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sukrit/Resilio_Sync/Research_Code/Python/MITPDF/sulfite/"/>
    </mc:Choice>
  </mc:AlternateContent>
  <xr:revisionPtr revIDLastSave="0" documentId="13_ncr:1_{BC1BA762-1BB4-CF40-8BBE-2D40EDB5C101}" xr6:coauthVersionLast="47" xr6:coauthVersionMax="47" xr10:uidLastSave="{00000000-0000-0000-0000-000000000000}"/>
  <bookViews>
    <workbookView xWindow="32000" yWindow="460" windowWidth="27080" windowHeight="16460" activeTab="5" xr2:uid="{00000000-000D-0000-FFFF-FFFF00000000}"/>
  </bookViews>
  <sheets>
    <sheet name="100 mM pH 7" sheetId="6" r:id="rId1"/>
    <sheet name="100 mM Unadjusted" sheetId="5" r:id="rId2"/>
    <sheet name="100 mM pH 13" sheetId="4" r:id="rId3"/>
    <sheet name="10 mM Unadjusted" sheetId="8" r:id="rId4"/>
    <sheet name="Gravimetry" sheetId="9" r:id="rId5"/>
    <sheet name="Sulfite-To-Sulfate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0" l="1"/>
  <c r="J16" i="10"/>
  <c r="J8" i="10"/>
  <c r="G16" i="10"/>
  <c r="G15" i="10"/>
  <c r="G14" i="10"/>
  <c r="I14" i="10" s="1"/>
  <c r="G13" i="10"/>
  <c r="G12" i="10"/>
  <c r="G11" i="10"/>
  <c r="G10" i="10"/>
  <c r="G9" i="10"/>
  <c r="G8" i="10"/>
  <c r="I8" i="10" s="1"/>
  <c r="G7" i="10"/>
  <c r="G6" i="10"/>
  <c r="G5" i="10"/>
  <c r="G4" i="10"/>
  <c r="G3" i="10"/>
  <c r="G2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E14" i="10"/>
  <c r="E15" i="10"/>
  <c r="E16" i="10"/>
  <c r="I16" i="10"/>
  <c r="E13" i="10"/>
  <c r="E10" i="10"/>
  <c r="I10" i="10" s="1"/>
  <c r="E11" i="10"/>
  <c r="I11" i="10" s="1"/>
  <c r="E12" i="10"/>
  <c r="E9" i="10"/>
  <c r="I9" i="10" s="1"/>
  <c r="E8" i="10"/>
  <c r="E7" i="10"/>
  <c r="E6" i="10"/>
  <c r="E3" i="10"/>
  <c r="E4" i="10"/>
  <c r="I4" i="10" s="1"/>
  <c r="E5" i="10"/>
  <c r="I5" i="10" s="1"/>
  <c r="E2" i="10"/>
  <c r="C14" i="10"/>
  <c r="D14" i="10" s="1"/>
  <c r="H14" i="10" s="1"/>
  <c r="C15" i="10"/>
  <c r="D15" i="10" s="1"/>
  <c r="C16" i="10"/>
  <c r="D16" i="10" s="1"/>
  <c r="H16" i="10" s="1"/>
  <c r="C13" i="10"/>
  <c r="C10" i="10"/>
  <c r="C11" i="10"/>
  <c r="C12" i="10"/>
  <c r="D12" i="10" s="1"/>
  <c r="C9" i="10"/>
  <c r="K38" i="5"/>
  <c r="C7" i="10"/>
  <c r="C8" i="10"/>
  <c r="C6" i="10"/>
  <c r="D6" i="10" s="1"/>
  <c r="H6" i="10" s="1"/>
  <c r="C3" i="10"/>
  <c r="D3" i="10" s="1"/>
  <c r="H3" i="10" s="1"/>
  <c r="C4" i="10"/>
  <c r="D4" i="10" s="1"/>
  <c r="H4" i="10" s="1"/>
  <c r="C5" i="10"/>
  <c r="I15" i="10"/>
  <c r="I13" i="10"/>
  <c r="D13" i="10"/>
  <c r="I12" i="10"/>
  <c r="D11" i="10"/>
  <c r="H11" i="10" s="1"/>
  <c r="D10" i="10"/>
  <c r="H10" i="10" s="1"/>
  <c r="D9" i="10"/>
  <c r="H9" i="10" s="1"/>
  <c r="D8" i="10"/>
  <c r="H8" i="10" s="1"/>
  <c r="I7" i="10"/>
  <c r="D7" i="10"/>
  <c r="H7" i="10" s="1"/>
  <c r="I6" i="10"/>
  <c r="D5" i="10"/>
  <c r="I3" i="10"/>
  <c r="I2" i="10"/>
  <c r="D2" i="10"/>
  <c r="J37" i="6"/>
  <c r="J38" i="6"/>
  <c r="J39" i="6"/>
  <c r="J36" i="6"/>
  <c r="I37" i="6"/>
  <c r="I38" i="6"/>
  <c r="I39" i="6"/>
  <c r="I36" i="6"/>
  <c r="H37" i="6"/>
  <c r="H38" i="6"/>
  <c r="H39" i="6"/>
  <c r="H36" i="6"/>
  <c r="K39" i="4"/>
  <c r="K37" i="4"/>
  <c r="K38" i="4"/>
  <c r="K36" i="4"/>
  <c r="J37" i="4"/>
  <c r="J38" i="4"/>
  <c r="J39" i="4"/>
  <c r="J36" i="4"/>
  <c r="I37" i="4"/>
  <c r="I38" i="4"/>
  <c r="I39" i="4"/>
  <c r="I36" i="4"/>
  <c r="M36" i="5"/>
  <c r="L37" i="5"/>
  <c r="L38" i="5"/>
  <c r="L36" i="5"/>
  <c r="K37" i="5"/>
  <c r="K36" i="5"/>
  <c r="M39" i="8"/>
  <c r="J37" i="5"/>
  <c r="J38" i="5"/>
  <c r="J36" i="5"/>
  <c r="O39" i="8"/>
  <c r="N40" i="8"/>
  <c r="N41" i="8"/>
  <c r="N42" i="8"/>
  <c r="N39" i="8"/>
  <c r="M40" i="8"/>
  <c r="M41" i="8"/>
  <c r="M42" i="8"/>
  <c r="L40" i="8"/>
  <c r="L41" i="8"/>
  <c r="L42" i="8"/>
  <c r="L39" i="8"/>
  <c r="G13" i="9"/>
  <c r="H15" i="9"/>
  <c r="H14" i="9"/>
  <c r="H13" i="9"/>
  <c r="H26" i="9"/>
  <c r="G26" i="9"/>
  <c r="I26" i="9" s="1"/>
  <c r="H25" i="9"/>
  <c r="G25" i="9"/>
  <c r="I25" i="9" s="1"/>
  <c r="H24" i="9"/>
  <c r="G24" i="9"/>
  <c r="I24" i="9" s="1"/>
  <c r="H23" i="9"/>
  <c r="G23" i="9"/>
  <c r="I23" i="9" s="1"/>
  <c r="G15" i="9"/>
  <c r="I15" i="9" s="1"/>
  <c r="G14" i="9"/>
  <c r="I14" i="9" s="1"/>
  <c r="I13" i="9"/>
  <c r="E17" i="9"/>
  <c r="E16" i="9"/>
  <c r="K13" i="9"/>
  <c r="K12" i="9"/>
  <c r="K11" i="9"/>
  <c r="H36" i="9"/>
  <c r="G36" i="9"/>
  <c r="I36" i="9" s="1"/>
  <c r="H35" i="9"/>
  <c r="G35" i="9"/>
  <c r="I35" i="9" s="1"/>
  <c r="H34" i="9"/>
  <c r="G34" i="9"/>
  <c r="I34" i="9" s="1"/>
  <c r="H33" i="9"/>
  <c r="G33" i="9"/>
  <c r="I33" i="9" s="1"/>
  <c r="G4" i="9"/>
  <c r="I4" i="9" s="1"/>
  <c r="H7" i="9"/>
  <c r="G7" i="9"/>
  <c r="I7" i="9" s="1"/>
  <c r="H6" i="9"/>
  <c r="G6" i="9"/>
  <c r="I6" i="9" s="1"/>
  <c r="H5" i="9"/>
  <c r="G5" i="9"/>
  <c r="I5" i="9" s="1"/>
  <c r="H4" i="9"/>
  <c r="H13" i="10" l="1"/>
  <c r="H5" i="10"/>
  <c r="J5" i="10" s="1"/>
  <c r="H12" i="10"/>
  <c r="J7" i="10"/>
  <c r="H15" i="10"/>
  <c r="J15" i="10" s="1"/>
  <c r="J13" i="10"/>
  <c r="J11" i="10"/>
  <c r="J9" i="10"/>
  <c r="J10" i="10"/>
  <c r="J6" i="10"/>
  <c r="J4" i="10"/>
  <c r="H2" i="10"/>
  <c r="J2" i="10" s="1"/>
  <c r="J14" i="10"/>
  <c r="J12" i="10"/>
  <c r="J3" i="10"/>
  <c r="S23" i="4" l="1"/>
  <c r="T23" i="4" s="1"/>
  <c r="S24" i="4"/>
  <c r="S25" i="4"/>
  <c r="S22" i="4"/>
  <c r="I23" i="4"/>
  <c r="I24" i="4"/>
  <c r="I25" i="4"/>
  <c r="I22" i="4"/>
  <c r="T25" i="4"/>
  <c r="T24" i="4"/>
  <c r="T22" i="4"/>
  <c r="N25" i="4"/>
  <c r="O25" i="4" s="1"/>
  <c r="O24" i="4"/>
  <c r="N24" i="4"/>
  <c r="N23" i="4"/>
  <c r="O23" i="4" s="1"/>
  <c r="N22" i="4"/>
  <c r="O22" i="4" s="1"/>
  <c r="Q13" i="4"/>
  <c r="P13" i="4"/>
  <c r="O13" i="4"/>
  <c r="Q12" i="4"/>
  <c r="O12" i="4"/>
  <c r="P12" i="4"/>
  <c r="M5" i="4"/>
  <c r="M6" i="4" s="1"/>
  <c r="N4" i="4"/>
  <c r="S23" i="6"/>
  <c r="T23" i="6" s="1"/>
  <c r="S24" i="6"/>
  <c r="T24" i="6" s="1"/>
  <c r="S25" i="6"/>
  <c r="T25" i="6"/>
  <c r="S22" i="6"/>
  <c r="I22" i="6"/>
  <c r="T22" i="6"/>
  <c r="H23" i="6"/>
  <c r="H24" i="6"/>
  <c r="H25" i="6"/>
  <c r="H22" i="6"/>
  <c r="N25" i="6"/>
  <c r="O25" i="6" s="1"/>
  <c r="N24" i="6"/>
  <c r="O24" i="6" s="1"/>
  <c r="N23" i="6"/>
  <c r="O23" i="6" s="1"/>
  <c r="N22" i="6"/>
  <c r="O22" i="6" s="1"/>
  <c r="P12" i="6"/>
  <c r="P11" i="6"/>
  <c r="O12" i="6"/>
  <c r="O11" i="6"/>
  <c r="N12" i="6"/>
  <c r="N11" i="6"/>
  <c r="T23" i="5"/>
  <c r="U23" i="5" s="1"/>
  <c r="T24" i="5"/>
  <c r="T22" i="5"/>
  <c r="U22" i="5" s="1"/>
  <c r="K23" i="5"/>
  <c r="L23" i="5" s="1"/>
  <c r="K24" i="5"/>
  <c r="L24" i="5" s="1"/>
  <c r="K22" i="5"/>
  <c r="L22" i="5" s="1"/>
  <c r="N10" i="5"/>
  <c r="P11" i="5"/>
  <c r="O11" i="5"/>
  <c r="N11" i="5"/>
  <c r="P10" i="5"/>
  <c r="O10" i="5"/>
  <c r="J21" i="8"/>
  <c r="I21" i="8"/>
  <c r="I22" i="8"/>
  <c r="R30" i="8"/>
  <c r="S30" i="8" s="1"/>
  <c r="R31" i="8"/>
  <c r="S31" i="8" s="1"/>
  <c r="R32" i="8"/>
  <c r="S32" i="8" s="1"/>
  <c r="R29" i="8"/>
  <c r="S29" i="8" s="1"/>
  <c r="H30" i="8"/>
  <c r="I30" i="8" s="1"/>
  <c r="H31" i="8"/>
  <c r="I31" i="8" s="1"/>
  <c r="H32" i="8"/>
  <c r="I32" i="8" s="1"/>
  <c r="H29" i="8"/>
  <c r="I29" i="8" s="1"/>
  <c r="J22" i="8"/>
  <c r="H22" i="8"/>
  <c r="H21" i="8"/>
  <c r="K35" i="9"/>
  <c r="K34" i="9"/>
  <c r="K33" i="9"/>
  <c r="K32" i="9"/>
  <c r="E38" i="9"/>
  <c r="E37" i="9"/>
  <c r="K25" i="9"/>
  <c r="K24" i="9"/>
  <c r="K23" i="9"/>
  <c r="K22" i="9"/>
  <c r="E28" i="9"/>
  <c r="E27" i="9"/>
  <c r="E8" i="9"/>
  <c r="K6" i="9"/>
  <c r="K5" i="9"/>
  <c r="K4" i="9"/>
  <c r="K3" i="9"/>
  <c r="O42" i="8"/>
  <c r="O41" i="8"/>
  <c r="O40" i="8"/>
  <c r="L30" i="8"/>
  <c r="M30" i="8" s="1"/>
  <c r="L31" i="8"/>
  <c r="M31" i="8" s="1"/>
  <c r="L32" i="8"/>
  <c r="M32" i="8" s="1"/>
  <c r="L29" i="8"/>
  <c r="M29" i="8" s="1"/>
  <c r="T27" i="4" l="1"/>
  <c r="T26" i="4"/>
  <c r="O27" i="4"/>
  <c r="O26" i="4"/>
  <c r="M7" i="4"/>
  <c r="N6" i="4"/>
  <c r="N5" i="4"/>
  <c r="T26" i="6"/>
  <c r="T27" i="6"/>
  <c r="O27" i="6"/>
  <c r="O26" i="6"/>
  <c r="U24" i="5"/>
  <c r="U26" i="5" s="1"/>
  <c r="L26" i="5"/>
  <c r="L25" i="5"/>
  <c r="S34" i="8"/>
  <c r="S33" i="8"/>
  <c r="I34" i="8"/>
  <c r="I33" i="8"/>
  <c r="M34" i="8"/>
  <c r="M33" i="8"/>
  <c r="N7" i="4" l="1"/>
  <c r="M8" i="4"/>
  <c r="U25" i="5"/>
  <c r="J40" i="4"/>
  <c r="I40" i="6"/>
  <c r="I23" i="6"/>
  <c r="I24" i="6"/>
  <c r="I25" i="6"/>
  <c r="L5" i="6"/>
  <c r="L6" i="6" s="1"/>
  <c r="L4" i="6"/>
  <c r="M4" i="6" s="1"/>
  <c r="M3" i="6"/>
  <c r="K39" i="6"/>
  <c r="K38" i="6"/>
  <c r="K37" i="6"/>
  <c r="K36" i="6"/>
  <c r="K39" i="5"/>
  <c r="M37" i="5"/>
  <c r="O23" i="5"/>
  <c r="P23" i="5" s="1"/>
  <c r="O24" i="5"/>
  <c r="P24" i="5" s="1"/>
  <c r="O22" i="5"/>
  <c r="P22" i="5" s="1"/>
  <c r="J24" i="4"/>
  <c r="J25" i="4"/>
  <c r="J23" i="4"/>
  <c r="J22" i="4"/>
  <c r="L39" i="4"/>
  <c r="L38" i="4"/>
  <c r="L37" i="4"/>
  <c r="L36" i="4"/>
  <c r="N8" i="4" l="1"/>
  <c r="M9" i="4"/>
  <c r="M6" i="6"/>
  <c r="L7" i="6"/>
  <c r="M5" i="6"/>
  <c r="I26" i="6"/>
  <c r="I27" i="6"/>
  <c r="M38" i="5"/>
  <c r="P26" i="5"/>
  <c r="P25" i="5"/>
  <c r="J27" i="4"/>
  <c r="J26" i="4"/>
  <c r="M10" i="4" l="1"/>
  <c r="N9" i="4"/>
  <c r="L8" i="6"/>
  <c r="M7" i="6"/>
  <c r="M11" i="4" l="1"/>
  <c r="N11" i="4" s="1"/>
  <c r="N10" i="4"/>
  <c r="L9" i="6"/>
  <c r="M8" i="6"/>
  <c r="L10" i="6" l="1"/>
  <c r="M10" i="6" s="1"/>
  <c r="M9" i="6"/>
</calcChain>
</file>

<file path=xl/sharedStrings.xml><?xml version="1.0" encoding="utf-8"?>
<sst xmlns="http://schemas.openxmlformats.org/spreadsheetml/2006/main" count="231" uniqueCount="73">
  <si>
    <t>II)</t>
  </si>
  <si>
    <t>100 mM Sulfite, pH13</t>
  </si>
  <si>
    <t>sensor1</t>
  </si>
  <si>
    <t>sensor 2</t>
  </si>
  <si>
    <t>sensor3</t>
  </si>
  <si>
    <t xml:space="preserve">error </t>
  </si>
  <si>
    <t>SD</t>
  </si>
  <si>
    <t>100 mM sulfite/pure water</t>
  </si>
  <si>
    <t>sensor 3</t>
  </si>
  <si>
    <t>Time (sec)</t>
  </si>
  <si>
    <t>Time (min)</t>
  </si>
  <si>
    <t>E (mV)</t>
  </si>
  <si>
    <t>E</t>
  </si>
  <si>
    <t>Log C</t>
  </si>
  <si>
    <t>Conc</t>
  </si>
  <si>
    <t>Conc(mM)</t>
  </si>
  <si>
    <t>Average conc</t>
  </si>
  <si>
    <t>For evaluation sensor reproducibility,  3 sensors were used for samples measurments</t>
  </si>
  <si>
    <t xml:space="preserve"> Time-E curve (first sample, pH 7)</t>
  </si>
  <si>
    <t>Potential (mV)</t>
  </si>
  <si>
    <t>Sensor 1</t>
  </si>
  <si>
    <t>log C</t>
  </si>
  <si>
    <t>sensor2</t>
  </si>
  <si>
    <t>100 mM Sulfite, pH7</t>
  </si>
  <si>
    <t>Samples measurments using sensor 2</t>
  </si>
  <si>
    <t>sample 2</t>
  </si>
  <si>
    <t>sample 3</t>
  </si>
  <si>
    <t>sample 4</t>
  </si>
  <si>
    <t>sample 1</t>
  </si>
  <si>
    <t>Time (s)</t>
  </si>
  <si>
    <t xml:space="preserve">10 mM Sulfite, pH unbuffered </t>
  </si>
  <si>
    <t>error</t>
  </si>
  <si>
    <t>wt BaSO4(mg)</t>
  </si>
  <si>
    <t>wt (mM)</t>
  </si>
  <si>
    <t>Gravi (mM)</t>
  </si>
  <si>
    <t>1.  weighing ppt (mg BaSO4).</t>
  </si>
  <si>
    <t>2.The amount of Sulphate in  BaSO4 ppt = gravimetric factor *the practical weight of  BaSO4</t>
  </si>
  <si>
    <t>3. Concentration (mg/mL)</t>
  </si>
  <si>
    <t>4. Concentration (mM)</t>
  </si>
  <si>
    <t>Average</t>
  </si>
  <si>
    <t>Fourth sample, pH 9</t>
  </si>
  <si>
    <t>EMF(mV)</t>
  </si>
  <si>
    <t>Sensor 3</t>
  </si>
  <si>
    <t>Sensor 2</t>
  </si>
  <si>
    <t xml:space="preserve">  Time-E curve (Third sample, unbuffered)</t>
  </si>
  <si>
    <t xml:space="preserve">  Time-E curve (Second sample, pH13)</t>
  </si>
  <si>
    <t>sensor 1</t>
  </si>
  <si>
    <t>slope</t>
  </si>
  <si>
    <t>Intercept</t>
  </si>
  <si>
    <t>Samples measurments using sensor 1</t>
  </si>
  <si>
    <t>Samples measurments using sensor 3</t>
  </si>
  <si>
    <t>Slope</t>
  </si>
  <si>
    <t>mean</t>
  </si>
  <si>
    <t>error on the mean</t>
  </si>
  <si>
    <t>100 mM, pH=7</t>
  </si>
  <si>
    <t>100 mM, Unadjusted pH</t>
  </si>
  <si>
    <t>100 mM, pH=13</t>
  </si>
  <si>
    <t>10 mM, Unadjusted pH</t>
  </si>
  <si>
    <t>Condition</t>
  </si>
  <si>
    <t>Initial Sulfite</t>
  </si>
  <si>
    <t>Sulfite</t>
  </si>
  <si>
    <t>Sulfite lost</t>
  </si>
  <si>
    <t>Error on Sulfite Lost</t>
  </si>
  <si>
    <t>Sulfate</t>
  </si>
  <si>
    <t>Error</t>
  </si>
  <si>
    <t>Difference Between Sulfite Lost and Sulfate Made</t>
  </si>
  <si>
    <t>Error on Difference</t>
  </si>
  <si>
    <t>Ratio</t>
  </si>
  <si>
    <t>100 mM pH=7</t>
  </si>
  <si>
    <t>100 mM unadjusted</t>
  </si>
  <si>
    <t>100 mM pH=13</t>
  </si>
  <si>
    <t>10 mM unadjusted</t>
  </si>
  <si>
    <t>Discarded due to suspicion of experimentor error due to errant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</si>
</sst>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52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4" fillId="0" borderId="0" xfId="0" applyFont="1"/>
    <xf numFmtId="0" fontId="0" fillId="4" borderId="0" xfId="0" applyFill="1"/>
    <xf numFmtId="0" fontId="1" fillId="5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8" fillId="3" borderId="0" xfId="0" applyFont="1" applyFill="1"/>
    <xf numFmtId="0" fontId="1" fillId="0" borderId="1" xfId="0" applyFont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/>
    <xf numFmtId="0" fontId="6" fillId="0" borderId="0" xfId="0" applyFont="1"/>
    <xf numFmtId="0" fontId="11" fillId="0" borderId="0" xfId="0" applyFont="1"/>
    <xf numFmtId="0" fontId="12" fillId="0" borderId="1" xfId="0" applyFont="1" applyBorder="1"/>
    <xf numFmtId="0" fontId="11" fillId="0" borderId="1" xfId="0" applyFont="1" applyBorder="1"/>
    <xf numFmtId="0" fontId="7" fillId="0" borderId="1" xfId="0" applyFont="1" applyBorder="1"/>
    <xf numFmtId="0" fontId="1" fillId="5" borderId="1" xfId="0" applyFont="1" applyFill="1" applyBorder="1"/>
    <xf numFmtId="0" fontId="2" fillId="0" borderId="1" xfId="0" applyFont="1" applyBorder="1"/>
    <xf numFmtId="0" fontId="0" fillId="0" borderId="4" xfId="0" applyBorder="1"/>
    <xf numFmtId="164" fontId="0" fillId="0" borderId="1" xfId="0" applyNumberFormat="1" applyBorder="1"/>
    <xf numFmtId="164" fontId="0" fillId="0" borderId="4" xfId="0" applyNumberFormat="1" applyBorder="1"/>
    <xf numFmtId="0" fontId="2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164" fontId="0" fillId="2" borderId="0" xfId="0" applyNumberFormat="1" applyFill="1"/>
    <xf numFmtId="1" fontId="0" fillId="2" borderId="0" xfId="0" applyNumberFormat="1" applyFill="1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left"/>
    </xf>
    <xf numFmtId="0" fontId="10" fillId="0" borderId="5" xfId="0" applyFont="1" applyBorder="1" applyAlignment="1">
      <alignment horizontal="center"/>
    </xf>
    <xf numFmtId="0" fontId="0" fillId="7" borderId="0" xfId="0" applyFill="1"/>
    <xf numFmtId="2" fontId="0" fillId="7" borderId="0" xfId="0" applyNumberFormat="1" applyFill="1"/>
    <xf numFmtId="164" fontId="0" fillId="7" borderId="0" xfId="0" applyNumberFormat="1" applyFill="1"/>
    <xf numFmtId="0" fontId="11" fillId="7" borderId="0" xfId="0" applyFont="1" applyFill="1"/>
  </cellXfs>
  <cellStyles count="2">
    <cellStyle name="Normal" xfId="0" builtinId="0"/>
    <cellStyle name="Normal 2" xfId="1" xr:uid="{78788D66-98CB-4099-ABE8-6217B8CD30EF}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Sulfite Calibration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47945514496441"/>
          <c:y val="0.14986889763779526"/>
          <c:w val="0.8100587778005901"/>
          <c:h val="0.67317608947530205"/>
        </c:manualLayout>
      </c:layout>
      <c:scatterChart>
        <c:scatterStyle val="lineMarker"/>
        <c:varyColors val="0"/>
        <c:ser>
          <c:idx val="0"/>
          <c:order val="0"/>
          <c:tx>
            <c:v>Sensor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51"/>
              <c:pt idx="0">
                <c:v>0.21286382563333334</c:v>
              </c:pt>
              <c:pt idx="1">
                <c:v>0.30085102373333333</c:v>
              </c:pt>
              <c:pt idx="2">
                <c:v>0.38883822183333333</c:v>
              </c:pt>
              <c:pt idx="3">
                <c:v>0.47682541991666666</c:v>
              </c:pt>
              <c:pt idx="4">
                <c:v>0.56481261801666671</c:v>
              </c:pt>
              <c:pt idx="5">
                <c:v>0.65279981611666671</c:v>
              </c:pt>
              <c:pt idx="6">
                <c:v>0.74078701420000004</c:v>
              </c:pt>
              <c:pt idx="7">
                <c:v>0.82877421230000003</c:v>
              </c:pt>
              <c:pt idx="8">
                <c:v>0.91676141039999992</c:v>
              </c:pt>
              <c:pt idx="9">
                <c:v>1.0047486085000001</c:v>
              </c:pt>
              <c:pt idx="10">
                <c:v>1.0927358065833335</c:v>
              </c:pt>
              <c:pt idx="11">
                <c:v>1.1807230046833332</c:v>
              </c:pt>
              <c:pt idx="12">
                <c:v>1.2687102027833332</c:v>
              </c:pt>
              <c:pt idx="13">
                <c:v>1.3566974008666668</c:v>
              </c:pt>
              <c:pt idx="14">
                <c:v>1.4446845989666668</c:v>
              </c:pt>
              <c:pt idx="15">
                <c:v>1.5326717970666666</c:v>
              </c:pt>
              <c:pt idx="16">
                <c:v>1.6206589951499999</c:v>
              </c:pt>
              <c:pt idx="17">
                <c:v>1.7086461932500001</c:v>
              </c:pt>
              <c:pt idx="18">
                <c:v>1.7966333913499999</c:v>
              </c:pt>
              <c:pt idx="19">
                <c:v>1.8846205894333332</c:v>
              </c:pt>
              <c:pt idx="20">
                <c:v>1.9726077875333334</c:v>
              </c:pt>
              <c:pt idx="21">
                <c:v>2.2513211741833334</c:v>
              </c:pt>
              <c:pt idx="22">
                <c:v>2.3393083722666663</c:v>
              </c:pt>
              <c:pt idx="23">
                <c:v>2.4272955782500003</c:v>
              </c:pt>
              <c:pt idx="24">
                <c:v>2.5152827684666668</c:v>
              </c:pt>
              <c:pt idx="25">
                <c:v>2.6032699744333332</c:v>
              </c:pt>
              <c:pt idx="26">
                <c:v>2.6912571646499996</c:v>
              </c:pt>
              <c:pt idx="27">
                <c:v>2.7792443706166665</c:v>
              </c:pt>
              <c:pt idx="28">
                <c:v>2.8672315608500001</c:v>
              </c:pt>
              <c:pt idx="29">
                <c:v>2.9552187589333334</c:v>
              </c:pt>
              <c:pt idx="30">
                <c:v>3.0432059570333334</c:v>
              </c:pt>
              <c:pt idx="31">
                <c:v>3.1311931629999998</c:v>
              </c:pt>
              <c:pt idx="32">
                <c:v>3.2191803532166667</c:v>
              </c:pt>
              <c:pt idx="33">
                <c:v>3.3071675592000003</c:v>
              </c:pt>
              <c:pt idx="34">
                <c:v>3.3951547494166667</c:v>
              </c:pt>
              <c:pt idx="35">
                <c:v>3.4831419475000001</c:v>
              </c:pt>
              <c:pt idx="36">
                <c:v>3.5711291534833332</c:v>
              </c:pt>
              <c:pt idx="37">
                <c:v>3.6591163437000001</c:v>
              </c:pt>
              <c:pt idx="38">
                <c:v>3.7471035417833334</c:v>
              </c:pt>
              <c:pt idx="39">
                <c:v>3.8350907477666665</c:v>
              </c:pt>
              <c:pt idx="40">
                <c:v>3.9230779458499998</c:v>
              </c:pt>
              <c:pt idx="41">
                <c:v>4.0110651360833334</c:v>
              </c:pt>
              <c:pt idx="42">
                <c:v>4.3047323898833332</c:v>
              </c:pt>
              <c:pt idx="43">
                <c:v>4.3927195879833336</c:v>
              </c:pt>
              <c:pt idx="44">
                <c:v>4.4807067860833332</c:v>
              </c:pt>
              <c:pt idx="45">
                <c:v>4.5686939841666669</c:v>
              </c:pt>
              <c:pt idx="46">
                <c:v>4.6566811901499996</c:v>
              </c:pt>
              <c:pt idx="47">
                <c:v>4.744668380366666</c:v>
              </c:pt>
              <c:pt idx="48">
                <c:v>4.8326555784666665</c:v>
              </c:pt>
              <c:pt idx="49">
                <c:v>4.9206427765499994</c:v>
              </c:pt>
              <c:pt idx="50">
                <c:v>5.0086299746500007</c:v>
              </c:pt>
              <c:pt idx="51">
                <c:v>5.0966171727500003</c:v>
              </c:pt>
              <c:pt idx="52">
                <c:v>5.1846043787166671</c:v>
              </c:pt>
              <c:pt idx="53">
                <c:v>5.2725915689333336</c:v>
              </c:pt>
              <c:pt idx="54">
                <c:v>5.3605787749000005</c:v>
              </c:pt>
              <c:pt idx="55">
                <c:v>5.4485659651166669</c:v>
              </c:pt>
              <c:pt idx="56">
                <c:v>5.5365531632166665</c:v>
              </c:pt>
              <c:pt idx="57">
                <c:v>5.6245403691833333</c:v>
              </c:pt>
              <c:pt idx="58">
                <c:v>5.7125275593999998</c:v>
              </c:pt>
              <c:pt idx="59">
                <c:v>5.8005147575000002</c:v>
              </c:pt>
              <c:pt idx="60">
                <c:v>5.8885019634666662</c:v>
              </c:pt>
              <c:pt idx="61">
                <c:v>5.9764891537000002</c:v>
              </c:pt>
              <c:pt idx="62">
                <c:v>6.0644763596666671</c:v>
              </c:pt>
              <c:pt idx="63">
                <c:v>6.1524635498833335</c:v>
              </c:pt>
              <c:pt idx="64">
                <c:v>6.4143620417499996</c:v>
              </c:pt>
              <c:pt idx="65">
                <c:v>6.50234923985</c:v>
              </c:pt>
              <c:pt idx="66">
                <c:v>6.5903364379333329</c:v>
              </c:pt>
              <c:pt idx="67">
                <c:v>6.6783236360333325</c:v>
              </c:pt>
              <c:pt idx="68">
                <c:v>6.7663108341333338</c:v>
              </c:pt>
              <c:pt idx="69">
                <c:v>6.8542980322166667</c:v>
              </c:pt>
              <c:pt idx="70">
                <c:v>6.9422852303166671</c:v>
              </c:pt>
              <c:pt idx="71">
                <c:v>7.0302724284166667</c:v>
              </c:pt>
              <c:pt idx="72">
                <c:v>7.1182596265166662</c:v>
              </c:pt>
              <c:pt idx="73">
                <c:v>7.2062468246</c:v>
              </c:pt>
              <c:pt idx="74">
                <c:v>7.2942340226999995</c:v>
              </c:pt>
              <c:pt idx="75">
                <c:v>7.3822212208</c:v>
              </c:pt>
              <c:pt idx="76">
                <c:v>7.4702084188833329</c:v>
              </c:pt>
              <c:pt idx="77">
                <c:v>7.5581956169833342</c:v>
              </c:pt>
              <c:pt idx="78">
                <c:v>7.6461828150833338</c:v>
              </c:pt>
              <c:pt idx="79">
                <c:v>7.7341700131666666</c:v>
              </c:pt>
              <c:pt idx="80">
                <c:v>7.8221572112666671</c:v>
              </c:pt>
              <c:pt idx="81">
                <c:v>7.9101444093666666</c:v>
              </c:pt>
              <c:pt idx="82">
                <c:v>7.9981316074500004</c:v>
              </c:pt>
              <c:pt idx="83">
                <c:v>8.2266737968499992</c:v>
              </c:pt>
              <c:pt idx="84">
                <c:v>8.3146609949499997</c:v>
              </c:pt>
              <c:pt idx="85">
                <c:v>8.4026481930500001</c:v>
              </c:pt>
              <c:pt idx="86">
                <c:v>8.4906353911500005</c:v>
              </c:pt>
              <c:pt idx="87">
                <c:v>8.5786225892333334</c:v>
              </c:pt>
              <c:pt idx="88">
                <c:v>8.6666097873333339</c:v>
              </c:pt>
              <c:pt idx="89">
                <c:v>8.7545969854333325</c:v>
              </c:pt>
              <c:pt idx="90">
                <c:v>8.8425841835166672</c:v>
              </c:pt>
              <c:pt idx="91">
                <c:v>8.9305713816166659</c:v>
              </c:pt>
              <c:pt idx="92">
                <c:v>9.0185585797166663</c:v>
              </c:pt>
              <c:pt idx="93">
                <c:v>9.1065457777999992</c:v>
              </c:pt>
              <c:pt idx="94">
                <c:v>9.1945329758999996</c:v>
              </c:pt>
              <c:pt idx="95">
                <c:v>9.2825201740000001</c:v>
              </c:pt>
              <c:pt idx="96">
                <c:v>9.370507372083333</c:v>
              </c:pt>
              <c:pt idx="97">
                <c:v>9.4584945701833316</c:v>
              </c:pt>
              <c:pt idx="98">
                <c:v>9.5464817682833338</c:v>
              </c:pt>
              <c:pt idx="99">
                <c:v>9.6344689663833343</c:v>
              </c:pt>
              <c:pt idx="100">
                <c:v>9.7224561644666672</c:v>
              </c:pt>
              <c:pt idx="101">
                <c:v>9.8104433625666676</c:v>
              </c:pt>
              <c:pt idx="102">
                <c:v>9.8984305606666663</c:v>
              </c:pt>
              <c:pt idx="103">
                <c:v>9.9864177587500009</c:v>
              </c:pt>
              <c:pt idx="104">
                <c:v>10.223405397800001</c:v>
              </c:pt>
              <c:pt idx="105">
                <c:v>10.311392595900001</c:v>
              </c:pt>
              <c:pt idx="106">
                <c:v>10.399379793983334</c:v>
              </c:pt>
              <c:pt idx="107">
                <c:v>10.487366992083334</c:v>
              </c:pt>
              <c:pt idx="108">
                <c:v>10.575354190183333</c:v>
              </c:pt>
              <c:pt idx="109">
                <c:v>10.663341388283333</c:v>
              </c:pt>
              <c:pt idx="110">
                <c:v>10.751328586366666</c:v>
              </c:pt>
              <c:pt idx="111">
                <c:v>10.839315784466667</c:v>
              </c:pt>
              <c:pt idx="112">
                <c:v>10.927302982566665</c:v>
              </c:pt>
              <c:pt idx="113">
                <c:v>11.01529018065</c:v>
              </c:pt>
              <c:pt idx="114">
                <c:v>11.103277378749999</c:v>
              </c:pt>
              <c:pt idx="115">
                <c:v>11.191264576849999</c:v>
              </c:pt>
              <c:pt idx="116">
                <c:v>11.279251774933334</c:v>
              </c:pt>
              <c:pt idx="117">
                <c:v>11.367238973033333</c:v>
              </c:pt>
              <c:pt idx="118">
                <c:v>11.455226171133335</c:v>
              </c:pt>
              <c:pt idx="119">
                <c:v>11.543213369216666</c:v>
              </c:pt>
              <c:pt idx="120">
                <c:v>11.631200567316666</c:v>
              </c:pt>
              <c:pt idx="121">
                <c:v>11.719187765416667</c:v>
              </c:pt>
              <c:pt idx="122">
                <c:v>11.807174963516667</c:v>
              </c:pt>
              <c:pt idx="123">
                <c:v>11.8951621616</c:v>
              </c:pt>
              <c:pt idx="124">
                <c:v>11.983149359700001</c:v>
              </c:pt>
              <c:pt idx="125">
                <c:v>12.223678798233333</c:v>
              </c:pt>
              <c:pt idx="126">
                <c:v>12.311665996333334</c:v>
              </c:pt>
              <c:pt idx="127">
                <c:v>12.399653194433334</c:v>
              </c:pt>
              <c:pt idx="128">
                <c:v>12.487640392516665</c:v>
              </c:pt>
              <c:pt idx="129">
                <c:v>12.575627590616667</c:v>
              </c:pt>
              <c:pt idx="130">
                <c:v>12.663614788716666</c:v>
              </c:pt>
              <c:pt idx="131">
                <c:v>12.751601986800001</c:v>
              </c:pt>
              <c:pt idx="132">
                <c:v>12.839589184900001</c:v>
              </c:pt>
              <c:pt idx="133">
                <c:v>12.927576383</c:v>
              </c:pt>
              <c:pt idx="134">
                <c:v>13.015563581083335</c:v>
              </c:pt>
              <c:pt idx="135">
                <c:v>13.103550779183333</c:v>
              </c:pt>
              <c:pt idx="136">
                <c:v>13.191537977283334</c:v>
              </c:pt>
              <c:pt idx="137">
                <c:v>13.279525175383332</c:v>
              </c:pt>
              <c:pt idx="138">
                <c:v>13.367512373466667</c:v>
              </c:pt>
              <c:pt idx="139">
                <c:v>13.455499571566666</c:v>
              </c:pt>
              <c:pt idx="140">
                <c:v>13.543486769666666</c:v>
              </c:pt>
              <c:pt idx="141">
                <c:v>13.631473967749999</c:v>
              </c:pt>
              <c:pt idx="142">
                <c:v>13.719461165849999</c:v>
              </c:pt>
              <c:pt idx="143">
                <c:v>13.80744836395</c:v>
              </c:pt>
              <c:pt idx="144">
                <c:v>13.895435562033333</c:v>
              </c:pt>
              <c:pt idx="145">
                <c:v>13.983422760133333</c:v>
              </c:pt>
              <c:pt idx="146">
                <c:v>14.224375410483333</c:v>
              </c:pt>
              <c:pt idx="147">
                <c:v>14.312362608566668</c:v>
              </c:pt>
              <c:pt idx="148">
                <c:v>14.400349806666666</c:v>
              </c:pt>
              <c:pt idx="149">
                <c:v>14.488337004766667</c:v>
              </c:pt>
              <c:pt idx="150">
                <c:v>14.57632420285</c:v>
              </c:pt>
              <c:pt idx="151">
                <c:v>14.66431140095</c:v>
              </c:pt>
              <c:pt idx="152">
                <c:v>14.75229859905</c:v>
              </c:pt>
              <c:pt idx="153">
                <c:v>14.840285797149999</c:v>
              </c:pt>
              <c:pt idx="154">
                <c:v>14.928272995233334</c:v>
              </c:pt>
              <c:pt idx="155">
                <c:v>15.016260193333332</c:v>
              </c:pt>
              <c:pt idx="156">
                <c:v>15.104247391433335</c:v>
              </c:pt>
              <c:pt idx="157">
                <c:v>15.192234589516666</c:v>
              </c:pt>
              <c:pt idx="158">
                <c:v>15.280221787616666</c:v>
              </c:pt>
              <c:pt idx="159">
                <c:v>15.368208985716667</c:v>
              </c:pt>
              <c:pt idx="160">
                <c:v>15.456196183799999</c:v>
              </c:pt>
              <c:pt idx="161">
                <c:v>15.5441833819</c:v>
              </c:pt>
              <c:pt idx="162">
                <c:v>15.63217058</c:v>
              </c:pt>
              <c:pt idx="163">
                <c:v>15.720157778100001</c:v>
              </c:pt>
              <c:pt idx="164">
                <c:v>15.808144976183334</c:v>
              </c:pt>
              <c:pt idx="165">
                <c:v>15.896132174283334</c:v>
              </c:pt>
              <c:pt idx="166">
                <c:v>15.984119372383333</c:v>
              </c:pt>
              <c:pt idx="167">
                <c:v>16.237153921066668</c:v>
              </c:pt>
              <c:pt idx="168">
                <c:v>16.325141119166666</c:v>
              </c:pt>
              <c:pt idx="169">
                <c:v>16.413128317266668</c:v>
              </c:pt>
              <c:pt idx="170">
                <c:v>16.501115515350001</c:v>
              </c:pt>
              <c:pt idx="171">
                <c:v>16.58910271345</c:v>
              </c:pt>
              <c:pt idx="172">
                <c:v>16.677089911549999</c:v>
              </c:pt>
              <c:pt idx="173">
                <c:v>16.765077109650001</c:v>
              </c:pt>
              <c:pt idx="174">
                <c:v>16.853064307733334</c:v>
              </c:pt>
              <c:pt idx="175">
                <c:v>16.941051505833332</c:v>
              </c:pt>
              <c:pt idx="176">
                <c:v>17.029038703933331</c:v>
              </c:pt>
              <c:pt idx="177">
                <c:v>17.117025902016668</c:v>
              </c:pt>
              <c:pt idx="178">
                <c:v>17.205013100116666</c:v>
              </c:pt>
              <c:pt idx="179">
                <c:v>17.293000298216668</c:v>
              </c:pt>
              <c:pt idx="180">
                <c:v>17.380987496300001</c:v>
              </c:pt>
              <c:pt idx="181">
                <c:v>17.4689746944</c:v>
              </c:pt>
              <c:pt idx="182">
                <c:v>17.556961892499999</c:v>
              </c:pt>
              <c:pt idx="183">
                <c:v>17.644949090600001</c:v>
              </c:pt>
              <c:pt idx="184">
                <c:v>17.732936288683334</c:v>
              </c:pt>
              <c:pt idx="185">
                <c:v>17.820923486783332</c:v>
              </c:pt>
              <c:pt idx="186">
                <c:v>17.908910684883331</c:v>
              </c:pt>
              <c:pt idx="187">
                <c:v>17.996897882966667</c:v>
              </c:pt>
              <c:pt idx="188">
                <c:v>18.227209822083335</c:v>
              </c:pt>
              <c:pt idx="189">
                <c:v>18.315197020183334</c:v>
              </c:pt>
              <c:pt idx="190">
                <c:v>18.403184218266667</c:v>
              </c:pt>
              <c:pt idx="191">
                <c:v>18.491171416366669</c:v>
              </c:pt>
              <c:pt idx="192">
                <c:v>18.579158614466667</c:v>
              </c:pt>
              <c:pt idx="193">
                <c:v>18.667145812566666</c:v>
              </c:pt>
              <c:pt idx="194">
                <c:v>18.755133010650002</c:v>
              </c:pt>
              <c:pt idx="195">
                <c:v>18.843120208750001</c:v>
              </c:pt>
              <c:pt idx="196">
                <c:v>18.93110740685</c:v>
              </c:pt>
              <c:pt idx="197">
                <c:v>19.019094604933333</c:v>
              </c:pt>
              <c:pt idx="198">
                <c:v>19.107081803033335</c:v>
              </c:pt>
              <c:pt idx="199">
                <c:v>19.195069001133334</c:v>
              </c:pt>
              <c:pt idx="200">
                <c:v>19.283056199216666</c:v>
              </c:pt>
              <c:pt idx="201">
                <c:v>19.371043397316665</c:v>
              </c:pt>
              <c:pt idx="202">
                <c:v>19.459030595416667</c:v>
              </c:pt>
              <c:pt idx="203">
                <c:v>19.547017793516666</c:v>
              </c:pt>
              <c:pt idx="204">
                <c:v>19.635004991599999</c:v>
              </c:pt>
              <c:pt idx="205">
                <c:v>19.722992189700001</c:v>
              </c:pt>
              <c:pt idx="206">
                <c:v>19.8109793878</c:v>
              </c:pt>
              <c:pt idx="207">
                <c:v>19.898966585883333</c:v>
              </c:pt>
              <c:pt idx="208">
                <c:v>19.986953783983331</c:v>
              </c:pt>
              <c:pt idx="209">
                <c:v>20.23053875536667</c:v>
              </c:pt>
              <c:pt idx="210">
                <c:v>20.318525953466668</c:v>
              </c:pt>
              <c:pt idx="211">
                <c:v>20.406513151549998</c:v>
              </c:pt>
              <c:pt idx="212">
                <c:v>20.49450034965</c:v>
              </c:pt>
              <c:pt idx="213">
                <c:v>20.582487547750002</c:v>
              </c:pt>
              <c:pt idx="214">
                <c:v>20.670474745833335</c:v>
              </c:pt>
              <c:pt idx="215">
                <c:v>20.758461943933334</c:v>
              </c:pt>
              <c:pt idx="216">
                <c:v>20.846449142033336</c:v>
              </c:pt>
              <c:pt idx="217">
                <c:v>20.934436340116669</c:v>
              </c:pt>
              <c:pt idx="218">
                <c:v>21.022423538216668</c:v>
              </c:pt>
              <c:pt idx="219">
                <c:v>21.110410736316666</c:v>
              </c:pt>
              <c:pt idx="220">
                <c:v>21.198397934400003</c:v>
              </c:pt>
              <c:pt idx="221">
                <c:v>21.286385132500001</c:v>
              </c:pt>
              <c:pt idx="222">
                <c:v>21.3743723306</c:v>
              </c:pt>
              <c:pt idx="223">
                <c:v>21.462359528699999</c:v>
              </c:pt>
              <c:pt idx="224">
                <c:v>21.550346726783335</c:v>
              </c:pt>
              <c:pt idx="225">
                <c:v>21.638333924883334</c:v>
              </c:pt>
              <c:pt idx="226">
                <c:v>21.726321122983332</c:v>
              </c:pt>
              <c:pt idx="227">
                <c:v>21.814308321066669</c:v>
              </c:pt>
              <c:pt idx="228">
                <c:v>21.902295519166668</c:v>
              </c:pt>
              <c:pt idx="229">
                <c:v>21.990282717266666</c:v>
              </c:pt>
              <c:pt idx="230">
                <c:v>22.229852847866667</c:v>
              </c:pt>
              <c:pt idx="231">
                <c:v>22.317840045966665</c:v>
              </c:pt>
              <c:pt idx="232">
                <c:v>22.405827244066664</c:v>
              </c:pt>
              <c:pt idx="233">
                <c:v>22.493814442150001</c:v>
              </c:pt>
              <c:pt idx="234">
                <c:v>22.581801640249999</c:v>
              </c:pt>
              <c:pt idx="235">
                <c:v>22.669788838349998</c:v>
              </c:pt>
              <c:pt idx="236">
                <c:v>22.75777603645</c:v>
              </c:pt>
              <c:pt idx="237">
                <c:v>22.845763234533333</c:v>
              </c:pt>
              <c:pt idx="238">
                <c:v>22.933750432633335</c:v>
              </c:pt>
              <c:pt idx="239">
                <c:v>23.021737630733334</c:v>
              </c:pt>
              <c:pt idx="240">
                <c:v>23.109724828816663</c:v>
              </c:pt>
              <c:pt idx="241">
                <c:v>23.197712026916669</c:v>
              </c:pt>
              <c:pt idx="242">
                <c:v>23.285699225016668</c:v>
              </c:pt>
              <c:pt idx="243">
                <c:v>23.373686423100001</c:v>
              </c:pt>
              <c:pt idx="244">
                <c:v>23.461673621200003</c:v>
              </c:pt>
              <c:pt idx="245">
                <c:v>23.549660819300001</c:v>
              </c:pt>
              <c:pt idx="246">
                <c:v>23.637648017383334</c:v>
              </c:pt>
              <c:pt idx="247">
                <c:v>23.725635215483333</c:v>
              </c:pt>
              <c:pt idx="248">
                <c:v>23.813622413583335</c:v>
              </c:pt>
              <c:pt idx="249">
                <c:v>23.901609611683334</c:v>
              </c:pt>
              <c:pt idx="250">
                <c:v>23.989596809766667</c:v>
              </c:pt>
            </c:numLit>
          </c:xVal>
          <c:yVal>
            <c:numLit>
              <c:formatCode>General</c:formatCode>
              <c:ptCount val="251"/>
              <c:pt idx="0">
                <c:v>82.777900000000002</c:v>
              </c:pt>
              <c:pt idx="1">
                <c:v>82.843999999999994</c:v>
              </c:pt>
              <c:pt idx="2">
                <c:v>82.922700000000006</c:v>
              </c:pt>
              <c:pt idx="3">
                <c:v>83.003799999999998</c:v>
              </c:pt>
              <c:pt idx="4">
                <c:v>83.085999999999999</c:v>
              </c:pt>
              <c:pt idx="5">
                <c:v>83.155799999999999</c:v>
              </c:pt>
              <c:pt idx="6">
                <c:v>83.208799999999997</c:v>
              </c:pt>
              <c:pt idx="7">
                <c:v>83.250500000000002</c:v>
              </c:pt>
              <c:pt idx="8">
                <c:v>83.308400000000006</c:v>
              </c:pt>
              <c:pt idx="9">
                <c:v>83.406099999999995</c:v>
              </c:pt>
              <c:pt idx="10">
                <c:v>83.66</c:v>
              </c:pt>
              <c:pt idx="11">
                <c:v>83.900199999999998</c:v>
              </c:pt>
              <c:pt idx="12">
                <c:v>83.993200000000002</c:v>
              </c:pt>
              <c:pt idx="13">
                <c:v>84.0779</c:v>
              </c:pt>
              <c:pt idx="14">
                <c:v>84.142200000000003</c:v>
              </c:pt>
              <c:pt idx="15">
                <c:v>84.206599999999995</c:v>
              </c:pt>
              <c:pt idx="16">
                <c:v>84.282300000000006</c:v>
              </c:pt>
              <c:pt idx="17">
                <c:v>84.357399999999998</c:v>
              </c:pt>
              <c:pt idx="18">
                <c:v>84.387799999999999</c:v>
              </c:pt>
              <c:pt idx="19">
                <c:v>84.450999999999993</c:v>
              </c:pt>
              <c:pt idx="20">
                <c:v>84.507000000000005</c:v>
              </c:pt>
              <c:pt idx="21">
                <c:v>87.951899999999995</c:v>
              </c:pt>
              <c:pt idx="22">
                <c:v>92.048500000000004</c:v>
              </c:pt>
              <c:pt idx="23">
                <c:v>92.130099999999999</c:v>
              </c:pt>
              <c:pt idx="24">
                <c:v>92.211699999999993</c:v>
              </c:pt>
              <c:pt idx="25">
                <c:v>92.293300000000002</c:v>
              </c:pt>
              <c:pt idx="26">
                <c:v>92.374899999999997</c:v>
              </c:pt>
              <c:pt idx="27">
                <c:v>92.456500000000005</c:v>
              </c:pt>
              <c:pt idx="28">
                <c:v>92.5381</c:v>
              </c:pt>
              <c:pt idx="29">
                <c:v>92.619699999999995</c:v>
              </c:pt>
              <c:pt idx="30">
                <c:v>92.701300000000003</c:v>
              </c:pt>
              <c:pt idx="31">
                <c:v>92.782899999999998</c:v>
              </c:pt>
              <c:pt idx="32">
                <c:v>92.864499999999893</c:v>
              </c:pt>
              <c:pt idx="33">
                <c:v>92.946099999999902</c:v>
              </c:pt>
              <c:pt idx="34">
                <c:v>93.027699999999896</c:v>
              </c:pt>
              <c:pt idx="35">
                <c:v>93.109299999999905</c:v>
              </c:pt>
              <c:pt idx="36">
                <c:v>93.1908999999999</c:v>
              </c:pt>
              <c:pt idx="37">
                <c:v>93.272499999999894</c:v>
              </c:pt>
              <c:pt idx="38">
                <c:v>93.354099999999903</c:v>
              </c:pt>
              <c:pt idx="39">
                <c:v>93.435699999999898</c:v>
              </c:pt>
              <c:pt idx="40">
                <c:v>93.517299999999906</c:v>
              </c:pt>
              <c:pt idx="41">
                <c:v>93.598899999999901</c:v>
              </c:pt>
              <c:pt idx="42">
                <c:v>98.948400000000007</c:v>
              </c:pt>
              <c:pt idx="43">
                <c:v>102.0765</c:v>
              </c:pt>
              <c:pt idx="44">
                <c:v>102.20229999999999</c:v>
              </c:pt>
              <c:pt idx="45">
                <c:v>102.32810000000001</c:v>
              </c:pt>
              <c:pt idx="46">
                <c:v>102.4539</c:v>
              </c:pt>
              <c:pt idx="47">
                <c:v>102.5797</c:v>
              </c:pt>
              <c:pt idx="48">
                <c:v>102.7055</c:v>
              </c:pt>
              <c:pt idx="49">
                <c:v>102.8313</c:v>
              </c:pt>
              <c:pt idx="50">
                <c:v>102.9571</c:v>
              </c:pt>
              <c:pt idx="51">
                <c:v>103.0829</c:v>
              </c:pt>
              <c:pt idx="52">
                <c:v>103.20869999999999</c:v>
              </c:pt>
              <c:pt idx="53">
                <c:v>103.33450000000001</c:v>
              </c:pt>
              <c:pt idx="54">
                <c:v>103.4603</c:v>
              </c:pt>
              <c:pt idx="55">
                <c:v>103.5861</c:v>
              </c:pt>
              <c:pt idx="56">
                <c:v>103.7119</c:v>
              </c:pt>
              <c:pt idx="57">
                <c:v>103.8377</c:v>
              </c:pt>
              <c:pt idx="58">
                <c:v>103.9635</c:v>
              </c:pt>
              <c:pt idx="59">
                <c:v>104.08929999999999</c:v>
              </c:pt>
              <c:pt idx="60">
                <c:v>104.21510000000001</c:v>
              </c:pt>
              <c:pt idx="61">
                <c:v>104.3409</c:v>
              </c:pt>
              <c:pt idx="62">
                <c:v>104.4667</c:v>
              </c:pt>
              <c:pt idx="63">
                <c:v>109.5925</c:v>
              </c:pt>
              <c:pt idx="64">
                <c:v>112.2179</c:v>
              </c:pt>
              <c:pt idx="65">
                <c:v>112.2692</c:v>
              </c:pt>
              <c:pt idx="66">
                <c:v>112.3205</c:v>
              </c:pt>
              <c:pt idx="67">
                <c:v>112.37179999999999</c:v>
              </c:pt>
              <c:pt idx="68">
                <c:v>112.42310000000001</c:v>
              </c:pt>
              <c:pt idx="69">
                <c:v>112.4744</c:v>
              </c:pt>
              <c:pt idx="70">
                <c:v>112.5257</c:v>
              </c:pt>
              <c:pt idx="71">
                <c:v>112.577</c:v>
              </c:pt>
              <c:pt idx="72">
                <c:v>112.6283</c:v>
              </c:pt>
              <c:pt idx="73">
                <c:v>112.67959999999999</c:v>
              </c:pt>
              <c:pt idx="74">
                <c:v>112.73090000000001</c:v>
              </c:pt>
              <c:pt idx="75">
                <c:v>112.7822</c:v>
              </c:pt>
              <c:pt idx="76">
                <c:v>112.8335</c:v>
              </c:pt>
              <c:pt idx="77">
                <c:v>112.8848</c:v>
              </c:pt>
              <c:pt idx="78">
                <c:v>112.9361</c:v>
              </c:pt>
              <c:pt idx="79">
                <c:v>112.98739999999999</c:v>
              </c:pt>
              <c:pt idx="80">
                <c:v>113.03870000000001</c:v>
              </c:pt>
              <c:pt idx="81">
                <c:v>113.09</c:v>
              </c:pt>
              <c:pt idx="82">
                <c:v>117.4667</c:v>
              </c:pt>
              <c:pt idx="83">
                <c:v>122.09350000000001</c:v>
              </c:pt>
              <c:pt idx="84">
                <c:v>122.1829</c:v>
              </c:pt>
              <c:pt idx="85">
                <c:v>122.2723</c:v>
              </c:pt>
              <c:pt idx="86">
                <c:v>122.3617</c:v>
              </c:pt>
              <c:pt idx="87">
                <c:v>122.4511</c:v>
              </c:pt>
              <c:pt idx="88">
                <c:v>122.54049999999999</c:v>
              </c:pt>
              <c:pt idx="89">
                <c:v>122.62990000000001</c:v>
              </c:pt>
              <c:pt idx="90">
                <c:v>122.7193</c:v>
              </c:pt>
              <c:pt idx="91">
                <c:v>122.8087</c:v>
              </c:pt>
              <c:pt idx="92">
                <c:v>122.8981</c:v>
              </c:pt>
              <c:pt idx="93">
                <c:v>122.9875</c:v>
              </c:pt>
              <c:pt idx="94">
                <c:v>123.07689999999999</c:v>
              </c:pt>
              <c:pt idx="95">
                <c:v>123.16630000000001</c:v>
              </c:pt>
              <c:pt idx="96">
                <c:v>123.2557</c:v>
              </c:pt>
              <c:pt idx="97">
                <c:v>123.3451</c:v>
              </c:pt>
              <c:pt idx="98">
                <c:v>123.4345</c:v>
              </c:pt>
              <c:pt idx="99">
                <c:v>123.5239</c:v>
              </c:pt>
              <c:pt idx="100">
                <c:v>123.6133</c:v>
              </c:pt>
              <c:pt idx="101">
                <c:v>123.70269999999999</c:v>
              </c:pt>
              <c:pt idx="102">
                <c:v>123.7921</c:v>
              </c:pt>
              <c:pt idx="103">
                <c:v>128.0949</c:v>
              </c:pt>
              <c:pt idx="104">
                <c:v>131.43790000000001</c:v>
              </c:pt>
              <c:pt idx="105">
                <c:v>131.37469999999999</c:v>
              </c:pt>
              <c:pt idx="106">
                <c:v>131.3115</c:v>
              </c:pt>
              <c:pt idx="107">
                <c:v>131.2483</c:v>
              </c:pt>
              <c:pt idx="108">
                <c:v>131.18510000000001</c:v>
              </c:pt>
              <c:pt idx="109">
                <c:v>131.12190000000001</c:v>
              </c:pt>
              <c:pt idx="110">
                <c:v>131.05869999999999</c:v>
              </c:pt>
              <c:pt idx="111">
                <c:v>130.99549999999999</c:v>
              </c:pt>
              <c:pt idx="112">
                <c:v>130.9323</c:v>
              </c:pt>
              <c:pt idx="113">
                <c:v>130.8691</c:v>
              </c:pt>
              <c:pt idx="114">
                <c:v>130.80590000000001</c:v>
              </c:pt>
              <c:pt idx="115">
                <c:v>130.74270000000001</c:v>
              </c:pt>
              <c:pt idx="116">
                <c:v>130.67949999999999</c:v>
              </c:pt>
              <c:pt idx="117">
                <c:v>130.6163</c:v>
              </c:pt>
              <c:pt idx="118">
                <c:v>130.5531</c:v>
              </c:pt>
              <c:pt idx="119">
                <c:v>130.48990000000001</c:v>
              </c:pt>
              <c:pt idx="120">
                <c:v>130.42670000000001</c:v>
              </c:pt>
              <c:pt idx="121">
                <c:v>130.36349999999999</c:v>
              </c:pt>
              <c:pt idx="122">
                <c:v>130.30029999999999</c:v>
              </c:pt>
              <c:pt idx="123">
                <c:v>130.2371</c:v>
              </c:pt>
              <c:pt idx="124">
                <c:v>135.5453</c:v>
              </c:pt>
              <c:pt idx="125">
                <c:v>144.33449999999999</c:v>
              </c:pt>
              <c:pt idx="126">
                <c:v>144.71469999999999</c:v>
              </c:pt>
              <c:pt idx="127">
                <c:v>145.0949</c:v>
              </c:pt>
              <c:pt idx="128">
                <c:v>145.4751</c:v>
              </c:pt>
              <c:pt idx="129">
                <c:v>145.8553</c:v>
              </c:pt>
              <c:pt idx="130">
                <c:v>146.2355</c:v>
              </c:pt>
              <c:pt idx="131">
                <c:v>146.6157</c:v>
              </c:pt>
              <c:pt idx="132">
                <c:v>146.99590000000001</c:v>
              </c:pt>
              <c:pt idx="133">
                <c:v>147.37610000000001</c:v>
              </c:pt>
              <c:pt idx="134">
                <c:v>147.75630000000001</c:v>
              </c:pt>
              <c:pt idx="135">
                <c:v>148.13650000000001</c:v>
              </c:pt>
              <c:pt idx="136">
                <c:v>148.51669999999999</c:v>
              </c:pt>
              <c:pt idx="137">
                <c:v>148.89689999999999</c:v>
              </c:pt>
              <c:pt idx="138">
                <c:v>149.27709999999999</c:v>
              </c:pt>
              <c:pt idx="139">
                <c:v>149.65729999999999</c:v>
              </c:pt>
              <c:pt idx="140">
                <c:v>150.03749999999999</c:v>
              </c:pt>
              <c:pt idx="141">
                <c:v>150.4177</c:v>
              </c:pt>
              <c:pt idx="142">
                <c:v>150.7979</c:v>
              </c:pt>
              <c:pt idx="143">
                <c:v>151.1781</c:v>
              </c:pt>
              <c:pt idx="144">
                <c:v>151.5583</c:v>
              </c:pt>
              <c:pt idx="145">
                <c:v>157.10169999999999</c:v>
              </c:pt>
              <c:pt idx="146">
                <c:v>161.41640000000001</c:v>
              </c:pt>
              <c:pt idx="147">
                <c:v>161.42410000000001</c:v>
              </c:pt>
              <c:pt idx="148">
                <c:v>161.43180000000001</c:v>
              </c:pt>
              <c:pt idx="149">
                <c:v>161.43950000000001</c:v>
              </c:pt>
              <c:pt idx="150">
                <c:v>161.44720000000001</c:v>
              </c:pt>
              <c:pt idx="151">
                <c:v>161.45490000000001</c:v>
              </c:pt>
              <c:pt idx="152">
                <c:v>161.46260000000001</c:v>
              </c:pt>
              <c:pt idx="153">
                <c:v>161.47030000000001</c:v>
              </c:pt>
              <c:pt idx="154">
                <c:v>161.47800000000001</c:v>
              </c:pt>
              <c:pt idx="155">
                <c:v>161.48570000000001</c:v>
              </c:pt>
              <c:pt idx="156">
                <c:v>161.49340000000001</c:v>
              </c:pt>
              <c:pt idx="157">
                <c:v>161.50110000000001</c:v>
              </c:pt>
              <c:pt idx="158">
                <c:v>161.50880000000001</c:v>
              </c:pt>
              <c:pt idx="159">
                <c:v>161.51650000000001</c:v>
              </c:pt>
              <c:pt idx="160">
                <c:v>161.52420000000001</c:v>
              </c:pt>
              <c:pt idx="161">
                <c:v>161.53190000000001</c:v>
              </c:pt>
              <c:pt idx="162">
                <c:v>161.53960000000001</c:v>
              </c:pt>
              <c:pt idx="163">
                <c:v>161.54730000000001</c:v>
              </c:pt>
              <c:pt idx="164">
                <c:v>161.55500000000001</c:v>
              </c:pt>
              <c:pt idx="165">
                <c:v>161.56270000000001</c:v>
              </c:pt>
              <c:pt idx="166">
                <c:v>165.3432</c:v>
              </c:pt>
              <c:pt idx="167">
                <c:v>170.5052</c:v>
              </c:pt>
              <c:pt idx="168">
                <c:v>170.42769999999999</c:v>
              </c:pt>
              <c:pt idx="169">
                <c:v>170.3502</c:v>
              </c:pt>
              <c:pt idx="170">
                <c:v>170.27269999999999</c:v>
              </c:pt>
              <c:pt idx="171">
                <c:v>170.1952</c:v>
              </c:pt>
              <c:pt idx="172">
                <c:v>170.11770000000001</c:v>
              </c:pt>
              <c:pt idx="173">
                <c:v>170.0402</c:v>
              </c:pt>
              <c:pt idx="174">
                <c:v>169.96270000000001</c:v>
              </c:pt>
              <c:pt idx="175">
                <c:v>169.8852</c:v>
              </c:pt>
              <c:pt idx="176">
                <c:v>169.80770000000001</c:v>
              </c:pt>
              <c:pt idx="177">
                <c:v>169.7302</c:v>
              </c:pt>
              <c:pt idx="178">
                <c:v>169.65270000000001</c:v>
              </c:pt>
              <c:pt idx="179">
                <c:v>169.5752</c:v>
              </c:pt>
              <c:pt idx="180">
                <c:v>169.49770000000001</c:v>
              </c:pt>
              <c:pt idx="181">
                <c:v>169.42019999999999</c:v>
              </c:pt>
              <c:pt idx="182">
                <c:v>169.34270000000001</c:v>
              </c:pt>
              <c:pt idx="183">
                <c:v>169.26519999999999</c:v>
              </c:pt>
              <c:pt idx="184">
                <c:v>169.18770000000001</c:v>
              </c:pt>
              <c:pt idx="185">
                <c:v>169.11019999999999</c:v>
              </c:pt>
              <c:pt idx="186">
                <c:v>169.03270000000001</c:v>
              </c:pt>
              <c:pt idx="187">
                <c:v>173.81299999999999</c:v>
              </c:pt>
              <c:pt idx="188">
                <c:v>175.8169</c:v>
              </c:pt>
              <c:pt idx="189">
                <c:v>175.71979999999999</c:v>
              </c:pt>
              <c:pt idx="190">
                <c:v>175.62270000000001</c:v>
              </c:pt>
              <c:pt idx="191">
                <c:v>175.5256</c:v>
              </c:pt>
              <c:pt idx="192">
                <c:v>175.42850000000001</c:v>
              </c:pt>
              <c:pt idx="193">
                <c:v>175.3314</c:v>
              </c:pt>
              <c:pt idx="194">
                <c:v>175.23429999999999</c:v>
              </c:pt>
              <c:pt idx="195">
                <c:v>175.13720000000001</c:v>
              </c:pt>
              <c:pt idx="196">
                <c:v>175.0401</c:v>
              </c:pt>
              <c:pt idx="197">
                <c:v>174.94300000000001</c:v>
              </c:pt>
              <c:pt idx="198">
                <c:v>174.8459</c:v>
              </c:pt>
              <c:pt idx="199">
                <c:v>174.74879999999999</c:v>
              </c:pt>
              <c:pt idx="200">
                <c:v>174.65170000000001</c:v>
              </c:pt>
              <c:pt idx="201">
                <c:v>174.55459999999999</c:v>
              </c:pt>
              <c:pt idx="202">
                <c:v>174.45750000000001</c:v>
              </c:pt>
              <c:pt idx="203">
                <c:v>174.3604</c:v>
              </c:pt>
              <c:pt idx="204">
                <c:v>174.26329999999999</c:v>
              </c:pt>
              <c:pt idx="205">
                <c:v>174.1662</c:v>
              </c:pt>
              <c:pt idx="206">
                <c:v>174.06909999999999</c:v>
              </c:pt>
              <c:pt idx="207">
                <c:v>173.97200000000001</c:v>
              </c:pt>
              <c:pt idx="208">
                <c:v>175.20869999999999</c:v>
              </c:pt>
              <c:pt idx="209">
                <c:v>178.01329999999999</c:v>
              </c:pt>
              <c:pt idx="210">
                <c:v>179.73670000000001</c:v>
              </c:pt>
              <c:pt idx="211">
                <c:v>179.48990000000001</c:v>
              </c:pt>
              <c:pt idx="212">
                <c:v>179.2431</c:v>
              </c:pt>
              <c:pt idx="213">
                <c:v>178.99629999999999</c:v>
              </c:pt>
              <c:pt idx="214">
                <c:v>178.74950000000001</c:v>
              </c:pt>
              <c:pt idx="215">
                <c:v>178.5027</c:v>
              </c:pt>
              <c:pt idx="216">
                <c:v>178.2559</c:v>
              </c:pt>
              <c:pt idx="217">
                <c:v>178.00909999999999</c:v>
              </c:pt>
              <c:pt idx="218">
                <c:v>178.2996</c:v>
              </c:pt>
              <c:pt idx="219">
                <c:v>178.2319</c:v>
              </c:pt>
              <c:pt idx="220">
                <c:v>178.25375</c:v>
              </c:pt>
              <c:pt idx="221">
                <c:v>178.2756</c:v>
              </c:pt>
              <c:pt idx="222">
                <c:v>178.29745</c:v>
              </c:pt>
              <c:pt idx="223">
                <c:v>178.3193</c:v>
              </c:pt>
              <c:pt idx="224">
                <c:v>178.34115</c:v>
              </c:pt>
              <c:pt idx="225">
                <c:v>178.363</c:v>
              </c:pt>
              <c:pt idx="226">
                <c:v>178.38485</c:v>
              </c:pt>
              <c:pt idx="227">
                <c:v>178.4067</c:v>
              </c:pt>
              <c:pt idx="228">
                <c:v>178.42855</c:v>
              </c:pt>
              <c:pt idx="229">
                <c:v>178.4504</c:v>
              </c:pt>
              <c:pt idx="230">
                <c:v>178.47225</c:v>
              </c:pt>
              <c:pt idx="231">
                <c:v>178.4941</c:v>
              </c:pt>
              <c:pt idx="232">
                <c:v>178.51595</c:v>
              </c:pt>
              <c:pt idx="233">
                <c:v>178.5378</c:v>
              </c:pt>
              <c:pt idx="234">
                <c:v>178.55965</c:v>
              </c:pt>
              <c:pt idx="235">
                <c:v>178.58150000000001</c:v>
              </c:pt>
              <c:pt idx="236">
                <c:v>178.60335000000001</c:v>
              </c:pt>
              <c:pt idx="237">
                <c:v>178.62520000000001</c:v>
              </c:pt>
              <c:pt idx="238">
                <c:v>178.64705000000001</c:v>
              </c:pt>
              <c:pt idx="239">
                <c:v>178.66890000000001</c:v>
              </c:pt>
              <c:pt idx="240">
                <c:v>178.69075000000001</c:v>
              </c:pt>
              <c:pt idx="241">
                <c:v>178.71260000000001</c:v>
              </c:pt>
              <c:pt idx="242">
                <c:v>178.73445000000001</c:v>
              </c:pt>
              <c:pt idx="243">
                <c:v>178.75630000000001</c:v>
              </c:pt>
              <c:pt idx="244">
                <c:v>178.77815000000001</c:v>
              </c:pt>
              <c:pt idx="245">
                <c:v>178.8</c:v>
              </c:pt>
              <c:pt idx="246">
                <c:v>178.82185000000001</c:v>
              </c:pt>
              <c:pt idx="247">
                <c:v>178.84370000000001</c:v>
              </c:pt>
              <c:pt idx="248">
                <c:v>178.86555000000001</c:v>
              </c:pt>
              <c:pt idx="249">
                <c:v>178.88740000000001</c:v>
              </c:pt>
              <c:pt idx="250">
                <c:v>178.90924999999999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320-49F1-8731-6A1B6514218D}"/>
            </c:ext>
          </c:extLst>
        </c:ser>
        <c:ser>
          <c:idx val="1"/>
          <c:order val="1"/>
          <c:tx>
            <c:v>Sensor 2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51"/>
              <c:pt idx="0">
                <c:v>0.21286382563333334</c:v>
              </c:pt>
              <c:pt idx="1">
                <c:v>0.30085102373333333</c:v>
              </c:pt>
              <c:pt idx="2">
                <c:v>0.38883822183333333</c:v>
              </c:pt>
              <c:pt idx="3">
                <c:v>0.47682541991666666</c:v>
              </c:pt>
              <c:pt idx="4">
                <c:v>0.56481261801666671</c:v>
              </c:pt>
              <c:pt idx="5">
                <c:v>0.65279981611666671</c:v>
              </c:pt>
              <c:pt idx="6">
                <c:v>0.74078701420000004</c:v>
              </c:pt>
              <c:pt idx="7">
                <c:v>0.82877421230000003</c:v>
              </c:pt>
              <c:pt idx="8">
                <c:v>0.91676141039999992</c:v>
              </c:pt>
              <c:pt idx="9">
                <c:v>1.0047486085000001</c:v>
              </c:pt>
              <c:pt idx="10">
                <c:v>1.0927358065833335</c:v>
              </c:pt>
              <c:pt idx="11">
                <c:v>1.1807230046833332</c:v>
              </c:pt>
              <c:pt idx="12">
                <c:v>1.2687102027833332</c:v>
              </c:pt>
              <c:pt idx="13">
                <c:v>1.3566974008666668</c:v>
              </c:pt>
              <c:pt idx="14">
                <c:v>1.4446845989666668</c:v>
              </c:pt>
              <c:pt idx="15">
                <c:v>1.5326717970666666</c:v>
              </c:pt>
              <c:pt idx="16">
                <c:v>1.6206589951499999</c:v>
              </c:pt>
              <c:pt idx="17">
                <c:v>1.7086461932500001</c:v>
              </c:pt>
              <c:pt idx="18">
                <c:v>1.7966333913499999</c:v>
              </c:pt>
              <c:pt idx="19">
                <c:v>1.8846205894333332</c:v>
              </c:pt>
              <c:pt idx="20">
                <c:v>1.9726077875333334</c:v>
              </c:pt>
              <c:pt idx="21">
                <c:v>2.2513211741833334</c:v>
              </c:pt>
              <c:pt idx="22">
                <c:v>2.3393083722666663</c:v>
              </c:pt>
              <c:pt idx="23">
                <c:v>2.4272955782500003</c:v>
              </c:pt>
              <c:pt idx="24">
                <c:v>2.5152827684666668</c:v>
              </c:pt>
              <c:pt idx="25">
                <c:v>2.6032699744333332</c:v>
              </c:pt>
              <c:pt idx="26">
                <c:v>2.6912571646499996</c:v>
              </c:pt>
              <c:pt idx="27">
                <c:v>2.7792443706166665</c:v>
              </c:pt>
              <c:pt idx="28">
                <c:v>2.8672315608500001</c:v>
              </c:pt>
              <c:pt idx="29">
                <c:v>2.9552187589333334</c:v>
              </c:pt>
              <c:pt idx="30">
                <c:v>3.0432059570333334</c:v>
              </c:pt>
              <c:pt idx="31">
                <c:v>3.1311931629999998</c:v>
              </c:pt>
              <c:pt idx="32">
                <c:v>3.2191803532166667</c:v>
              </c:pt>
              <c:pt idx="33">
                <c:v>3.3071675592000003</c:v>
              </c:pt>
              <c:pt idx="34">
                <c:v>3.3951547494166667</c:v>
              </c:pt>
              <c:pt idx="35">
                <c:v>3.4831419475000001</c:v>
              </c:pt>
              <c:pt idx="36">
                <c:v>3.5711291534833332</c:v>
              </c:pt>
              <c:pt idx="37">
                <c:v>3.6591163437000001</c:v>
              </c:pt>
              <c:pt idx="38">
                <c:v>3.7471035417833334</c:v>
              </c:pt>
              <c:pt idx="39">
                <c:v>3.8350907477666665</c:v>
              </c:pt>
              <c:pt idx="40">
                <c:v>3.9230779458499998</c:v>
              </c:pt>
              <c:pt idx="41">
                <c:v>4.0110651360833334</c:v>
              </c:pt>
              <c:pt idx="42">
                <c:v>4.3047323898833332</c:v>
              </c:pt>
              <c:pt idx="43">
                <c:v>4.3927195879833336</c:v>
              </c:pt>
              <c:pt idx="44">
                <c:v>4.4807067860833332</c:v>
              </c:pt>
              <c:pt idx="45">
                <c:v>4.5686939841666669</c:v>
              </c:pt>
              <c:pt idx="46">
                <c:v>4.6566811901499996</c:v>
              </c:pt>
              <c:pt idx="47">
                <c:v>4.744668380366666</c:v>
              </c:pt>
              <c:pt idx="48">
                <c:v>4.8326555784666665</c:v>
              </c:pt>
              <c:pt idx="49">
                <c:v>4.9206427765499994</c:v>
              </c:pt>
              <c:pt idx="50">
                <c:v>5.0086299746500007</c:v>
              </c:pt>
              <c:pt idx="51">
                <c:v>5.0966171727500003</c:v>
              </c:pt>
              <c:pt idx="52">
                <c:v>5.1846043787166671</c:v>
              </c:pt>
              <c:pt idx="53">
                <c:v>5.2725915689333336</c:v>
              </c:pt>
              <c:pt idx="54">
                <c:v>5.3605787749000005</c:v>
              </c:pt>
              <c:pt idx="55">
                <c:v>5.4485659651166669</c:v>
              </c:pt>
              <c:pt idx="56">
                <c:v>5.5365531632166665</c:v>
              </c:pt>
              <c:pt idx="57">
                <c:v>5.6245403691833333</c:v>
              </c:pt>
              <c:pt idx="58">
                <c:v>5.7125275593999998</c:v>
              </c:pt>
              <c:pt idx="59">
                <c:v>5.8005147575000002</c:v>
              </c:pt>
              <c:pt idx="60">
                <c:v>5.8885019634666662</c:v>
              </c:pt>
              <c:pt idx="61">
                <c:v>5.9764891537000002</c:v>
              </c:pt>
              <c:pt idx="62">
                <c:v>6.0644763596666671</c:v>
              </c:pt>
              <c:pt idx="63">
                <c:v>6.1524635498833335</c:v>
              </c:pt>
              <c:pt idx="64">
                <c:v>6.4143620417499996</c:v>
              </c:pt>
              <c:pt idx="65">
                <c:v>6.50234923985</c:v>
              </c:pt>
              <c:pt idx="66">
                <c:v>6.5903364379333329</c:v>
              </c:pt>
              <c:pt idx="67">
                <c:v>6.6783236360333325</c:v>
              </c:pt>
              <c:pt idx="68">
                <c:v>6.7663108341333338</c:v>
              </c:pt>
              <c:pt idx="69">
                <c:v>6.8542980322166667</c:v>
              </c:pt>
              <c:pt idx="70">
                <c:v>6.9422852303166671</c:v>
              </c:pt>
              <c:pt idx="71">
                <c:v>7.0302724284166667</c:v>
              </c:pt>
              <c:pt idx="72">
                <c:v>7.1182596265166662</c:v>
              </c:pt>
              <c:pt idx="73">
                <c:v>7.2062468246</c:v>
              </c:pt>
              <c:pt idx="74">
                <c:v>7.2942340226999995</c:v>
              </c:pt>
              <c:pt idx="75">
                <c:v>7.3822212208</c:v>
              </c:pt>
              <c:pt idx="76">
                <c:v>7.4702084188833329</c:v>
              </c:pt>
              <c:pt idx="77">
                <c:v>7.5581956169833342</c:v>
              </c:pt>
              <c:pt idx="78">
                <c:v>7.6461828150833338</c:v>
              </c:pt>
              <c:pt idx="79">
                <c:v>7.7341700131666666</c:v>
              </c:pt>
              <c:pt idx="80">
                <c:v>7.8221572112666671</c:v>
              </c:pt>
              <c:pt idx="81">
                <c:v>7.9101444093666666</c:v>
              </c:pt>
              <c:pt idx="82">
                <c:v>7.9981316074500004</c:v>
              </c:pt>
              <c:pt idx="83">
                <c:v>8.2266737968499992</c:v>
              </c:pt>
              <c:pt idx="84">
                <c:v>8.3146609949499997</c:v>
              </c:pt>
              <c:pt idx="85">
                <c:v>8.4026481930500001</c:v>
              </c:pt>
              <c:pt idx="86">
                <c:v>8.4906353911500005</c:v>
              </c:pt>
              <c:pt idx="87">
                <c:v>8.5786225892333334</c:v>
              </c:pt>
              <c:pt idx="88">
                <c:v>8.6666097873333339</c:v>
              </c:pt>
              <c:pt idx="89">
                <c:v>8.7545969854333325</c:v>
              </c:pt>
              <c:pt idx="90">
                <c:v>8.8425841835166672</c:v>
              </c:pt>
              <c:pt idx="91">
                <c:v>8.9305713816166659</c:v>
              </c:pt>
              <c:pt idx="92">
                <c:v>9.0185585797166663</c:v>
              </c:pt>
              <c:pt idx="93">
                <c:v>9.1065457777999992</c:v>
              </c:pt>
              <c:pt idx="94">
                <c:v>9.1945329758999996</c:v>
              </c:pt>
              <c:pt idx="95">
                <c:v>9.2825201740000001</c:v>
              </c:pt>
              <c:pt idx="96">
                <c:v>9.370507372083333</c:v>
              </c:pt>
              <c:pt idx="97">
                <c:v>9.4584945701833316</c:v>
              </c:pt>
              <c:pt idx="98">
                <c:v>9.5464817682833338</c:v>
              </c:pt>
              <c:pt idx="99">
                <c:v>9.6344689663833343</c:v>
              </c:pt>
              <c:pt idx="100">
                <c:v>9.7224561644666672</c:v>
              </c:pt>
              <c:pt idx="101">
                <c:v>9.8104433625666676</c:v>
              </c:pt>
              <c:pt idx="102">
                <c:v>9.8984305606666663</c:v>
              </c:pt>
              <c:pt idx="103">
                <c:v>9.9864177587500009</c:v>
              </c:pt>
              <c:pt idx="104">
                <c:v>10.223405397800001</c:v>
              </c:pt>
              <c:pt idx="105">
                <c:v>10.311392595900001</c:v>
              </c:pt>
              <c:pt idx="106">
                <c:v>10.399379793983334</c:v>
              </c:pt>
              <c:pt idx="107">
                <c:v>10.487366992083334</c:v>
              </c:pt>
              <c:pt idx="108">
                <c:v>10.575354190183333</c:v>
              </c:pt>
              <c:pt idx="109">
                <c:v>10.663341388283333</c:v>
              </c:pt>
              <c:pt idx="110">
                <c:v>10.751328586366666</c:v>
              </c:pt>
              <c:pt idx="111">
                <c:v>10.839315784466667</c:v>
              </c:pt>
              <c:pt idx="112">
                <c:v>10.927302982566665</c:v>
              </c:pt>
              <c:pt idx="113">
                <c:v>11.01529018065</c:v>
              </c:pt>
              <c:pt idx="114">
                <c:v>11.103277378749999</c:v>
              </c:pt>
              <c:pt idx="115">
                <c:v>11.191264576849999</c:v>
              </c:pt>
              <c:pt idx="116">
                <c:v>11.279251774933334</c:v>
              </c:pt>
              <c:pt idx="117">
                <c:v>11.367238973033333</c:v>
              </c:pt>
              <c:pt idx="118">
                <c:v>11.455226171133335</c:v>
              </c:pt>
              <c:pt idx="119">
                <c:v>11.543213369216666</c:v>
              </c:pt>
              <c:pt idx="120">
                <c:v>11.631200567316666</c:v>
              </c:pt>
              <c:pt idx="121">
                <c:v>11.719187765416667</c:v>
              </c:pt>
              <c:pt idx="122">
                <c:v>11.807174963516667</c:v>
              </c:pt>
              <c:pt idx="123">
                <c:v>11.8951621616</c:v>
              </c:pt>
              <c:pt idx="124">
                <c:v>11.983149359700001</c:v>
              </c:pt>
              <c:pt idx="125">
                <c:v>12.223678798233333</c:v>
              </c:pt>
              <c:pt idx="126">
                <c:v>12.311665996333334</c:v>
              </c:pt>
              <c:pt idx="127">
                <c:v>12.399653194433334</c:v>
              </c:pt>
              <c:pt idx="128">
                <c:v>12.487640392516665</c:v>
              </c:pt>
              <c:pt idx="129">
                <c:v>12.575627590616667</c:v>
              </c:pt>
              <c:pt idx="130">
                <c:v>12.663614788716666</c:v>
              </c:pt>
              <c:pt idx="131">
                <c:v>12.751601986800001</c:v>
              </c:pt>
              <c:pt idx="132">
                <c:v>12.839589184900001</c:v>
              </c:pt>
              <c:pt idx="133">
                <c:v>12.927576383</c:v>
              </c:pt>
              <c:pt idx="134">
                <c:v>13.015563581083335</c:v>
              </c:pt>
              <c:pt idx="135">
                <c:v>13.103550779183333</c:v>
              </c:pt>
              <c:pt idx="136">
                <c:v>13.191537977283334</c:v>
              </c:pt>
              <c:pt idx="137">
                <c:v>13.279525175383332</c:v>
              </c:pt>
              <c:pt idx="138">
                <c:v>13.367512373466667</c:v>
              </c:pt>
              <c:pt idx="139">
                <c:v>13.455499571566666</c:v>
              </c:pt>
              <c:pt idx="140">
                <c:v>13.543486769666666</c:v>
              </c:pt>
              <c:pt idx="141">
                <c:v>13.631473967749999</c:v>
              </c:pt>
              <c:pt idx="142">
                <c:v>13.719461165849999</c:v>
              </c:pt>
              <c:pt idx="143">
                <c:v>13.80744836395</c:v>
              </c:pt>
              <c:pt idx="144">
                <c:v>13.895435562033333</c:v>
              </c:pt>
              <c:pt idx="145">
                <c:v>13.983422760133333</c:v>
              </c:pt>
              <c:pt idx="146">
                <c:v>14.224375410483333</c:v>
              </c:pt>
              <c:pt idx="147">
                <c:v>14.312362608566668</c:v>
              </c:pt>
              <c:pt idx="148">
                <c:v>14.400349806666666</c:v>
              </c:pt>
              <c:pt idx="149">
                <c:v>14.488337004766667</c:v>
              </c:pt>
              <c:pt idx="150">
                <c:v>14.57632420285</c:v>
              </c:pt>
              <c:pt idx="151">
                <c:v>14.66431140095</c:v>
              </c:pt>
              <c:pt idx="152">
                <c:v>14.75229859905</c:v>
              </c:pt>
              <c:pt idx="153">
                <c:v>14.840285797149999</c:v>
              </c:pt>
              <c:pt idx="154">
                <c:v>14.928272995233334</c:v>
              </c:pt>
              <c:pt idx="155">
                <c:v>15.016260193333332</c:v>
              </c:pt>
              <c:pt idx="156">
                <c:v>15.104247391433335</c:v>
              </c:pt>
              <c:pt idx="157">
                <c:v>15.192234589516666</c:v>
              </c:pt>
              <c:pt idx="158">
                <c:v>15.280221787616666</c:v>
              </c:pt>
              <c:pt idx="159">
                <c:v>15.368208985716667</c:v>
              </c:pt>
              <c:pt idx="160">
                <c:v>15.456196183799999</c:v>
              </c:pt>
              <c:pt idx="161">
                <c:v>15.5441833819</c:v>
              </c:pt>
              <c:pt idx="162">
                <c:v>15.63217058</c:v>
              </c:pt>
              <c:pt idx="163">
                <c:v>15.720157778100001</c:v>
              </c:pt>
              <c:pt idx="164">
                <c:v>15.808144976183334</c:v>
              </c:pt>
              <c:pt idx="165">
                <c:v>15.896132174283334</c:v>
              </c:pt>
              <c:pt idx="166">
                <c:v>15.984119372383333</c:v>
              </c:pt>
              <c:pt idx="167">
                <c:v>16.237153921066668</c:v>
              </c:pt>
              <c:pt idx="168">
                <c:v>16.325141119166666</c:v>
              </c:pt>
              <c:pt idx="169">
                <c:v>16.413128317266668</c:v>
              </c:pt>
              <c:pt idx="170">
                <c:v>16.501115515350001</c:v>
              </c:pt>
              <c:pt idx="171">
                <c:v>16.58910271345</c:v>
              </c:pt>
              <c:pt idx="172">
                <c:v>16.677089911549999</c:v>
              </c:pt>
              <c:pt idx="173">
                <c:v>16.765077109650001</c:v>
              </c:pt>
              <c:pt idx="174">
                <c:v>16.853064307733334</c:v>
              </c:pt>
              <c:pt idx="175">
                <c:v>16.941051505833332</c:v>
              </c:pt>
              <c:pt idx="176">
                <c:v>17.029038703933331</c:v>
              </c:pt>
              <c:pt idx="177">
                <c:v>17.117025902016668</c:v>
              </c:pt>
              <c:pt idx="178">
                <c:v>17.205013100116666</c:v>
              </c:pt>
              <c:pt idx="179">
                <c:v>17.293000298216668</c:v>
              </c:pt>
              <c:pt idx="180">
                <c:v>17.380987496300001</c:v>
              </c:pt>
              <c:pt idx="181">
                <c:v>17.4689746944</c:v>
              </c:pt>
              <c:pt idx="182">
                <c:v>17.556961892499999</c:v>
              </c:pt>
              <c:pt idx="183">
                <c:v>17.644949090600001</c:v>
              </c:pt>
              <c:pt idx="184">
                <c:v>17.732936288683334</c:v>
              </c:pt>
              <c:pt idx="185">
                <c:v>17.820923486783332</c:v>
              </c:pt>
              <c:pt idx="186">
                <c:v>17.908910684883331</c:v>
              </c:pt>
              <c:pt idx="187">
                <c:v>17.996897882966667</c:v>
              </c:pt>
              <c:pt idx="188">
                <c:v>18.227209822083335</c:v>
              </c:pt>
              <c:pt idx="189">
                <c:v>18.315197020183334</c:v>
              </c:pt>
              <c:pt idx="190">
                <c:v>18.403184218266667</c:v>
              </c:pt>
              <c:pt idx="191">
                <c:v>18.491171416366669</c:v>
              </c:pt>
              <c:pt idx="192">
                <c:v>18.579158614466667</c:v>
              </c:pt>
              <c:pt idx="193">
                <c:v>18.667145812566666</c:v>
              </c:pt>
              <c:pt idx="194">
                <c:v>18.755133010650002</c:v>
              </c:pt>
              <c:pt idx="195">
                <c:v>18.843120208750001</c:v>
              </c:pt>
              <c:pt idx="196">
                <c:v>18.93110740685</c:v>
              </c:pt>
              <c:pt idx="197">
                <c:v>19.019094604933333</c:v>
              </c:pt>
              <c:pt idx="198">
                <c:v>19.107081803033335</c:v>
              </c:pt>
              <c:pt idx="199">
                <c:v>19.195069001133334</c:v>
              </c:pt>
              <c:pt idx="200">
                <c:v>19.283056199216666</c:v>
              </c:pt>
              <c:pt idx="201">
                <c:v>19.371043397316665</c:v>
              </c:pt>
              <c:pt idx="202">
                <c:v>19.459030595416667</c:v>
              </c:pt>
              <c:pt idx="203">
                <c:v>19.547017793516666</c:v>
              </c:pt>
              <c:pt idx="204">
                <c:v>19.635004991599999</c:v>
              </c:pt>
              <c:pt idx="205">
                <c:v>19.722992189700001</c:v>
              </c:pt>
              <c:pt idx="206">
                <c:v>19.8109793878</c:v>
              </c:pt>
              <c:pt idx="207">
                <c:v>19.898966585883333</c:v>
              </c:pt>
              <c:pt idx="208">
                <c:v>19.986953783983331</c:v>
              </c:pt>
              <c:pt idx="209">
                <c:v>20.23053875536667</c:v>
              </c:pt>
              <c:pt idx="210">
                <c:v>20.318525953466668</c:v>
              </c:pt>
              <c:pt idx="211">
                <c:v>20.406513151549998</c:v>
              </c:pt>
              <c:pt idx="212">
                <c:v>20.49450034965</c:v>
              </c:pt>
              <c:pt idx="213">
                <c:v>20.582487547750002</c:v>
              </c:pt>
              <c:pt idx="214">
                <c:v>20.670474745833335</c:v>
              </c:pt>
              <c:pt idx="215">
                <c:v>20.758461943933334</c:v>
              </c:pt>
              <c:pt idx="216">
                <c:v>20.846449142033336</c:v>
              </c:pt>
              <c:pt idx="217">
                <c:v>20.934436340116669</c:v>
              </c:pt>
              <c:pt idx="218">
                <c:v>21.022423538216668</c:v>
              </c:pt>
              <c:pt idx="219">
                <c:v>21.110410736316666</c:v>
              </c:pt>
              <c:pt idx="220">
                <c:v>21.198397934400003</c:v>
              </c:pt>
              <c:pt idx="221">
                <c:v>21.286385132500001</c:v>
              </c:pt>
              <c:pt idx="222">
                <c:v>21.3743723306</c:v>
              </c:pt>
              <c:pt idx="223">
                <c:v>21.462359528699999</c:v>
              </c:pt>
              <c:pt idx="224">
                <c:v>21.550346726783335</c:v>
              </c:pt>
              <c:pt idx="225">
                <c:v>21.638333924883334</c:v>
              </c:pt>
              <c:pt idx="226">
                <c:v>21.726321122983332</c:v>
              </c:pt>
              <c:pt idx="227">
                <c:v>21.814308321066669</c:v>
              </c:pt>
              <c:pt idx="228">
                <c:v>21.902295519166668</c:v>
              </c:pt>
              <c:pt idx="229">
                <c:v>21.990282717266666</c:v>
              </c:pt>
              <c:pt idx="230">
                <c:v>22.229852847866667</c:v>
              </c:pt>
              <c:pt idx="231">
                <c:v>22.317840045966665</c:v>
              </c:pt>
              <c:pt idx="232">
                <c:v>22.405827244066664</c:v>
              </c:pt>
              <c:pt idx="233">
                <c:v>22.493814442150001</c:v>
              </c:pt>
              <c:pt idx="234">
                <c:v>22.581801640249999</c:v>
              </c:pt>
              <c:pt idx="235">
                <c:v>22.669788838349998</c:v>
              </c:pt>
              <c:pt idx="236">
                <c:v>22.75777603645</c:v>
              </c:pt>
              <c:pt idx="237">
                <c:v>22.845763234533333</c:v>
              </c:pt>
              <c:pt idx="238">
                <c:v>22.933750432633335</c:v>
              </c:pt>
              <c:pt idx="239">
                <c:v>23.021737630733334</c:v>
              </c:pt>
              <c:pt idx="240">
                <c:v>23.109724828816663</c:v>
              </c:pt>
              <c:pt idx="241">
                <c:v>23.197712026916669</c:v>
              </c:pt>
              <c:pt idx="242">
                <c:v>23.285699225016668</c:v>
              </c:pt>
              <c:pt idx="243">
                <c:v>23.373686423100001</c:v>
              </c:pt>
              <c:pt idx="244">
                <c:v>23.461673621200003</c:v>
              </c:pt>
              <c:pt idx="245">
                <c:v>23.549660819300001</c:v>
              </c:pt>
              <c:pt idx="246">
                <c:v>23.637648017383334</c:v>
              </c:pt>
              <c:pt idx="247">
                <c:v>23.725635215483333</c:v>
              </c:pt>
              <c:pt idx="248">
                <c:v>23.813622413583335</c:v>
              </c:pt>
              <c:pt idx="249">
                <c:v>23.901609611683334</c:v>
              </c:pt>
              <c:pt idx="250">
                <c:v>23.989596809766667</c:v>
              </c:pt>
            </c:numLit>
          </c:xVal>
          <c:yVal>
            <c:numLit>
              <c:formatCode>General</c:formatCode>
              <c:ptCount val="251"/>
              <c:pt idx="0">
                <c:v>83.986699999999999</c:v>
              </c:pt>
              <c:pt idx="1">
                <c:v>84.076099999999997</c:v>
              </c:pt>
              <c:pt idx="2">
                <c:v>84.144000000000005</c:v>
              </c:pt>
              <c:pt idx="3">
                <c:v>84.238200000000006</c:v>
              </c:pt>
              <c:pt idx="4">
                <c:v>84.316299999999998</c:v>
              </c:pt>
              <c:pt idx="5">
                <c:v>84.372900000000001</c:v>
              </c:pt>
              <c:pt idx="6">
                <c:v>84.427700000000002</c:v>
              </c:pt>
              <c:pt idx="7">
                <c:v>84.514799999999994</c:v>
              </c:pt>
              <c:pt idx="8">
                <c:v>84.575000000000003</c:v>
              </c:pt>
              <c:pt idx="9">
                <c:v>84.640500000000003</c:v>
              </c:pt>
              <c:pt idx="10">
                <c:v>84.933199999999999</c:v>
              </c:pt>
              <c:pt idx="11">
                <c:v>85.182900000000004</c:v>
              </c:pt>
              <c:pt idx="12">
                <c:v>85.238399999999999</c:v>
              </c:pt>
              <c:pt idx="13">
                <c:v>85.296199999999999</c:v>
              </c:pt>
              <c:pt idx="14">
                <c:v>85.355199999999996</c:v>
              </c:pt>
              <c:pt idx="15">
                <c:v>85.447000000000003</c:v>
              </c:pt>
              <c:pt idx="16">
                <c:v>85.521500000000003</c:v>
              </c:pt>
              <c:pt idx="17">
                <c:v>85.562600000000003</c:v>
              </c:pt>
              <c:pt idx="18">
                <c:v>85.605500000000006</c:v>
              </c:pt>
              <c:pt idx="19">
                <c:v>85.644900000000007</c:v>
              </c:pt>
              <c:pt idx="20">
                <c:v>85.742000000000004</c:v>
              </c:pt>
              <c:pt idx="21">
                <c:v>88.329099999999997</c:v>
              </c:pt>
              <c:pt idx="22">
                <c:v>93.4358</c:v>
              </c:pt>
              <c:pt idx="23">
                <c:v>93.491200000000006</c:v>
              </c:pt>
              <c:pt idx="24">
                <c:v>93.546599999999998</c:v>
              </c:pt>
              <c:pt idx="25">
                <c:v>93.602000000000004</c:v>
              </c:pt>
              <c:pt idx="26">
                <c:v>93.657399999999996</c:v>
              </c:pt>
              <c:pt idx="27">
                <c:v>93.712800000000001</c:v>
              </c:pt>
              <c:pt idx="28">
                <c:v>93.768199999999993</c:v>
              </c:pt>
              <c:pt idx="29">
                <c:v>93.823599999999999</c:v>
              </c:pt>
              <c:pt idx="30">
                <c:v>93.879000000000005</c:v>
              </c:pt>
              <c:pt idx="31">
                <c:v>93.934400000000096</c:v>
              </c:pt>
              <c:pt idx="32">
                <c:v>93.989800000000102</c:v>
              </c:pt>
              <c:pt idx="33">
                <c:v>94.045200000000094</c:v>
              </c:pt>
              <c:pt idx="34">
                <c:v>94.100600000000099</c:v>
              </c:pt>
              <c:pt idx="35">
                <c:v>94.156000000000105</c:v>
              </c:pt>
              <c:pt idx="36">
                <c:v>94.211400000000097</c:v>
              </c:pt>
              <c:pt idx="37">
                <c:v>94.266800000000103</c:v>
              </c:pt>
              <c:pt idx="38">
                <c:v>94.322200000000095</c:v>
              </c:pt>
              <c:pt idx="39">
                <c:v>94.377600000000101</c:v>
              </c:pt>
              <c:pt idx="40">
                <c:v>94.433000000000106</c:v>
              </c:pt>
              <c:pt idx="41">
                <c:v>94.488400000000098</c:v>
              </c:pt>
              <c:pt idx="42">
                <c:v>97.712800000000001</c:v>
              </c:pt>
              <c:pt idx="43">
                <c:v>101.79259999999999</c:v>
              </c:pt>
              <c:pt idx="44">
                <c:v>101.8409</c:v>
              </c:pt>
              <c:pt idx="45">
                <c:v>101.8892</c:v>
              </c:pt>
              <c:pt idx="46">
                <c:v>101.9375</c:v>
              </c:pt>
              <c:pt idx="47">
                <c:v>101.9858</c:v>
              </c:pt>
              <c:pt idx="48">
                <c:v>102.0341</c:v>
              </c:pt>
              <c:pt idx="49">
                <c:v>102.08240000000001</c:v>
              </c:pt>
              <c:pt idx="50">
                <c:v>102.1307</c:v>
              </c:pt>
              <c:pt idx="51">
                <c:v>102.179</c:v>
              </c:pt>
              <c:pt idx="52">
                <c:v>102.2273</c:v>
              </c:pt>
              <c:pt idx="53">
                <c:v>102.2756</c:v>
              </c:pt>
              <c:pt idx="54">
                <c:v>102.32389999999999</c:v>
              </c:pt>
              <c:pt idx="55">
                <c:v>102.37220000000001</c:v>
              </c:pt>
              <c:pt idx="56">
                <c:v>102.4205</c:v>
              </c:pt>
              <c:pt idx="57">
                <c:v>102.4688</c:v>
              </c:pt>
              <c:pt idx="58">
                <c:v>102.5171</c:v>
              </c:pt>
              <c:pt idx="59">
                <c:v>102.5654</c:v>
              </c:pt>
              <c:pt idx="60">
                <c:v>102.61369999999999</c:v>
              </c:pt>
              <c:pt idx="61">
                <c:v>102.66200000000001</c:v>
              </c:pt>
              <c:pt idx="62">
                <c:v>102.7103</c:v>
              </c:pt>
              <c:pt idx="63">
                <c:v>105.4389</c:v>
              </c:pt>
              <c:pt idx="64">
                <c:v>111.5645</c:v>
              </c:pt>
              <c:pt idx="65">
                <c:v>111.6849</c:v>
              </c:pt>
              <c:pt idx="66">
                <c:v>111.8053</c:v>
              </c:pt>
              <c:pt idx="67">
                <c:v>111.92570000000001</c:v>
              </c:pt>
              <c:pt idx="68">
                <c:v>112.0461</c:v>
              </c:pt>
              <c:pt idx="69">
                <c:v>112.1665</c:v>
              </c:pt>
              <c:pt idx="70">
                <c:v>112.2869</c:v>
              </c:pt>
              <c:pt idx="71">
                <c:v>112.40730000000001</c:v>
              </c:pt>
              <c:pt idx="72">
                <c:v>112.5277</c:v>
              </c:pt>
              <c:pt idx="73">
                <c:v>112.6481</c:v>
              </c:pt>
              <c:pt idx="74">
                <c:v>112.7685</c:v>
              </c:pt>
              <c:pt idx="75">
                <c:v>112.88890000000001</c:v>
              </c:pt>
              <c:pt idx="76">
                <c:v>113.0093</c:v>
              </c:pt>
              <c:pt idx="77">
                <c:v>113.1297</c:v>
              </c:pt>
              <c:pt idx="78">
                <c:v>113.2501</c:v>
              </c:pt>
              <c:pt idx="79">
                <c:v>113.37050000000001</c:v>
              </c:pt>
              <c:pt idx="80">
                <c:v>113.4909</c:v>
              </c:pt>
              <c:pt idx="81">
                <c:v>113.6113</c:v>
              </c:pt>
              <c:pt idx="82">
                <c:v>118.2007</c:v>
              </c:pt>
              <c:pt idx="83">
                <c:v>121.7238</c:v>
              </c:pt>
              <c:pt idx="84">
                <c:v>121.843</c:v>
              </c:pt>
              <c:pt idx="85">
                <c:v>121.9622</c:v>
              </c:pt>
              <c:pt idx="86">
                <c:v>122.0814</c:v>
              </c:pt>
              <c:pt idx="87">
                <c:v>122.20059999999999</c:v>
              </c:pt>
              <c:pt idx="88">
                <c:v>122.3198</c:v>
              </c:pt>
              <c:pt idx="89">
                <c:v>122.43899999999999</c:v>
              </c:pt>
              <c:pt idx="90">
                <c:v>122.5582</c:v>
              </c:pt>
              <c:pt idx="91">
                <c:v>122.67740000000001</c:v>
              </c:pt>
              <c:pt idx="92">
                <c:v>122.7966</c:v>
              </c:pt>
              <c:pt idx="93">
                <c:v>122.9158</c:v>
              </c:pt>
              <c:pt idx="94">
                <c:v>123.035</c:v>
              </c:pt>
              <c:pt idx="95">
                <c:v>123.1542</c:v>
              </c:pt>
              <c:pt idx="96">
                <c:v>123.2734</c:v>
              </c:pt>
              <c:pt idx="97">
                <c:v>123.3926</c:v>
              </c:pt>
              <c:pt idx="98">
                <c:v>123.51179999999999</c:v>
              </c:pt>
              <c:pt idx="99">
                <c:v>123.631</c:v>
              </c:pt>
              <c:pt idx="100">
                <c:v>123.75020000000001</c:v>
              </c:pt>
              <c:pt idx="101">
                <c:v>123.8694</c:v>
              </c:pt>
              <c:pt idx="102">
                <c:v>123.98860000000001</c:v>
              </c:pt>
              <c:pt idx="103">
                <c:v>127.10550000000001</c:v>
              </c:pt>
              <c:pt idx="104">
                <c:v>132.22319999999999</c:v>
              </c:pt>
              <c:pt idx="105">
                <c:v>132.22319999999999</c:v>
              </c:pt>
              <c:pt idx="106">
                <c:v>132.22319999999999</c:v>
              </c:pt>
              <c:pt idx="107">
                <c:v>132.22319999999999</c:v>
              </c:pt>
              <c:pt idx="108">
                <c:v>132.22319999999999</c:v>
              </c:pt>
              <c:pt idx="109">
                <c:v>132.22319999999999</c:v>
              </c:pt>
              <c:pt idx="110">
                <c:v>132.22319999999999</c:v>
              </c:pt>
              <c:pt idx="111">
                <c:v>132.22319999999999</c:v>
              </c:pt>
              <c:pt idx="112">
                <c:v>132.22319999999999</c:v>
              </c:pt>
              <c:pt idx="113">
                <c:v>132.22319999999999</c:v>
              </c:pt>
              <c:pt idx="114">
                <c:v>132.22319999999999</c:v>
              </c:pt>
              <c:pt idx="115">
                <c:v>132.22319999999999</c:v>
              </c:pt>
              <c:pt idx="116">
                <c:v>132.22319999999999</c:v>
              </c:pt>
              <c:pt idx="117">
                <c:v>132.22319999999999</c:v>
              </c:pt>
              <c:pt idx="118">
                <c:v>132.22319999999999</c:v>
              </c:pt>
              <c:pt idx="119">
                <c:v>132.22319999999999</c:v>
              </c:pt>
              <c:pt idx="120">
                <c:v>132.22319999999999</c:v>
              </c:pt>
              <c:pt idx="121">
                <c:v>132.22319999999999</c:v>
              </c:pt>
              <c:pt idx="122">
                <c:v>132.22319999999999</c:v>
              </c:pt>
              <c:pt idx="123">
                <c:v>132.22319999999999</c:v>
              </c:pt>
              <c:pt idx="124">
                <c:v>134.8861</c:v>
              </c:pt>
              <c:pt idx="125">
                <c:v>145.54230000000001</c:v>
              </c:pt>
              <c:pt idx="126">
                <c:v>145.9238</c:v>
              </c:pt>
              <c:pt idx="127">
                <c:v>145.7414</c:v>
              </c:pt>
              <c:pt idx="128">
                <c:v>145.93493333333299</c:v>
              </c:pt>
              <c:pt idx="129">
                <c:v>146.03448333333299</c:v>
              </c:pt>
              <c:pt idx="130">
                <c:v>146.13403333333301</c:v>
              </c:pt>
              <c:pt idx="131">
                <c:v>146.233583333333</c:v>
              </c:pt>
              <c:pt idx="132">
                <c:v>146.333133333333</c:v>
              </c:pt>
              <c:pt idx="133">
                <c:v>146.43268333333299</c:v>
              </c:pt>
              <c:pt idx="134">
                <c:v>146.53223333333301</c:v>
              </c:pt>
              <c:pt idx="135">
                <c:v>146.631783333333</c:v>
              </c:pt>
              <c:pt idx="136">
                <c:v>146.731333333333</c:v>
              </c:pt>
              <c:pt idx="137">
                <c:v>146.83088333333299</c:v>
              </c:pt>
              <c:pt idx="138">
                <c:v>146.93043333333301</c:v>
              </c:pt>
              <c:pt idx="139">
                <c:v>147.02998333333301</c:v>
              </c:pt>
              <c:pt idx="140">
                <c:v>147.129533333333</c:v>
              </c:pt>
              <c:pt idx="141">
                <c:v>147.22908333333299</c:v>
              </c:pt>
              <c:pt idx="142">
                <c:v>147.32863333333299</c:v>
              </c:pt>
              <c:pt idx="143">
                <c:v>147.42818333333301</c:v>
              </c:pt>
              <c:pt idx="144">
                <c:v>152.527733333333</c:v>
              </c:pt>
              <c:pt idx="145">
                <c:v>156.98429999999999</c:v>
              </c:pt>
              <c:pt idx="146">
                <c:v>156.4128</c:v>
              </c:pt>
              <c:pt idx="147">
                <c:v>156.4402</c:v>
              </c:pt>
              <c:pt idx="148">
                <c:v>156.06833333333299</c:v>
              </c:pt>
              <c:pt idx="149">
                <c:v>156.696466666666</c:v>
              </c:pt>
              <c:pt idx="150">
                <c:v>156.32459999999901</c:v>
              </c:pt>
              <c:pt idx="151">
                <c:v>156.95273333333199</c:v>
              </c:pt>
              <c:pt idx="152">
                <c:v>156.580866666665</c:v>
              </c:pt>
              <c:pt idx="153">
                <c:v>156.87566666666501</c:v>
              </c:pt>
              <c:pt idx="154">
                <c:v>157.00379999999799</c:v>
              </c:pt>
              <c:pt idx="155">
                <c:v>157.13193333333101</c:v>
              </c:pt>
              <c:pt idx="156">
                <c:v>157.26006666666399</c:v>
              </c:pt>
              <c:pt idx="157">
                <c:v>157.388199999997</c:v>
              </c:pt>
              <c:pt idx="158">
                <c:v>157.51633333333001</c:v>
              </c:pt>
              <c:pt idx="159">
                <c:v>157.64446666666299</c:v>
              </c:pt>
              <c:pt idx="160">
                <c:v>157.772599999996</c:v>
              </c:pt>
              <c:pt idx="161">
                <c:v>157.90073333332899</c:v>
              </c:pt>
              <c:pt idx="162">
                <c:v>158.028866666662</c:v>
              </c:pt>
              <c:pt idx="163">
                <c:v>158.15699999999501</c:v>
              </c:pt>
              <c:pt idx="164">
                <c:v>158.28513333332799</c:v>
              </c:pt>
              <c:pt idx="165">
                <c:v>158.413266666661</c:v>
              </c:pt>
              <c:pt idx="166">
                <c:v>158.54139999999401</c:v>
              </c:pt>
              <c:pt idx="167">
                <c:v>158.669533333327</c:v>
              </c:pt>
              <c:pt idx="168">
                <c:v>161.03749999999999</c:v>
              </c:pt>
              <c:pt idx="169">
                <c:v>161.3158</c:v>
              </c:pt>
              <c:pt idx="170">
                <c:v>161.36170000000001</c:v>
              </c:pt>
              <c:pt idx="171">
                <c:v>161.4657</c:v>
              </c:pt>
              <c:pt idx="172">
                <c:v>161.56970000000001</c:v>
              </c:pt>
              <c:pt idx="173">
                <c:v>161.6737</c:v>
              </c:pt>
              <c:pt idx="174">
                <c:v>161.77770000000001</c:v>
              </c:pt>
              <c:pt idx="175">
                <c:v>161.8817</c:v>
              </c:pt>
              <c:pt idx="176">
                <c:v>161.98570000000001</c:v>
              </c:pt>
              <c:pt idx="177">
                <c:v>162.08969999999999</c:v>
              </c:pt>
              <c:pt idx="178">
                <c:v>162.19370000000001</c:v>
              </c:pt>
              <c:pt idx="179">
                <c:v>162.29769999999999</c:v>
              </c:pt>
              <c:pt idx="180">
                <c:v>162.40170000000001</c:v>
              </c:pt>
              <c:pt idx="181">
                <c:v>162.50569999999999</c:v>
              </c:pt>
              <c:pt idx="182">
                <c:v>162.6097</c:v>
              </c:pt>
              <c:pt idx="183">
                <c:v>162.71369999999999</c:v>
              </c:pt>
              <c:pt idx="184">
                <c:v>162.8177</c:v>
              </c:pt>
              <c:pt idx="185">
                <c:v>162.92169999999999</c:v>
              </c:pt>
              <c:pt idx="186">
                <c:v>163.0257</c:v>
              </c:pt>
              <c:pt idx="187">
                <c:v>167.8459</c:v>
              </c:pt>
              <c:pt idx="188">
                <c:v>171.18899999999999</c:v>
              </c:pt>
              <c:pt idx="189">
                <c:v>171.21350000000001</c:v>
              </c:pt>
              <c:pt idx="190">
                <c:v>171.12819999999999</c:v>
              </c:pt>
              <c:pt idx="191">
                <c:v>171.11609999999999</c:v>
              </c:pt>
              <c:pt idx="192">
                <c:v>171.0857</c:v>
              </c:pt>
              <c:pt idx="193">
                <c:v>171.05529999999999</c:v>
              </c:pt>
              <c:pt idx="194">
                <c:v>171.0249</c:v>
              </c:pt>
              <c:pt idx="195">
                <c:v>170.99449999999999</c:v>
              </c:pt>
              <c:pt idx="196">
                <c:v>170.9641</c:v>
              </c:pt>
              <c:pt idx="197">
                <c:v>170.93369999999999</c:v>
              </c:pt>
              <c:pt idx="198">
                <c:v>170.9033</c:v>
              </c:pt>
              <c:pt idx="199">
                <c:v>170.87289999999999</c:v>
              </c:pt>
              <c:pt idx="200">
                <c:v>170.8425</c:v>
              </c:pt>
              <c:pt idx="201">
                <c:v>170.81209999999999</c:v>
              </c:pt>
              <c:pt idx="202">
                <c:v>170.7817</c:v>
              </c:pt>
              <c:pt idx="203">
                <c:v>170.75129999999999</c:v>
              </c:pt>
              <c:pt idx="204">
                <c:v>170.7209</c:v>
              </c:pt>
              <c:pt idx="205">
                <c:v>170.69049999999999</c:v>
              </c:pt>
              <c:pt idx="206">
                <c:v>170.6601</c:v>
              </c:pt>
              <c:pt idx="207">
                <c:v>170.62970000000001</c:v>
              </c:pt>
              <c:pt idx="208">
                <c:v>170.5993</c:v>
              </c:pt>
              <c:pt idx="209">
                <c:v>170.56890000000001</c:v>
              </c:pt>
              <c:pt idx="210">
                <c:v>170.5385</c:v>
              </c:pt>
              <c:pt idx="211">
                <c:v>170.50810000000001</c:v>
              </c:pt>
              <c:pt idx="212">
                <c:v>170.4777</c:v>
              </c:pt>
              <c:pt idx="213">
                <c:v>170.44730000000001</c:v>
              </c:pt>
              <c:pt idx="214">
                <c:v>170.4169</c:v>
              </c:pt>
              <c:pt idx="215">
                <c:v>170.38650000000001</c:v>
              </c:pt>
              <c:pt idx="216">
                <c:v>170.3561</c:v>
              </c:pt>
              <c:pt idx="217">
                <c:v>170.32570000000001</c:v>
              </c:pt>
              <c:pt idx="218">
                <c:v>170.2953</c:v>
              </c:pt>
              <c:pt idx="219">
                <c:v>170.26490000000001</c:v>
              </c:pt>
              <c:pt idx="220">
                <c:v>170.2345</c:v>
              </c:pt>
              <c:pt idx="221">
                <c:v>170.20410000000001</c:v>
              </c:pt>
              <c:pt idx="222">
                <c:v>170.1737</c:v>
              </c:pt>
              <c:pt idx="223">
                <c:v>170.14330000000001</c:v>
              </c:pt>
              <c:pt idx="224">
                <c:v>170.1129</c:v>
              </c:pt>
              <c:pt idx="225">
                <c:v>170.08250000000001</c:v>
              </c:pt>
              <c:pt idx="226">
                <c:v>170.0521</c:v>
              </c:pt>
              <c:pt idx="227">
                <c:v>170.02170000000001</c:v>
              </c:pt>
              <c:pt idx="228">
                <c:v>169.9913</c:v>
              </c:pt>
              <c:pt idx="229">
                <c:v>169.96090000000001</c:v>
              </c:pt>
              <c:pt idx="230">
                <c:v>169.93049999999999</c:v>
              </c:pt>
              <c:pt idx="231">
                <c:v>169.90010000000001</c:v>
              </c:pt>
              <c:pt idx="232">
                <c:v>169.86969999999999</c:v>
              </c:pt>
              <c:pt idx="233">
                <c:v>169.83930000000001</c:v>
              </c:pt>
              <c:pt idx="234">
                <c:v>169.80889999999999</c:v>
              </c:pt>
              <c:pt idx="235">
                <c:v>169.77850000000001</c:v>
              </c:pt>
              <c:pt idx="236">
                <c:v>169.74809999999999</c:v>
              </c:pt>
              <c:pt idx="237">
                <c:v>169.71770000000001</c:v>
              </c:pt>
              <c:pt idx="238">
                <c:v>169.68729999999999</c:v>
              </c:pt>
              <c:pt idx="239">
                <c:v>169.65690000000001</c:v>
              </c:pt>
              <c:pt idx="240">
                <c:v>169.62649999999999</c:v>
              </c:pt>
              <c:pt idx="241">
                <c:v>169.59610000000001</c:v>
              </c:pt>
              <c:pt idx="242">
                <c:v>169.56569999999999</c:v>
              </c:pt>
              <c:pt idx="243">
                <c:v>169.53530000000001</c:v>
              </c:pt>
              <c:pt idx="244">
                <c:v>169.50489999999999</c:v>
              </c:pt>
              <c:pt idx="245">
                <c:v>169.47450000000001</c:v>
              </c:pt>
              <c:pt idx="246">
                <c:v>169.44409999999999</c:v>
              </c:pt>
              <c:pt idx="247">
                <c:v>169.41370000000001</c:v>
              </c:pt>
              <c:pt idx="248">
                <c:v>169.38329999999999</c:v>
              </c:pt>
              <c:pt idx="249">
                <c:v>169.35290000000001</c:v>
              </c:pt>
              <c:pt idx="250">
                <c:v>169.32249999999999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320-49F1-8731-6A1B6514218D}"/>
            </c:ext>
          </c:extLst>
        </c:ser>
        <c:ser>
          <c:idx val="2"/>
          <c:order val="2"/>
          <c:tx>
            <c:v>Sensor 3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51"/>
              <c:pt idx="0">
                <c:v>0.21286382563333334</c:v>
              </c:pt>
              <c:pt idx="1">
                <c:v>0.30085102373333333</c:v>
              </c:pt>
              <c:pt idx="2">
                <c:v>0.38883822183333333</c:v>
              </c:pt>
              <c:pt idx="3">
                <c:v>0.47682541991666666</c:v>
              </c:pt>
              <c:pt idx="4">
                <c:v>0.56481261801666671</c:v>
              </c:pt>
              <c:pt idx="5">
                <c:v>0.65279981611666671</c:v>
              </c:pt>
              <c:pt idx="6">
                <c:v>0.74078701420000004</c:v>
              </c:pt>
              <c:pt idx="7">
                <c:v>0.82877421230000003</c:v>
              </c:pt>
              <c:pt idx="8">
                <c:v>0.91676141039999992</c:v>
              </c:pt>
              <c:pt idx="9">
                <c:v>1.0047486085000001</c:v>
              </c:pt>
              <c:pt idx="10">
                <c:v>1.0927358065833335</c:v>
              </c:pt>
              <c:pt idx="11">
                <c:v>1.1807230046833332</c:v>
              </c:pt>
              <c:pt idx="12">
                <c:v>1.2687102027833332</c:v>
              </c:pt>
              <c:pt idx="13">
                <c:v>1.3566974008666668</c:v>
              </c:pt>
              <c:pt idx="14">
                <c:v>1.4446845989666668</c:v>
              </c:pt>
              <c:pt idx="15">
                <c:v>1.5326717970666666</c:v>
              </c:pt>
              <c:pt idx="16">
                <c:v>1.6206589951499999</c:v>
              </c:pt>
              <c:pt idx="17">
                <c:v>1.7086461932500001</c:v>
              </c:pt>
              <c:pt idx="18">
                <c:v>1.7966333913499999</c:v>
              </c:pt>
              <c:pt idx="19">
                <c:v>1.8846205894333332</c:v>
              </c:pt>
              <c:pt idx="20">
                <c:v>1.9726077875333334</c:v>
              </c:pt>
              <c:pt idx="21">
                <c:v>2.2513211741833334</c:v>
              </c:pt>
              <c:pt idx="22">
                <c:v>2.3393083722666663</c:v>
              </c:pt>
              <c:pt idx="23">
                <c:v>2.4272955782500003</c:v>
              </c:pt>
              <c:pt idx="24">
                <c:v>2.5152827684666668</c:v>
              </c:pt>
              <c:pt idx="25">
                <c:v>2.6032699744333332</c:v>
              </c:pt>
              <c:pt idx="26">
                <c:v>2.6912571646499996</c:v>
              </c:pt>
              <c:pt idx="27">
                <c:v>2.7792443706166665</c:v>
              </c:pt>
              <c:pt idx="28">
                <c:v>2.8672315608500001</c:v>
              </c:pt>
              <c:pt idx="29">
                <c:v>2.9552187589333334</c:v>
              </c:pt>
              <c:pt idx="30">
                <c:v>3.0432059570333334</c:v>
              </c:pt>
              <c:pt idx="31">
                <c:v>3.1311931629999998</c:v>
              </c:pt>
              <c:pt idx="32">
                <c:v>3.2191803532166667</c:v>
              </c:pt>
              <c:pt idx="33">
                <c:v>3.3071675592000003</c:v>
              </c:pt>
              <c:pt idx="34">
                <c:v>3.3951547494166667</c:v>
              </c:pt>
              <c:pt idx="35">
                <c:v>3.4831419475000001</c:v>
              </c:pt>
              <c:pt idx="36">
                <c:v>3.5711291534833332</c:v>
              </c:pt>
              <c:pt idx="37">
                <c:v>3.6591163437000001</c:v>
              </c:pt>
              <c:pt idx="38">
                <c:v>3.7471035417833334</c:v>
              </c:pt>
              <c:pt idx="39">
                <c:v>3.8350907477666665</c:v>
              </c:pt>
              <c:pt idx="40">
                <c:v>3.9230779458499998</c:v>
              </c:pt>
              <c:pt idx="41">
                <c:v>4.0110651360833334</c:v>
              </c:pt>
              <c:pt idx="42">
                <c:v>4.3047323898833332</c:v>
              </c:pt>
              <c:pt idx="43">
                <c:v>4.3927195879833336</c:v>
              </c:pt>
              <c:pt idx="44">
                <c:v>4.4807067860833332</c:v>
              </c:pt>
              <c:pt idx="45">
                <c:v>4.5686939841666669</c:v>
              </c:pt>
              <c:pt idx="46">
                <c:v>4.6566811901499996</c:v>
              </c:pt>
              <c:pt idx="47">
                <c:v>4.744668380366666</c:v>
              </c:pt>
              <c:pt idx="48">
                <c:v>4.8326555784666665</c:v>
              </c:pt>
              <c:pt idx="49">
                <c:v>4.9206427765499994</c:v>
              </c:pt>
              <c:pt idx="50">
                <c:v>5.0086299746500007</c:v>
              </c:pt>
              <c:pt idx="51">
                <c:v>5.0966171727500003</c:v>
              </c:pt>
              <c:pt idx="52">
                <c:v>5.1846043787166671</c:v>
              </c:pt>
              <c:pt idx="53">
                <c:v>5.2725915689333336</c:v>
              </c:pt>
              <c:pt idx="54">
                <c:v>5.3605787749000005</c:v>
              </c:pt>
              <c:pt idx="55">
                <c:v>5.4485659651166669</c:v>
              </c:pt>
              <c:pt idx="56">
                <c:v>5.5365531632166665</c:v>
              </c:pt>
              <c:pt idx="57">
                <c:v>5.6245403691833333</c:v>
              </c:pt>
              <c:pt idx="58">
                <c:v>5.7125275593999998</c:v>
              </c:pt>
              <c:pt idx="59">
                <c:v>5.8005147575000002</c:v>
              </c:pt>
              <c:pt idx="60">
                <c:v>5.8885019634666662</c:v>
              </c:pt>
              <c:pt idx="61">
                <c:v>5.9764891537000002</c:v>
              </c:pt>
              <c:pt idx="62">
                <c:v>6.0644763596666671</c:v>
              </c:pt>
              <c:pt idx="63">
                <c:v>6.1524635498833335</c:v>
              </c:pt>
              <c:pt idx="64">
                <c:v>6.4143620417499996</c:v>
              </c:pt>
              <c:pt idx="65">
                <c:v>6.50234923985</c:v>
              </c:pt>
              <c:pt idx="66">
                <c:v>6.5903364379333329</c:v>
              </c:pt>
              <c:pt idx="67">
                <c:v>6.6783236360333325</c:v>
              </c:pt>
              <c:pt idx="68">
                <c:v>6.7663108341333338</c:v>
              </c:pt>
              <c:pt idx="69">
                <c:v>6.8542980322166667</c:v>
              </c:pt>
              <c:pt idx="70">
                <c:v>6.9422852303166671</c:v>
              </c:pt>
              <c:pt idx="71">
                <c:v>7.0302724284166667</c:v>
              </c:pt>
              <c:pt idx="72">
                <c:v>7.1182596265166662</c:v>
              </c:pt>
              <c:pt idx="73">
                <c:v>7.2062468246</c:v>
              </c:pt>
              <c:pt idx="74">
                <c:v>7.2942340226999995</c:v>
              </c:pt>
              <c:pt idx="75">
                <c:v>7.3822212208</c:v>
              </c:pt>
              <c:pt idx="76">
                <c:v>7.4702084188833329</c:v>
              </c:pt>
              <c:pt idx="77">
                <c:v>7.5581956169833342</c:v>
              </c:pt>
              <c:pt idx="78">
                <c:v>7.6461828150833338</c:v>
              </c:pt>
              <c:pt idx="79">
                <c:v>7.7341700131666666</c:v>
              </c:pt>
              <c:pt idx="80">
                <c:v>7.8221572112666671</c:v>
              </c:pt>
              <c:pt idx="81">
                <c:v>7.9101444093666666</c:v>
              </c:pt>
              <c:pt idx="82">
                <c:v>7.9981316074500004</c:v>
              </c:pt>
              <c:pt idx="83">
                <c:v>8.2266737968499992</c:v>
              </c:pt>
              <c:pt idx="84">
                <c:v>8.3146609949499997</c:v>
              </c:pt>
              <c:pt idx="85">
                <c:v>8.4026481930500001</c:v>
              </c:pt>
              <c:pt idx="86">
                <c:v>8.4906353911500005</c:v>
              </c:pt>
              <c:pt idx="87">
                <c:v>8.5786225892333334</c:v>
              </c:pt>
              <c:pt idx="88">
                <c:v>8.6666097873333339</c:v>
              </c:pt>
              <c:pt idx="89">
                <c:v>8.7545969854333325</c:v>
              </c:pt>
              <c:pt idx="90">
                <c:v>8.8425841835166672</c:v>
              </c:pt>
              <c:pt idx="91">
                <c:v>8.9305713816166659</c:v>
              </c:pt>
              <c:pt idx="92">
                <c:v>9.0185585797166663</c:v>
              </c:pt>
              <c:pt idx="93">
                <c:v>9.1065457777999992</c:v>
              </c:pt>
              <c:pt idx="94">
                <c:v>9.1945329758999996</c:v>
              </c:pt>
              <c:pt idx="95">
                <c:v>9.2825201740000001</c:v>
              </c:pt>
              <c:pt idx="96">
                <c:v>9.370507372083333</c:v>
              </c:pt>
              <c:pt idx="97">
                <c:v>9.4584945701833316</c:v>
              </c:pt>
              <c:pt idx="98">
                <c:v>9.5464817682833338</c:v>
              </c:pt>
              <c:pt idx="99">
                <c:v>9.6344689663833343</c:v>
              </c:pt>
              <c:pt idx="100">
                <c:v>9.7224561644666672</c:v>
              </c:pt>
              <c:pt idx="101">
                <c:v>9.8104433625666676</c:v>
              </c:pt>
              <c:pt idx="102">
                <c:v>9.8984305606666663</c:v>
              </c:pt>
              <c:pt idx="103">
                <c:v>9.9864177587500009</c:v>
              </c:pt>
              <c:pt idx="104">
                <c:v>10.223405397800001</c:v>
              </c:pt>
              <c:pt idx="105">
                <c:v>10.311392595900001</c:v>
              </c:pt>
              <c:pt idx="106">
                <c:v>10.399379793983334</c:v>
              </c:pt>
              <c:pt idx="107">
                <c:v>10.487366992083334</c:v>
              </c:pt>
              <c:pt idx="108">
                <c:v>10.575354190183333</c:v>
              </c:pt>
              <c:pt idx="109">
                <c:v>10.663341388283333</c:v>
              </c:pt>
              <c:pt idx="110">
                <c:v>10.751328586366666</c:v>
              </c:pt>
              <c:pt idx="111">
                <c:v>10.839315784466667</c:v>
              </c:pt>
              <c:pt idx="112">
                <c:v>10.927302982566665</c:v>
              </c:pt>
              <c:pt idx="113">
                <c:v>11.01529018065</c:v>
              </c:pt>
              <c:pt idx="114">
                <c:v>11.103277378749999</c:v>
              </c:pt>
              <c:pt idx="115">
                <c:v>11.191264576849999</c:v>
              </c:pt>
              <c:pt idx="116">
                <c:v>11.279251774933334</c:v>
              </c:pt>
              <c:pt idx="117">
                <c:v>11.367238973033333</c:v>
              </c:pt>
              <c:pt idx="118">
                <c:v>11.455226171133335</c:v>
              </c:pt>
              <c:pt idx="119">
                <c:v>11.543213369216666</c:v>
              </c:pt>
              <c:pt idx="120">
                <c:v>11.631200567316666</c:v>
              </c:pt>
              <c:pt idx="121">
                <c:v>11.719187765416667</c:v>
              </c:pt>
              <c:pt idx="122">
                <c:v>11.807174963516667</c:v>
              </c:pt>
              <c:pt idx="123">
                <c:v>11.8951621616</c:v>
              </c:pt>
              <c:pt idx="124">
                <c:v>11.983149359700001</c:v>
              </c:pt>
              <c:pt idx="125">
                <c:v>12.223678798233333</c:v>
              </c:pt>
              <c:pt idx="126">
                <c:v>12.311665996333334</c:v>
              </c:pt>
              <c:pt idx="127">
                <c:v>12.399653194433334</c:v>
              </c:pt>
              <c:pt idx="128">
                <c:v>12.487640392516665</c:v>
              </c:pt>
              <c:pt idx="129">
                <c:v>12.575627590616667</c:v>
              </c:pt>
              <c:pt idx="130">
                <c:v>12.663614788716666</c:v>
              </c:pt>
              <c:pt idx="131">
                <c:v>12.751601986800001</c:v>
              </c:pt>
              <c:pt idx="132">
                <c:v>12.839589184900001</c:v>
              </c:pt>
              <c:pt idx="133">
                <c:v>12.927576383</c:v>
              </c:pt>
              <c:pt idx="134">
                <c:v>13.015563581083335</c:v>
              </c:pt>
              <c:pt idx="135">
                <c:v>13.103550779183333</c:v>
              </c:pt>
              <c:pt idx="136">
                <c:v>13.191537977283334</c:v>
              </c:pt>
              <c:pt idx="137">
                <c:v>13.279525175383332</c:v>
              </c:pt>
              <c:pt idx="138">
                <c:v>13.367512373466667</c:v>
              </c:pt>
              <c:pt idx="139">
                <c:v>13.455499571566666</c:v>
              </c:pt>
              <c:pt idx="140">
                <c:v>13.543486769666666</c:v>
              </c:pt>
              <c:pt idx="141">
                <c:v>13.631473967749999</c:v>
              </c:pt>
              <c:pt idx="142">
                <c:v>13.719461165849999</c:v>
              </c:pt>
              <c:pt idx="143">
                <c:v>13.80744836395</c:v>
              </c:pt>
              <c:pt idx="144">
                <c:v>13.895435562033333</c:v>
              </c:pt>
              <c:pt idx="145">
                <c:v>13.983422760133333</c:v>
              </c:pt>
              <c:pt idx="146">
                <c:v>14.224375410483333</c:v>
              </c:pt>
              <c:pt idx="147">
                <c:v>14.312362608566668</c:v>
              </c:pt>
              <c:pt idx="148">
                <c:v>14.400349806666666</c:v>
              </c:pt>
              <c:pt idx="149">
                <c:v>14.488337004766667</c:v>
              </c:pt>
              <c:pt idx="150">
                <c:v>14.57632420285</c:v>
              </c:pt>
              <c:pt idx="151">
                <c:v>14.66431140095</c:v>
              </c:pt>
              <c:pt idx="152">
                <c:v>14.75229859905</c:v>
              </c:pt>
              <c:pt idx="153">
                <c:v>14.840285797149999</c:v>
              </c:pt>
              <c:pt idx="154">
                <c:v>14.928272995233334</c:v>
              </c:pt>
              <c:pt idx="155">
                <c:v>15.016260193333332</c:v>
              </c:pt>
              <c:pt idx="156">
                <c:v>15.104247391433335</c:v>
              </c:pt>
              <c:pt idx="157">
                <c:v>15.192234589516666</c:v>
              </c:pt>
              <c:pt idx="158">
                <c:v>15.280221787616666</c:v>
              </c:pt>
              <c:pt idx="159">
                <c:v>15.368208985716667</c:v>
              </c:pt>
              <c:pt idx="160">
                <c:v>15.456196183799999</c:v>
              </c:pt>
              <c:pt idx="161">
                <c:v>15.5441833819</c:v>
              </c:pt>
              <c:pt idx="162">
                <c:v>15.63217058</c:v>
              </c:pt>
              <c:pt idx="163">
                <c:v>15.720157778100001</c:v>
              </c:pt>
              <c:pt idx="164">
                <c:v>15.808144976183334</c:v>
              </c:pt>
              <c:pt idx="165">
                <c:v>15.896132174283334</c:v>
              </c:pt>
              <c:pt idx="166">
                <c:v>15.984119372383333</c:v>
              </c:pt>
              <c:pt idx="167">
                <c:v>16.237153921066668</c:v>
              </c:pt>
              <c:pt idx="168">
                <c:v>16.325141119166666</c:v>
              </c:pt>
              <c:pt idx="169">
                <c:v>16.413128317266668</c:v>
              </c:pt>
              <c:pt idx="170">
                <c:v>16.501115515350001</c:v>
              </c:pt>
              <c:pt idx="171">
                <c:v>16.58910271345</c:v>
              </c:pt>
              <c:pt idx="172">
                <c:v>16.677089911549999</c:v>
              </c:pt>
              <c:pt idx="173">
                <c:v>16.765077109650001</c:v>
              </c:pt>
              <c:pt idx="174">
                <c:v>16.853064307733334</c:v>
              </c:pt>
              <c:pt idx="175">
                <c:v>16.941051505833332</c:v>
              </c:pt>
              <c:pt idx="176">
                <c:v>17.029038703933331</c:v>
              </c:pt>
              <c:pt idx="177">
                <c:v>17.117025902016668</c:v>
              </c:pt>
              <c:pt idx="178">
                <c:v>17.205013100116666</c:v>
              </c:pt>
              <c:pt idx="179">
                <c:v>17.293000298216668</c:v>
              </c:pt>
              <c:pt idx="180">
                <c:v>17.380987496300001</c:v>
              </c:pt>
              <c:pt idx="181">
                <c:v>17.4689746944</c:v>
              </c:pt>
              <c:pt idx="182">
                <c:v>17.556961892499999</c:v>
              </c:pt>
              <c:pt idx="183">
                <c:v>17.644949090600001</c:v>
              </c:pt>
              <c:pt idx="184">
                <c:v>17.732936288683334</c:v>
              </c:pt>
              <c:pt idx="185">
                <c:v>17.820923486783332</c:v>
              </c:pt>
              <c:pt idx="186">
                <c:v>17.908910684883331</c:v>
              </c:pt>
              <c:pt idx="187">
                <c:v>17.996897882966667</c:v>
              </c:pt>
              <c:pt idx="188">
                <c:v>18.227209822083335</c:v>
              </c:pt>
              <c:pt idx="189">
                <c:v>18.315197020183334</c:v>
              </c:pt>
              <c:pt idx="190">
                <c:v>18.403184218266667</c:v>
              </c:pt>
              <c:pt idx="191">
                <c:v>18.491171416366669</c:v>
              </c:pt>
              <c:pt idx="192">
                <c:v>18.579158614466667</c:v>
              </c:pt>
              <c:pt idx="193">
                <c:v>18.667145812566666</c:v>
              </c:pt>
              <c:pt idx="194">
                <c:v>18.755133010650002</c:v>
              </c:pt>
              <c:pt idx="195">
                <c:v>18.843120208750001</c:v>
              </c:pt>
              <c:pt idx="196">
                <c:v>18.93110740685</c:v>
              </c:pt>
              <c:pt idx="197">
                <c:v>19.019094604933333</c:v>
              </c:pt>
              <c:pt idx="198">
                <c:v>19.107081803033335</c:v>
              </c:pt>
              <c:pt idx="199">
                <c:v>19.195069001133334</c:v>
              </c:pt>
              <c:pt idx="200">
                <c:v>19.283056199216666</c:v>
              </c:pt>
              <c:pt idx="201">
                <c:v>19.371043397316665</c:v>
              </c:pt>
              <c:pt idx="202">
                <c:v>19.459030595416667</c:v>
              </c:pt>
              <c:pt idx="203">
                <c:v>19.547017793516666</c:v>
              </c:pt>
              <c:pt idx="204">
                <c:v>19.635004991599999</c:v>
              </c:pt>
              <c:pt idx="205">
                <c:v>19.722992189700001</c:v>
              </c:pt>
              <c:pt idx="206">
                <c:v>19.8109793878</c:v>
              </c:pt>
              <c:pt idx="207">
                <c:v>19.898966585883333</c:v>
              </c:pt>
              <c:pt idx="208">
                <c:v>19.986953783983331</c:v>
              </c:pt>
              <c:pt idx="209">
                <c:v>20.23053875536667</c:v>
              </c:pt>
              <c:pt idx="210">
                <c:v>20.318525953466668</c:v>
              </c:pt>
              <c:pt idx="211">
                <c:v>20.406513151549998</c:v>
              </c:pt>
              <c:pt idx="212">
                <c:v>20.49450034965</c:v>
              </c:pt>
              <c:pt idx="213">
                <c:v>20.582487547750002</c:v>
              </c:pt>
              <c:pt idx="214">
                <c:v>20.670474745833335</c:v>
              </c:pt>
              <c:pt idx="215">
                <c:v>20.758461943933334</c:v>
              </c:pt>
              <c:pt idx="216">
                <c:v>20.846449142033336</c:v>
              </c:pt>
              <c:pt idx="217">
                <c:v>20.934436340116669</c:v>
              </c:pt>
              <c:pt idx="218">
                <c:v>21.022423538216668</c:v>
              </c:pt>
              <c:pt idx="219">
                <c:v>21.110410736316666</c:v>
              </c:pt>
              <c:pt idx="220">
                <c:v>21.198397934400003</c:v>
              </c:pt>
              <c:pt idx="221">
                <c:v>21.286385132500001</c:v>
              </c:pt>
              <c:pt idx="222">
                <c:v>21.3743723306</c:v>
              </c:pt>
              <c:pt idx="223">
                <c:v>21.462359528699999</c:v>
              </c:pt>
              <c:pt idx="224">
                <c:v>21.550346726783335</c:v>
              </c:pt>
              <c:pt idx="225">
                <c:v>21.638333924883334</c:v>
              </c:pt>
              <c:pt idx="226">
                <c:v>21.726321122983332</c:v>
              </c:pt>
              <c:pt idx="227">
                <c:v>21.814308321066669</c:v>
              </c:pt>
              <c:pt idx="228">
                <c:v>21.902295519166668</c:v>
              </c:pt>
              <c:pt idx="229">
                <c:v>21.990282717266666</c:v>
              </c:pt>
              <c:pt idx="230">
                <c:v>22.229852847866667</c:v>
              </c:pt>
              <c:pt idx="231">
                <c:v>22.317840045966665</c:v>
              </c:pt>
              <c:pt idx="232">
                <c:v>22.405827244066664</c:v>
              </c:pt>
              <c:pt idx="233">
                <c:v>22.493814442150001</c:v>
              </c:pt>
              <c:pt idx="234">
                <c:v>22.581801640249999</c:v>
              </c:pt>
              <c:pt idx="235">
                <c:v>22.669788838349998</c:v>
              </c:pt>
              <c:pt idx="236">
                <c:v>22.75777603645</c:v>
              </c:pt>
              <c:pt idx="237">
                <c:v>22.845763234533333</c:v>
              </c:pt>
              <c:pt idx="238">
                <c:v>22.933750432633335</c:v>
              </c:pt>
              <c:pt idx="239">
                <c:v>23.021737630733334</c:v>
              </c:pt>
              <c:pt idx="240">
                <c:v>23.109724828816663</c:v>
              </c:pt>
              <c:pt idx="241">
                <c:v>23.197712026916669</c:v>
              </c:pt>
              <c:pt idx="242">
                <c:v>23.285699225016668</c:v>
              </c:pt>
              <c:pt idx="243">
                <c:v>23.373686423100001</c:v>
              </c:pt>
              <c:pt idx="244">
                <c:v>23.461673621200003</c:v>
              </c:pt>
              <c:pt idx="245">
                <c:v>23.549660819300001</c:v>
              </c:pt>
              <c:pt idx="246">
                <c:v>23.637648017383334</c:v>
              </c:pt>
              <c:pt idx="247">
                <c:v>23.725635215483333</c:v>
              </c:pt>
              <c:pt idx="248">
                <c:v>23.813622413583335</c:v>
              </c:pt>
              <c:pt idx="249">
                <c:v>23.901609611683334</c:v>
              </c:pt>
              <c:pt idx="250">
                <c:v>23.989596809766667</c:v>
              </c:pt>
            </c:numLit>
          </c:xVal>
          <c:yVal>
            <c:numLit>
              <c:formatCode>General</c:formatCode>
              <c:ptCount val="251"/>
              <c:pt idx="0">
                <c:v>89.8643</c:v>
              </c:pt>
              <c:pt idx="1">
                <c:v>89.963200000000001</c:v>
              </c:pt>
              <c:pt idx="2">
                <c:v>90.103300000000004</c:v>
              </c:pt>
              <c:pt idx="3">
                <c:v>90.245699999999999</c:v>
              </c:pt>
              <c:pt idx="4">
                <c:v>90.357799999999997</c:v>
              </c:pt>
              <c:pt idx="5">
                <c:v>90.463300000000004</c:v>
              </c:pt>
              <c:pt idx="6">
                <c:v>90.546199999999999</c:v>
              </c:pt>
              <c:pt idx="7">
                <c:v>90.600999999999999</c:v>
              </c:pt>
              <c:pt idx="8">
                <c:v>90.643299999999996</c:v>
              </c:pt>
              <c:pt idx="9">
                <c:v>90.742199999999997</c:v>
              </c:pt>
              <c:pt idx="10">
                <c:v>90.717799999999997</c:v>
              </c:pt>
              <c:pt idx="11">
                <c:v>90.986000000000004</c:v>
              </c:pt>
              <c:pt idx="12">
                <c:v>91.065299999999993</c:v>
              </c:pt>
              <c:pt idx="13">
                <c:v>91.132099999999994</c:v>
              </c:pt>
              <c:pt idx="14">
                <c:v>91.2042</c:v>
              </c:pt>
              <c:pt idx="15">
                <c:v>91.261399999999995</c:v>
              </c:pt>
              <c:pt idx="16">
                <c:v>91.306700000000006</c:v>
              </c:pt>
              <c:pt idx="17">
                <c:v>91.356200000000001</c:v>
              </c:pt>
              <c:pt idx="18">
                <c:v>91.390699999999995</c:v>
              </c:pt>
              <c:pt idx="19">
                <c:v>91.402100000000004</c:v>
              </c:pt>
              <c:pt idx="20">
                <c:v>95.458100000000002</c:v>
              </c:pt>
              <c:pt idx="21">
                <c:v>101.8841</c:v>
              </c:pt>
              <c:pt idx="22">
                <c:v>101.9783</c:v>
              </c:pt>
              <c:pt idx="23">
                <c:v>101.0951</c:v>
              </c:pt>
              <c:pt idx="24">
                <c:v>101.23820000000001</c:v>
              </c:pt>
              <c:pt idx="25">
                <c:v>100.8437</c:v>
              </c:pt>
              <c:pt idx="26">
                <c:v>100.56161</c:v>
              </c:pt>
              <c:pt idx="27">
                <c:v>100.5046</c:v>
              </c:pt>
              <c:pt idx="28">
                <c:v>100.5857</c:v>
              </c:pt>
              <c:pt idx="29">
                <c:v>100.687</c:v>
              </c:pt>
              <c:pt idx="30">
                <c:v>100.549729</c:v>
              </c:pt>
              <c:pt idx="31">
                <c:v>100.520798</c:v>
              </c:pt>
              <c:pt idx="32">
                <c:v>100.491867</c:v>
              </c:pt>
              <c:pt idx="33">
                <c:v>100.462936</c:v>
              </c:pt>
              <c:pt idx="34">
                <c:v>100.434005</c:v>
              </c:pt>
              <c:pt idx="35">
                <c:v>100.405074</c:v>
              </c:pt>
              <c:pt idx="36">
                <c:v>100.376143</c:v>
              </c:pt>
              <c:pt idx="37">
                <c:v>100.347212</c:v>
              </c:pt>
              <c:pt idx="38">
                <c:v>100.318281</c:v>
              </c:pt>
              <c:pt idx="39">
                <c:v>100.28935</c:v>
              </c:pt>
              <c:pt idx="40">
                <c:v>100.260419</c:v>
              </c:pt>
              <c:pt idx="41">
                <c:v>105.5393</c:v>
              </c:pt>
              <c:pt idx="42">
                <c:v>110.4401</c:v>
              </c:pt>
              <c:pt idx="43">
                <c:v>110.5068</c:v>
              </c:pt>
              <c:pt idx="44">
                <c:v>110.5735</c:v>
              </c:pt>
              <c:pt idx="45">
                <c:v>110.64019999999999</c:v>
              </c:pt>
              <c:pt idx="46">
                <c:v>110.7069</c:v>
              </c:pt>
              <c:pt idx="47">
                <c:v>110.7736</c:v>
              </c:pt>
              <c:pt idx="48">
                <c:v>110.8403</c:v>
              </c:pt>
              <c:pt idx="49">
                <c:v>110.907</c:v>
              </c:pt>
              <c:pt idx="50">
                <c:v>110.97369999999999</c:v>
              </c:pt>
              <c:pt idx="51">
                <c:v>111.04040000000001</c:v>
              </c:pt>
              <c:pt idx="52">
                <c:v>111.1071</c:v>
              </c:pt>
              <c:pt idx="53">
                <c:v>111.1738</c:v>
              </c:pt>
              <c:pt idx="54">
                <c:v>111.2405</c:v>
              </c:pt>
              <c:pt idx="55">
                <c:v>111.30719999999999</c:v>
              </c:pt>
              <c:pt idx="56">
                <c:v>111.37390000000001</c:v>
              </c:pt>
              <c:pt idx="57">
                <c:v>111.4406</c:v>
              </c:pt>
              <c:pt idx="58">
                <c:v>111.5073</c:v>
              </c:pt>
              <c:pt idx="59">
                <c:v>111.574</c:v>
              </c:pt>
              <c:pt idx="60">
                <c:v>111.6407</c:v>
              </c:pt>
              <c:pt idx="61">
                <c:v>111.70740000000001</c:v>
              </c:pt>
              <c:pt idx="62">
                <c:v>111.7741</c:v>
              </c:pt>
              <c:pt idx="63">
                <c:v>115.3754</c:v>
              </c:pt>
              <c:pt idx="64">
                <c:v>120.01300000000001</c:v>
              </c:pt>
              <c:pt idx="65">
                <c:v>120.0941</c:v>
              </c:pt>
              <c:pt idx="66">
                <c:v>120.1752</c:v>
              </c:pt>
              <c:pt idx="67">
                <c:v>120.2563</c:v>
              </c:pt>
              <c:pt idx="68">
                <c:v>120.3374</c:v>
              </c:pt>
              <c:pt idx="69">
                <c:v>120.41849999999999</c:v>
              </c:pt>
              <c:pt idx="70">
                <c:v>120.4996</c:v>
              </c:pt>
              <c:pt idx="71">
                <c:v>120.58069999999999</c:v>
              </c:pt>
              <c:pt idx="72">
                <c:v>120.6618</c:v>
              </c:pt>
              <c:pt idx="73">
                <c:v>120.74290000000001</c:v>
              </c:pt>
              <c:pt idx="74">
                <c:v>120.824</c:v>
              </c:pt>
              <c:pt idx="75">
                <c:v>120.9051</c:v>
              </c:pt>
              <c:pt idx="76">
                <c:v>120.9862</c:v>
              </c:pt>
              <c:pt idx="77">
                <c:v>121.0673</c:v>
              </c:pt>
              <c:pt idx="78">
                <c:v>121.1484</c:v>
              </c:pt>
              <c:pt idx="79">
                <c:v>121.2295</c:v>
              </c:pt>
              <c:pt idx="80">
                <c:v>121.31059999999999</c:v>
              </c:pt>
              <c:pt idx="81">
                <c:v>121.3917</c:v>
              </c:pt>
              <c:pt idx="82">
                <c:v>127.673</c:v>
              </c:pt>
              <c:pt idx="83">
                <c:v>130.35409999999999</c:v>
              </c:pt>
              <c:pt idx="84">
                <c:v>130.39940000000001</c:v>
              </c:pt>
              <c:pt idx="85">
                <c:v>130.44470000000001</c:v>
              </c:pt>
              <c:pt idx="86">
                <c:v>130.49</c:v>
              </c:pt>
              <c:pt idx="87">
                <c:v>130.53530000000001</c:v>
              </c:pt>
              <c:pt idx="88">
                <c:v>130.5806</c:v>
              </c:pt>
              <c:pt idx="89">
                <c:v>130.6259</c:v>
              </c:pt>
              <c:pt idx="90">
                <c:v>130.6712</c:v>
              </c:pt>
              <c:pt idx="91">
                <c:v>130.7165</c:v>
              </c:pt>
              <c:pt idx="92">
                <c:v>130.76179999999999</c:v>
              </c:pt>
              <c:pt idx="93">
                <c:v>130.80709999999999</c:v>
              </c:pt>
              <c:pt idx="94">
                <c:v>130.85239999999999</c:v>
              </c:pt>
              <c:pt idx="95">
                <c:v>130.89769999999999</c:v>
              </c:pt>
              <c:pt idx="96">
                <c:v>130.94300000000001</c:v>
              </c:pt>
              <c:pt idx="97">
                <c:v>130.98830000000001</c:v>
              </c:pt>
              <c:pt idx="98">
                <c:v>131.03360000000001</c:v>
              </c:pt>
              <c:pt idx="99">
                <c:v>131.0789</c:v>
              </c:pt>
              <c:pt idx="100">
                <c:v>131.1242</c:v>
              </c:pt>
              <c:pt idx="101">
                <c:v>131.1695</c:v>
              </c:pt>
              <c:pt idx="102">
                <c:v>131.2148</c:v>
              </c:pt>
              <c:pt idx="103">
                <c:v>136.4872</c:v>
              </c:pt>
              <c:pt idx="104">
                <c:v>141.67349999999999</c:v>
              </c:pt>
              <c:pt idx="105">
                <c:v>141.6139</c:v>
              </c:pt>
              <c:pt idx="106">
                <c:v>141.55430000000001</c:v>
              </c:pt>
              <c:pt idx="107">
                <c:v>141.49469999999999</c:v>
              </c:pt>
              <c:pt idx="108">
                <c:v>141.43510000000001</c:v>
              </c:pt>
              <c:pt idx="109">
                <c:v>141.37549999999999</c:v>
              </c:pt>
              <c:pt idx="110">
                <c:v>141.3159</c:v>
              </c:pt>
              <c:pt idx="111">
                <c:v>141.25630000000001</c:v>
              </c:pt>
              <c:pt idx="112">
                <c:v>141.19669999999999</c:v>
              </c:pt>
              <c:pt idx="113">
                <c:v>141.1371</c:v>
              </c:pt>
              <c:pt idx="114">
                <c:v>141.07749999999999</c:v>
              </c:pt>
              <c:pt idx="115">
                <c:v>141.0179</c:v>
              </c:pt>
              <c:pt idx="116">
                <c:v>140.95830000000001</c:v>
              </c:pt>
              <c:pt idx="117">
                <c:v>140.89869999999999</c:v>
              </c:pt>
              <c:pt idx="118">
                <c:v>140.8391</c:v>
              </c:pt>
              <c:pt idx="119">
                <c:v>140.77950000000001</c:v>
              </c:pt>
              <c:pt idx="120">
                <c:v>140.7199</c:v>
              </c:pt>
              <c:pt idx="121">
                <c:v>140.66030000000001</c:v>
              </c:pt>
              <c:pt idx="122">
                <c:v>140.60069999999999</c:v>
              </c:pt>
              <c:pt idx="123">
                <c:v>140.5411</c:v>
              </c:pt>
              <c:pt idx="124">
                <c:v>145.9264</c:v>
              </c:pt>
              <c:pt idx="125">
                <c:v>150.97890000000001</c:v>
              </c:pt>
              <c:pt idx="126">
                <c:v>150.1738</c:v>
              </c:pt>
              <c:pt idx="127">
                <c:v>150.36869999999999</c:v>
              </c:pt>
              <c:pt idx="128">
                <c:v>150.56360000000001</c:v>
              </c:pt>
              <c:pt idx="129">
                <c:v>150.2585</c:v>
              </c:pt>
              <c:pt idx="130">
                <c:v>150.1534</c:v>
              </c:pt>
              <c:pt idx="131">
                <c:v>150.04830000000001</c:v>
              </c:pt>
              <c:pt idx="132">
                <c:v>150.94319999999999</c:v>
              </c:pt>
              <c:pt idx="133">
                <c:v>150.8381</c:v>
              </c:pt>
              <c:pt idx="134">
                <c:v>150.733</c:v>
              </c:pt>
              <c:pt idx="135">
                <c:v>150.62790000000001</c:v>
              </c:pt>
              <c:pt idx="136">
                <c:v>150.52279999999999</c:v>
              </c:pt>
              <c:pt idx="137">
                <c:v>150.4177</c:v>
              </c:pt>
              <c:pt idx="138">
                <c:v>150.3126</c:v>
              </c:pt>
              <c:pt idx="139">
                <c:v>150.20750000000001</c:v>
              </c:pt>
              <c:pt idx="140">
                <c:v>150.10239999999999</c:v>
              </c:pt>
              <c:pt idx="141">
                <c:v>150.9973</c:v>
              </c:pt>
              <c:pt idx="142">
                <c:v>150.8922</c:v>
              </c:pt>
              <c:pt idx="143">
                <c:v>150.78710000000001</c:v>
              </c:pt>
              <c:pt idx="144">
                <c:v>155.68199999999999</c:v>
              </c:pt>
              <c:pt idx="145">
                <c:v>159.4804</c:v>
              </c:pt>
              <c:pt idx="146">
                <c:v>159.6609</c:v>
              </c:pt>
              <c:pt idx="147">
                <c:v>159.84139999999999</c:v>
              </c:pt>
              <c:pt idx="148">
                <c:v>160.02189999999999</c:v>
              </c:pt>
              <c:pt idx="149">
                <c:v>160.20240000000001</c:v>
              </c:pt>
              <c:pt idx="150">
                <c:v>160.38290000000001</c:v>
              </c:pt>
              <c:pt idx="151">
                <c:v>160.5634</c:v>
              </c:pt>
              <c:pt idx="152">
                <c:v>160.7439</c:v>
              </c:pt>
              <c:pt idx="153">
                <c:v>160.92439999999999</c:v>
              </c:pt>
              <c:pt idx="154">
                <c:v>161.10489999999999</c:v>
              </c:pt>
              <c:pt idx="155">
                <c:v>161.28540000000001</c:v>
              </c:pt>
              <c:pt idx="156">
                <c:v>161.4659</c:v>
              </c:pt>
              <c:pt idx="157">
                <c:v>161.6464</c:v>
              </c:pt>
              <c:pt idx="158">
                <c:v>161.82689999999999</c:v>
              </c:pt>
              <c:pt idx="159">
                <c:v>162.00739999999999</c:v>
              </c:pt>
              <c:pt idx="160">
                <c:v>162.18790000000001</c:v>
              </c:pt>
              <c:pt idx="161">
                <c:v>162.36840000000001</c:v>
              </c:pt>
              <c:pt idx="162">
                <c:v>162.5489</c:v>
              </c:pt>
              <c:pt idx="163">
                <c:v>162.7294</c:v>
              </c:pt>
              <c:pt idx="164">
                <c:v>162.90989999999999</c:v>
              </c:pt>
              <c:pt idx="165">
                <c:v>163.09039999999999</c:v>
              </c:pt>
              <c:pt idx="166">
                <c:v>167.5341</c:v>
              </c:pt>
              <c:pt idx="167">
                <c:v>170.5745</c:v>
              </c:pt>
              <c:pt idx="168">
                <c:v>170.74080000000001</c:v>
              </c:pt>
              <c:pt idx="169">
                <c:v>170.90710000000001</c:v>
              </c:pt>
              <c:pt idx="170">
                <c:v>171.07339999999999</c:v>
              </c:pt>
              <c:pt idx="171">
                <c:v>171.2397</c:v>
              </c:pt>
              <c:pt idx="172">
                <c:v>171.40600000000001</c:v>
              </c:pt>
              <c:pt idx="173">
                <c:v>171.57230000000001</c:v>
              </c:pt>
              <c:pt idx="174">
                <c:v>171.73859999999999</c:v>
              </c:pt>
              <c:pt idx="175">
                <c:v>171.9049</c:v>
              </c:pt>
              <c:pt idx="176">
                <c:v>172.0712</c:v>
              </c:pt>
              <c:pt idx="177">
                <c:v>172.23750000000001</c:v>
              </c:pt>
              <c:pt idx="178">
                <c:v>172.40379999999999</c:v>
              </c:pt>
              <c:pt idx="179">
                <c:v>172.5701</c:v>
              </c:pt>
              <c:pt idx="180">
                <c:v>172.7364</c:v>
              </c:pt>
              <c:pt idx="181">
                <c:v>172.90270000000001</c:v>
              </c:pt>
              <c:pt idx="182">
                <c:v>173.06899999999999</c:v>
              </c:pt>
              <c:pt idx="183">
                <c:v>173.2353</c:v>
              </c:pt>
              <c:pt idx="184">
                <c:v>173.4016</c:v>
              </c:pt>
              <c:pt idx="185">
                <c:v>173.56790000000001</c:v>
              </c:pt>
              <c:pt idx="186">
                <c:v>173.73419999999999</c:v>
              </c:pt>
              <c:pt idx="187">
                <c:v>176.50790000000001</c:v>
              </c:pt>
              <c:pt idx="188">
                <c:v>180.54939999999999</c:v>
              </c:pt>
              <c:pt idx="189">
                <c:v>180.5924</c:v>
              </c:pt>
              <c:pt idx="190">
                <c:v>180.6354</c:v>
              </c:pt>
              <c:pt idx="191">
                <c:v>180.67840000000001</c:v>
              </c:pt>
              <c:pt idx="192">
                <c:v>180.72139999999999</c:v>
              </c:pt>
              <c:pt idx="193">
                <c:v>180.76439999999999</c:v>
              </c:pt>
              <c:pt idx="194">
                <c:v>180.8074</c:v>
              </c:pt>
              <c:pt idx="195">
                <c:v>180.85040000000001</c:v>
              </c:pt>
              <c:pt idx="196">
                <c:v>180.89340000000001</c:v>
              </c:pt>
              <c:pt idx="197">
                <c:v>180.93639999999999</c:v>
              </c:pt>
              <c:pt idx="198">
                <c:v>180.9794</c:v>
              </c:pt>
              <c:pt idx="199">
                <c:v>181.0224</c:v>
              </c:pt>
              <c:pt idx="200">
                <c:v>181.06540000000001</c:v>
              </c:pt>
              <c:pt idx="201">
                <c:v>181.10839999999999</c:v>
              </c:pt>
              <c:pt idx="202">
                <c:v>181.1514</c:v>
              </c:pt>
              <c:pt idx="203">
                <c:v>181.1944</c:v>
              </c:pt>
              <c:pt idx="204">
                <c:v>181.23740000000001</c:v>
              </c:pt>
              <c:pt idx="205">
                <c:v>181.28039999999999</c:v>
              </c:pt>
              <c:pt idx="206">
                <c:v>181.32339999999999</c:v>
              </c:pt>
              <c:pt idx="207">
                <c:v>181.3664</c:v>
              </c:pt>
              <c:pt idx="208">
                <c:v>181.40940000000001</c:v>
              </c:pt>
              <c:pt idx="209">
                <c:v>181.45240000000001</c:v>
              </c:pt>
              <c:pt idx="210">
                <c:v>181.49539999999999</c:v>
              </c:pt>
              <c:pt idx="211">
                <c:v>181.5384</c:v>
              </c:pt>
              <c:pt idx="212">
                <c:v>181.5814</c:v>
              </c:pt>
              <c:pt idx="213">
                <c:v>181.62440000000001</c:v>
              </c:pt>
              <c:pt idx="214">
                <c:v>181.66739999999999</c:v>
              </c:pt>
              <c:pt idx="215">
                <c:v>181.71039999999999</c:v>
              </c:pt>
              <c:pt idx="216">
                <c:v>181.7534</c:v>
              </c:pt>
              <c:pt idx="217">
                <c:v>181.79640000000001</c:v>
              </c:pt>
              <c:pt idx="218">
                <c:v>181.83940000000001</c:v>
              </c:pt>
              <c:pt idx="219">
                <c:v>181.88239999999999</c:v>
              </c:pt>
              <c:pt idx="220">
                <c:v>181.9254</c:v>
              </c:pt>
              <c:pt idx="221">
                <c:v>181.9684</c:v>
              </c:pt>
              <c:pt idx="222">
                <c:v>182.01140000000001</c:v>
              </c:pt>
              <c:pt idx="223">
                <c:v>182.05439999999999</c:v>
              </c:pt>
              <c:pt idx="224">
                <c:v>182.09739999999999</c:v>
              </c:pt>
              <c:pt idx="225">
                <c:v>182.1404</c:v>
              </c:pt>
              <c:pt idx="226">
                <c:v>182.18340000000001</c:v>
              </c:pt>
              <c:pt idx="227">
                <c:v>182.22640000000001</c:v>
              </c:pt>
              <c:pt idx="228">
                <c:v>182.26939999999999</c:v>
              </c:pt>
              <c:pt idx="229">
                <c:v>182.3124</c:v>
              </c:pt>
              <c:pt idx="230">
                <c:v>182.3554</c:v>
              </c:pt>
              <c:pt idx="231">
                <c:v>182.39840000000001</c:v>
              </c:pt>
              <c:pt idx="232">
                <c:v>182.44139999999999</c:v>
              </c:pt>
              <c:pt idx="233">
                <c:v>182.48439999999999</c:v>
              </c:pt>
              <c:pt idx="234">
                <c:v>182.5274</c:v>
              </c:pt>
              <c:pt idx="235">
                <c:v>182.57040000000001</c:v>
              </c:pt>
              <c:pt idx="236">
                <c:v>182.61340000000001</c:v>
              </c:pt>
              <c:pt idx="237">
                <c:v>182.65639999999999</c:v>
              </c:pt>
              <c:pt idx="238">
                <c:v>182.6994</c:v>
              </c:pt>
              <c:pt idx="239">
                <c:v>182.7424</c:v>
              </c:pt>
              <c:pt idx="240">
                <c:v>182.78540000000001</c:v>
              </c:pt>
              <c:pt idx="241">
                <c:v>182.82839999999999</c:v>
              </c:pt>
              <c:pt idx="242">
                <c:v>182.87139999999999</c:v>
              </c:pt>
              <c:pt idx="243">
                <c:v>182.9144</c:v>
              </c:pt>
              <c:pt idx="244">
                <c:v>182.95740000000001</c:v>
              </c:pt>
              <c:pt idx="245">
                <c:v>183.00040000000001</c:v>
              </c:pt>
              <c:pt idx="246">
                <c:v>183.04339999999999</c:v>
              </c:pt>
              <c:pt idx="247">
                <c:v>183.0864</c:v>
              </c:pt>
              <c:pt idx="248">
                <c:v>183.1294</c:v>
              </c:pt>
              <c:pt idx="249">
                <c:v>183.17240000000001</c:v>
              </c:pt>
              <c:pt idx="250">
                <c:v>183.21539999999999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320-49F1-8731-6A1B65142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988872"/>
        <c:axId val="634989856"/>
      </c:scatterChart>
      <c:valAx>
        <c:axId val="634988872"/>
        <c:scaling>
          <c:orientation val="minMax"/>
          <c:max val="2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89856"/>
        <c:crosses val="autoZero"/>
        <c:crossBetween val="midCat"/>
      </c:valAx>
      <c:valAx>
        <c:axId val="634989856"/>
        <c:scaling>
          <c:orientation val="minMax"/>
          <c:min val="8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emf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88872"/>
        <c:crosses val="autoZero"/>
        <c:crossBetween val="midCat"/>
      </c:valAx>
      <c:spPr>
        <a:noFill/>
        <a:ln w="317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0444349811139806"/>
          <c:y val="0.49449055354567167"/>
          <c:w val="0.22521405705169073"/>
          <c:h val="0.217221158166040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 mM pH 7'!$M$3:$M$9</c:f>
              <c:numCache>
                <c:formatCode>General</c:formatCode>
                <c:ptCount val="7"/>
                <c:pt idx="0">
                  <c:v>-1</c:v>
                </c:pt>
                <c:pt idx="1">
                  <c:v>-1.3010299956639813</c:v>
                </c:pt>
                <c:pt idx="2">
                  <c:v>-1.6020599913279623</c:v>
                </c:pt>
                <c:pt idx="3">
                  <c:v>-1.9030899869919435</c:v>
                </c:pt>
                <c:pt idx="4">
                  <c:v>-2.2041199826559246</c:v>
                </c:pt>
                <c:pt idx="5">
                  <c:v>-2.5051499783199058</c:v>
                </c:pt>
                <c:pt idx="6">
                  <c:v>-2.8061799739838871</c:v>
                </c:pt>
              </c:numCache>
            </c:numRef>
          </c:xVal>
          <c:yVal>
            <c:numRef>
              <c:f>'100 mM pH 7'!$N$3:$N$9</c:f>
              <c:numCache>
                <c:formatCode>General</c:formatCode>
                <c:ptCount val="7"/>
                <c:pt idx="0">
                  <c:v>83.66</c:v>
                </c:pt>
                <c:pt idx="1">
                  <c:v>92.701300000000003</c:v>
                </c:pt>
                <c:pt idx="2">
                  <c:v>102.9571</c:v>
                </c:pt>
                <c:pt idx="3">
                  <c:v>112.577</c:v>
                </c:pt>
                <c:pt idx="4">
                  <c:v>122.8981</c:v>
                </c:pt>
                <c:pt idx="5">
                  <c:v>130.8691</c:v>
                </c:pt>
                <c:pt idx="6">
                  <c:v>147.75630000000001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C-4A57-B3D1-A919D5D947F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773709588477658"/>
                  <c:y val="-0.271238165054634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 mM pH 7'!$M$3:$M$9</c:f>
              <c:numCache>
                <c:formatCode>General</c:formatCode>
                <c:ptCount val="7"/>
                <c:pt idx="0">
                  <c:v>-1</c:v>
                </c:pt>
                <c:pt idx="1">
                  <c:v>-1.3010299956639813</c:v>
                </c:pt>
                <c:pt idx="2">
                  <c:v>-1.6020599913279623</c:v>
                </c:pt>
                <c:pt idx="3">
                  <c:v>-1.9030899869919435</c:v>
                </c:pt>
                <c:pt idx="4">
                  <c:v>-2.2041199826559246</c:v>
                </c:pt>
                <c:pt idx="5">
                  <c:v>-2.5051499783199058</c:v>
                </c:pt>
                <c:pt idx="6">
                  <c:v>-2.8061799739838871</c:v>
                </c:pt>
              </c:numCache>
            </c:numRef>
          </c:xVal>
          <c:yVal>
            <c:numRef>
              <c:f>'100 mM pH 7'!$O$3:$O$9</c:f>
              <c:numCache>
                <c:formatCode>General</c:formatCode>
                <c:ptCount val="7"/>
                <c:pt idx="0">
                  <c:v>84.933199999999999</c:v>
                </c:pt>
                <c:pt idx="1">
                  <c:v>93.879000000000005</c:v>
                </c:pt>
                <c:pt idx="2">
                  <c:v>102.1307</c:v>
                </c:pt>
                <c:pt idx="3">
                  <c:v>112.40730000000001</c:v>
                </c:pt>
                <c:pt idx="4">
                  <c:v>122.7966</c:v>
                </c:pt>
                <c:pt idx="5">
                  <c:v>132.22319999999999</c:v>
                </c:pt>
                <c:pt idx="6">
                  <c:v>146.53223333333301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6C-4A57-B3D1-A919D5D947F7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 mM pH 7'!$M$3:$M$9</c:f>
              <c:numCache>
                <c:formatCode>General</c:formatCode>
                <c:ptCount val="7"/>
                <c:pt idx="0">
                  <c:v>-1</c:v>
                </c:pt>
                <c:pt idx="1">
                  <c:v>-1.3010299956639813</c:v>
                </c:pt>
                <c:pt idx="2">
                  <c:v>-1.6020599913279623</c:v>
                </c:pt>
                <c:pt idx="3">
                  <c:v>-1.9030899869919435</c:v>
                </c:pt>
                <c:pt idx="4">
                  <c:v>-2.2041199826559246</c:v>
                </c:pt>
                <c:pt idx="5">
                  <c:v>-2.5051499783199058</c:v>
                </c:pt>
                <c:pt idx="6">
                  <c:v>-2.8061799739838871</c:v>
                </c:pt>
              </c:numCache>
            </c:numRef>
          </c:xVal>
          <c:yVal>
            <c:numRef>
              <c:f>'100 mM pH 7'!$P$3:$P$9</c:f>
              <c:numCache>
                <c:formatCode>General</c:formatCode>
                <c:ptCount val="7"/>
                <c:pt idx="0">
                  <c:v>90.717799999999997</c:v>
                </c:pt>
                <c:pt idx="1">
                  <c:v>100.549729</c:v>
                </c:pt>
                <c:pt idx="2">
                  <c:v>110.97369999999999</c:v>
                </c:pt>
                <c:pt idx="3">
                  <c:v>120.58069999999999</c:v>
                </c:pt>
                <c:pt idx="4">
                  <c:v>130.76179999999999</c:v>
                </c:pt>
                <c:pt idx="5">
                  <c:v>141.1371</c:v>
                </c:pt>
                <c:pt idx="6">
                  <c:v>150.733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6C-4A57-B3D1-A919D5D94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923296"/>
        <c:axId val="826923712"/>
      </c:scatterChart>
      <c:valAx>
        <c:axId val="82692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923712"/>
        <c:crosses val="autoZero"/>
        <c:crossBetween val="midCat"/>
      </c:valAx>
      <c:valAx>
        <c:axId val="82692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92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261596675415572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 mM Unadjusted'!$Q$5:$Q$8</c:f>
              <c:numCache>
                <c:formatCode>General</c:formatCode>
                <c:ptCount val="4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</c:numCache>
            </c:numRef>
          </c:xVal>
          <c:yVal>
            <c:numRef>
              <c:f>'100 mM Unadjusted'!$R$5:$R$8</c:f>
              <c:numCache>
                <c:formatCode>General</c:formatCode>
                <c:ptCount val="4"/>
                <c:pt idx="0">
                  <c:v>19.681000000000001</c:v>
                </c:pt>
                <c:pt idx="1">
                  <c:v>52.313000000000002</c:v>
                </c:pt>
                <c:pt idx="2">
                  <c:v>90.58</c:v>
                </c:pt>
                <c:pt idx="3">
                  <c:v>118.24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4-45B6-BFB6-2814E1C53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37728"/>
        <c:axId val="425135648"/>
      </c:scatterChart>
      <c:valAx>
        <c:axId val="42513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35648"/>
        <c:crosses val="autoZero"/>
        <c:crossBetween val="midCat"/>
      </c:valAx>
      <c:valAx>
        <c:axId val="4251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3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469816272965882E-2"/>
          <c:y val="0.18560185185185185"/>
          <c:w val="0.87753018372703417"/>
          <c:h val="0.61498432487605714"/>
        </c:manualLayout>
      </c:layout>
      <c:scatterChart>
        <c:scatterStyle val="smoothMarker"/>
        <c:varyColors val="0"/>
        <c:ser>
          <c:idx val="0"/>
          <c:order val="0"/>
          <c:tx>
            <c:v>Sensor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 mM Unadjusted'!$B$4:$B$378</c:f>
              <c:numCache>
                <c:formatCode>General</c:formatCode>
                <c:ptCount val="37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</c:numCache>
            </c:numRef>
          </c:xVal>
          <c:yVal>
            <c:numRef>
              <c:f>'100 mM Unadjusted'!$C$4:$C$378</c:f>
              <c:numCache>
                <c:formatCode>General</c:formatCode>
                <c:ptCount val="375"/>
                <c:pt idx="0">
                  <c:v>13.520906599238515</c:v>
                </c:pt>
                <c:pt idx="1">
                  <c:v>13.600388278253376</c:v>
                </c:pt>
                <c:pt idx="2">
                  <c:v>13.681719803251326</c:v>
                </c:pt>
                <c:pt idx="3">
                  <c:v>13.769527441821992</c:v>
                </c:pt>
                <c:pt idx="4">
                  <c:v>13.854548742994666</c:v>
                </c:pt>
                <c:pt idx="5">
                  <c:v>13.948820375837386</c:v>
                </c:pt>
                <c:pt idx="6">
                  <c:v>14.041242162697017</c:v>
                </c:pt>
                <c:pt idx="7">
                  <c:v>14.141991010867059</c:v>
                </c:pt>
                <c:pt idx="8">
                  <c:v>14.243652111850679</c:v>
                </c:pt>
                <c:pt idx="9">
                  <c:v>14.349939480423927</c:v>
                </c:pt>
                <c:pt idx="10">
                  <c:v>14.457152322866023</c:v>
                </c:pt>
                <c:pt idx="11">
                  <c:v>14.568053839728236</c:v>
                </c:pt>
                <c:pt idx="12">
                  <c:v>14.690971092320979</c:v>
                </c:pt>
                <c:pt idx="13">
                  <c:v>14.818513510748744</c:v>
                </c:pt>
                <c:pt idx="14">
                  <c:v>14.948831249028444</c:v>
                </c:pt>
                <c:pt idx="15">
                  <c:v>15.076374769210815</c:v>
                </c:pt>
                <c:pt idx="16">
                  <c:v>15.206692507490516</c:v>
                </c:pt>
                <c:pt idx="17">
                  <c:v>15.347175033763051</c:v>
                </c:pt>
                <c:pt idx="18">
                  <c:v>15.490422964096069</c:v>
                </c:pt>
                <c:pt idx="19">
                  <c:v>15.64107027836144</c:v>
                </c:pt>
                <c:pt idx="20">
                  <c:v>15.788954392075539</c:v>
                </c:pt>
                <c:pt idx="21">
                  <c:v>15.946067904122174</c:v>
                </c:pt>
                <c:pt idx="22">
                  <c:v>16.146626905538142</c:v>
                </c:pt>
                <c:pt idx="23">
                  <c:v>16.264930009841919</c:v>
                </c:pt>
                <c:pt idx="24">
                  <c:v>16.428518533706665</c:v>
                </c:pt>
                <c:pt idx="25">
                  <c:v>16.593945886008441</c:v>
                </c:pt>
                <c:pt idx="26">
                  <c:v>16.752920261584222</c:v>
                </c:pt>
                <c:pt idx="27">
                  <c:v>16.929437875747681</c:v>
                </c:pt>
                <c:pt idx="28">
                  <c:v>17.075471041724086</c:v>
                </c:pt>
                <c:pt idx="29">
                  <c:v>17.22241866402328</c:v>
                </c:pt>
                <c:pt idx="30">
                  <c:v>17.393396656028926</c:v>
                </c:pt>
                <c:pt idx="31">
                  <c:v>17.558836127631366</c:v>
                </c:pt>
                <c:pt idx="32">
                  <c:v>17.725199971348047</c:v>
                </c:pt>
                <c:pt idx="33">
                  <c:v>17.901728603057563</c:v>
                </c:pt>
                <c:pt idx="34">
                  <c:v>18.077320743352175</c:v>
                </c:pt>
                <c:pt idx="35">
                  <c:v>18.255700322799385</c:v>
                </c:pt>
                <c:pt idx="36">
                  <c:v>18.434079902246594</c:v>
                </c:pt>
                <c:pt idx="37">
                  <c:v>18.609673144295812</c:v>
                </c:pt>
                <c:pt idx="38">
                  <c:v>18.794527735561132</c:v>
                </c:pt>
                <c:pt idx="39">
                  <c:v>18.970118774101138</c:v>
                </c:pt>
                <c:pt idx="40">
                  <c:v>19.150348199531436</c:v>
                </c:pt>
                <c:pt idx="41">
                  <c:v>19.327803406864405</c:v>
                </c:pt>
                <c:pt idx="42">
                  <c:v>19.509870558977127</c:v>
                </c:pt>
                <c:pt idx="43">
                  <c:v>19.688240222632885</c:v>
                </c:pt>
                <c:pt idx="44">
                  <c:v>19.862919008359313</c:v>
                </c:pt>
                <c:pt idx="45">
                  <c:v>20.041297486051917</c:v>
                </c:pt>
                <c:pt idx="46">
                  <c:v>20.217827219516039</c:v>
                </c:pt>
                <c:pt idx="47">
                  <c:v>20.386953162029386</c:v>
                </c:pt>
                <c:pt idx="48">
                  <c:v>20.556094529107213</c:v>
                </c:pt>
                <c:pt idx="49">
                  <c:v>20.717832105234265</c:v>
                </c:pt>
                <c:pt idx="50">
                  <c:v>20.879569681361318</c:v>
                </c:pt>
                <c:pt idx="51">
                  <c:v>21.038533039391041</c:v>
                </c:pt>
                <c:pt idx="52">
                  <c:v>21.192882249131799</c:v>
                </c:pt>
                <c:pt idx="53">
                  <c:v>21.34630598500371</c:v>
                </c:pt>
                <c:pt idx="54">
                  <c:v>21.496027825400233</c:v>
                </c:pt>
                <c:pt idx="55">
                  <c:v>21.642975447699428</c:v>
                </c:pt>
                <c:pt idx="56">
                  <c:v>21.783457973971963</c:v>
                </c:pt>
                <c:pt idx="57">
                  <c:v>21.924865974113345</c:v>
                </c:pt>
                <c:pt idx="58">
                  <c:v>22.057023642584682</c:v>
                </c:pt>
                <c:pt idx="59">
                  <c:v>22.190117802470922</c:v>
                </c:pt>
                <c:pt idx="60">
                  <c:v>22.319510066881776</c:v>
                </c:pt>
                <c:pt idx="61">
                  <c:v>22.449816787615418</c:v>
                </c:pt>
                <c:pt idx="62">
                  <c:v>22.566270045936108</c:v>
                </c:pt>
                <c:pt idx="63">
                  <c:v>22.689197214320302</c:v>
                </c:pt>
                <c:pt idx="64">
                  <c:v>22.804724998772144</c:v>
                </c:pt>
                <c:pt idx="65">
                  <c:v>22.967388048768044</c:v>
                </c:pt>
                <c:pt idx="66">
                  <c:v>22.938731411471963</c:v>
                </c:pt>
                <c:pt idx="67">
                  <c:v>23.027464523911476</c:v>
                </c:pt>
                <c:pt idx="68">
                  <c:v>23.019139666110277</c:v>
                </c:pt>
                <c:pt idx="69">
                  <c:v>23.017288718372583</c:v>
                </c:pt>
                <c:pt idx="70">
                  <c:v>23.030227724462748</c:v>
                </c:pt>
                <c:pt idx="71">
                  <c:v>23.056110143661499</c:v>
                </c:pt>
                <c:pt idx="72">
                  <c:v>23.085690051317215</c:v>
                </c:pt>
                <c:pt idx="73">
                  <c:v>23.117112092673779</c:v>
                </c:pt>
                <c:pt idx="74">
                  <c:v>23.172561198472977</c:v>
                </c:pt>
                <c:pt idx="75">
                  <c:v>23.228937981650233</c:v>
                </c:pt>
                <c:pt idx="76">
                  <c:v>23.287163509055972</c:v>
                </c:pt>
                <c:pt idx="77">
                  <c:v>23.346316713839769</c:v>
                </c:pt>
                <c:pt idx="78">
                  <c:v>23.407316459342837</c:v>
                </c:pt>
                <c:pt idx="79">
                  <c:v>35.081229121536019</c:v>
                </c:pt>
                <c:pt idx="80">
                  <c:v>35.653326218128207</c:v>
                </c:pt>
                <c:pt idx="81">
                  <c:v>37.225424272120001</c:v>
                </c:pt>
                <c:pt idx="82">
                  <c:v>39.228220236599448</c:v>
                </c:pt>
                <c:pt idx="83">
                  <c:v>40.798467342853549</c:v>
                </c:pt>
                <c:pt idx="84">
                  <c:v>41.945429143607619</c:v>
                </c:pt>
                <c:pt idx="85">
                  <c:v>42.844703287929299</c:v>
                </c:pt>
                <c:pt idx="86">
                  <c:v>43.629364104121926</c:v>
                </c:pt>
                <c:pt idx="87">
                  <c:v>44.398318306654694</c:v>
                </c:pt>
                <c:pt idx="88">
                  <c:v>45.133078453242781</c:v>
                </c:pt>
                <c:pt idx="89">
                  <c:v>45.805915583968165</c:v>
                </c:pt>
                <c:pt idx="90">
                  <c:v>46.439001408517363</c:v>
                </c:pt>
                <c:pt idx="91">
                  <c:v>47.028651659488681</c:v>
                </c:pt>
                <c:pt idx="92">
                  <c:v>47.570243374556306</c:v>
                </c:pt>
                <c:pt idx="93">
                  <c:v>48.063785367757085</c:v>
                </c:pt>
                <c:pt idx="94">
                  <c:v>48.519431409537795</c:v>
                </c:pt>
                <c:pt idx="95">
                  <c:v>48.92700128734112</c:v>
                </c:pt>
                <c:pt idx="96">
                  <c:v>49.312403862476351</c:v>
                </c:pt>
                <c:pt idx="97">
                  <c:v>49.676551387757065</c:v>
                </c:pt>
                <c:pt idx="98">
                  <c:v>50.023136944621804</c:v>
                </c:pt>
                <c:pt idx="99">
                  <c:v>50.346612096875909</c:v>
                </c:pt>
                <c:pt idx="100">
                  <c:v>50.652534094750884</c:v>
                </c:pt>
                <c:pt idx="101">
                  <c:v>50.946429339349272</c:v>
                </c:pt>
                <c:pt idx="102">
                  <c:v>51.243101005554202</c:v>
                </c:pt>
                <c:pt idx="103">
                  <c:v>51.52776795357466</c:v>
                </c:pt>
                <c:pt idx="104">
                  <c:v>51.793026392459872</c:v>
                </c:pt>
                <c:pt idx="105">
                  <c:v>52.049038906693461</c:v>
                </c:pt>
                <c:pt idx="106">
                  <c:v>52.306875926554206</c:v>
                </c:pt>
                <c:pt idx="107">
                  <c:v>52.552734670341017</c:v>
                </c:pt>
                <c:pt idx="108">
                  <c:v>52.808742777556184</c:v>
                </c:pt>
                <c:pt idx="109">
                  <c:v>53.062904344052079</c:v>
                </c:pt>
                <c:pt idx="110">
                  <c:v>53.299508349150422</c:v>
                </c:pt>
                <c:pt idx="111">
                  <c:v>53.539792214632037</c:v>
                </c:pt>
                <c:pt idx="112">
                  <c:v>53.772698731273415</c:v>
                </c:pt>
                <c:pt idx="113">
                  <c:v>54.014851172566416</c:v>
                </c:pt>
                <c:pt idx="114">
                  <c:v>54.24313031986356</c:v>
                </c:pt>
                <c:pt idx="115">
                  <c:v>54.485287168174985</c:v>
                </c:pt>
                <c:pt idx="116">
                  <c:v>54.735746839195492</c:v>
                </c:pt>
                <c:pt idx="117">
                  <c:v>54.978807126283648</c:v>
                </c:pt>
                <c:pt idx="118">
                  <c:v>55.215411131381991</c:v>
                </c:pt>
                <c:pt idx="119">
                  <c:v>55.444615752547982</c:v>
                </c:pt>
                <c:pt idx="120">
                  <c:v>55.67752226918936</c:v>
                </c:pt>
                <c:pt idx="121">
                  <c:v>55.915977222025397</c:v>
                </c:pt>
                <c:pt idx="122">
                  <c:v>56.143330895453694</c:v>
                </c:pt>
                <c:pt idx="123">
                  <c:v>56.37993930757046</c:v>
                </c:pt>
                <c:pt idx="124">
                  <c:v>56.612841417193415</c:v>
                </c:pt>
                <c:pt idx="125">
                  <c:v>56.851296370029452</c:v>
                </c:pt>
                <c:pt idx="126">
                  <c:v>57.09158464252949</c:v>
                </c:pt>
                <c:pt idx="127">
                  <c:v>57.321710330545905</c:v>
                </c:pt>
                <c:pt idx="128">
                  <c:v>57.553686966300013</c:v>
                </c:pt>
                <c:pt idx="129">
                  <c:v>57.783821468353274</c:v>
                </c:pt>
                <c:pt idx="130">
                  <c:v>58.012122650742533</c:v>
                </c:pt>
                <c:pt idx="131">
                  <c:v>58.23854644328356</c:v>
                </c:pt>
                <c:pt idx="132">
                  <c:v>58.467755471467974</c:v>
                </c:pt>
                <c:pt idx="133">
                  <c:v>58.696030211746695</c:v>
                </c:pt>
                <c:pt idx="134">
                  <c:v>58.926164713799956</c:v>
                </c:pt>
                <c:pt idx="135">
                  <c:v>59.159066823422911</c:v>
                </c:pt>
                <c:pt idx="136">
                  <c:v>59.386424903869631</c:v>
                </c:pt>
                <c:pt idx="137">
                  <c:v>59.611024190783503</c:v>
                </c:pt>
                <c:pt idx="138">
                  <c:v>59.833754901885989</c:v>
                </c:pt>
                <c:pt idx="139">
                  <c:v>60.058327746689322</c:v>
                </c:pt>
                <c:pt idx="140">
                  <c:v>60.28938772261143</c:v>
                </c:pt>
                <c:pt idx="141">
                  <c:v>60.531544570922854</c:v>
                </c:pt>
                <c:pt idx="142">
                  <c:v>60.757968363463881</c:v>
                </c:pt>
                <c:pt idx="143">
                  <c:v>60.983475496172908</c:v>
                </c:pt>
                <c:pt idx="144">
                  <c:v>61.215452131927016</c:v>
                </c:pt>
                <c:pt idx="145">
                  <c:v>61.447437581717971</c:v>
                </c:pt>
                <c:pt idx="146">
                  <c:v>61.673887816369536</c:v>
                </c:pt>
                <c:pt idx="147">
                  <c:v>61.886438314914706</c:v>
                </c:pt>
                <c:pt idx="148">
                  <c:v>62.086085063517096</c:v>
                </c:pt>
                <c:pt idx="149">
                  <c:v>62.333768312931063</c:v>
                </c:pt>
                <c:pt idx="150">
                  <c:v>62.564828288853171</c:v>
                </c:pt>
                <c:pt idx="151">
                  <c:v>62.788502101898196</c:v>
                </c:pt>
                <c:pt idx="152">
                  <c:v>63.007530917525294</c:v>
                </c:pt>
                <c:pt idx="153">
                  <c:v>63.232103762328627</c:v>
                </c:pt>
                <c:pt idx="154">
                  <c:v>63.452084493935111</c:v>
                </c:pt>
                <c:pt idx="155">
                  <c:v>63.672964257299903</c:v>
                </c:pt>
                <c:pt idx="156">
                  <c:v>63.908642788529399</c:v>
                </c:pt>
                <c:pt idx="157">
                  <c:v>64.126763758361349</c:v>
                </c:pt>
                <c:pt idx="158">
                  <c:v>64.319015530049811</c:v>
                </c:pt>
                <c:pt idx="159">
                  <c:v>64.583322052955637</c:v>
                </c:pt>
                <c:pt idx="160">
                  <c:v>64.806079206168661</c:v>
                </c:pt>
                <c:pt idx="161">
                  <c:v>65.025108021795759</c:v>
                </c:pt>
                <c:pt idx="162">
                  <c:v>65.246005413234244</c:v>
                </c:pt>
                <c:pt idx="163">
                  <c:v>65.464108754992495</c:v>
                </c:pt>
                <c:pt idx="164">
                  <c:v>65.674834747910509</c:v>
                </c:pt>
                <c:pt idx="165">
                  <c:v>65.888337162435064</c:v>
                </c:pt>
                <c:pt idx="166">
                  <c:v>66.106458132267008</c:v>
                </c:pt>
                <c:pt idx="167">
                  <c:v>66.309780334234247</c:v>
                </c:pt>
                <c:pt idx="168">
                  <c:v>66.453969163000593</c:v>
                </c:pt>
                <c:pt idx="169">
                  <c:v>66.277424004971991</c:v>
                </c:pt>
                <c:pt idx="170">
                  <c:v>66.343044509291659</c:v>
                </c:pt>
                <c:pt idx="171">
                  <c:v>66.531585571467886</c:v>
                </c:pt>
                <c:pt idx="172">
                  <c:v>67.737831994295121</c:v>
                </c:pt>
                <c:pt idx="173">
                  <c:v>76.253206753194334</c:v>
                </c:pt>
                <c:pt idx="174">
                  <c:v>78.22179544067383</c:v>
                </c:pt>
                <c:pt idx="175">
                  <c:v>82.463929676473143</c:v>
                </c:pt>
                <c:pt idx="176">
                  <c:v>85.439998031616213</c:v>
                </c:pt>
                <c:pt idx="177">
                  <c:v>87.722798318624498</c:v>
                </c:pt>
                <c:pt idx="178">
                  <c:v>89.552733392477037</c:v>
                </c:pt>
                <c:pt idx="179">
                  <c:v>91.086957530140879</c:v>
                </c:pt>
                <c:pt idx="180">
                  <c:v>92.371638656616213</c:v>
                </c:pt>
                <c:pt idx="181">
                  <c:v>93.471401290059092</c:v>
                </c:pt>
                <c:pt idx="182">
                  <c:v>94.432624892354013</c:v>
                </c:pt>
                <c:pt idx="183">
                  <c:v>95.27369554436207</c:v>
                </c:pt>
                <c:pt idx="184">
                  <c:v>96.04076354300976</c:v>
                </c:pt>
                <c:pt idx="185">
                  <c:v>96.697039098501207</c:v>
                </c:pt>
                <c:pt idx="186">
                  <c:v>97.316189930796625</c:v>
                </c:pt>
                <c:pt idx="187">
                  <c:v>97.870804385304453</c:v>
                </c:pt>
                <c:pt idx="188">
                  <c:v>98.35131041800976</c:v>
                </c:pt>
                <c:pt idx="189">
                  <c:v>98.767280072927477</c:v>
                </c:pt>
                <c:pt idx="190">
                  <c:v>99.183126331329348</c:v>
                </c:pt>
                <c:pt idx="191">
                  <c:v>99.589841247558596</c:v>
                </c:pt>
                <c:pt idx="192">
                  <c:v>99.931808249115946</c:v>
                </c:pt>
                <c:pt idx="193">
                  <c:v>100.26450288391113</c:v>
                </c:pt>
                <c:pt idx="194">
                  <c:v>100.56021382009983</c:v>
                </c:pt>
                <c:pt idx="195">
                  <c:v>100.84677578604222</c:v>
                </c:pt>
                <c:pt idx="196">
                  <c:v>101.10557353591919</c:v>
                </c:pt>
                <c:pt idx="197">
                  <c:v>101.35513417518139</c:v>
                </c:pt>
                <c:pt idx="198">
                  <c:v>101.58618533706665</c:v>
                </c:pt>
                <c:pt idx="199">
                  <c:v>101.79874464964867</c:v>
                </c:pt>
                <c:pt idx="200">
                  <c:v>102.01128633415699</c:v>
                </c:pt>
                <c:pt idx="201">
                  <c:v>102.20533616936207</c:v>
                </c:pt>
                <c:pt idx="202">
                  <c:v>102.38099992370606</c:v>
                </c:pt>
                <c:pt idx="203">
                  <c:v>102.59355923628807</c:v>
                </c:pt>
                <c:pt idx="204">
                  <c:v>102.75060774481297</c:v>
                </c:pt>
                <c:pt idx="205">
                  <c:v>102.91701676046848</c:v>
                </c:pt>
                <c:pt idx="206">
                  <c:v>103.06491629874705</c:v>
                </c:pt>
                <c:pt idx="207">
                  <c:v>103.21281583702564</c:v>
                </c:pt>
                <c:pt idx="208">
                  <c:v>103.36060960686207</c:v>
                </c:pt>
                <c:pt idx="209">
                  <c:v>103.49927203452587</c:v>
                </c:pt>
                <c:pt idx="210">
                  <c:v>103.63793446218968</c:v>
                </c:pt>
                <c:pt idx="211">
                  <c:v>103.75808741247654</c:v>
                </c:pt>
                <c:pt idx="212">
                  <c:v>103.88747747337818</c:v>
                </c:pt>
                <c:pt idx="213">
                  <c:v>104.02603413259983</c:v>
                </c:pt>
                <c:pt idx="214">
                  <c:v>104.15542419350147</c:v>
                </c:pt>
                <c:pt idx="215">
                  <c:v>104.25708529448509</c:v>
                </c:pt>
                <c:pt idx="216">
                  <c:v>104.37723824477196</c:v>
                </c:pt>
                <c:pt idx="217">
                  <c:v>104.48824222481251</c:v>
                </c:pt>
                <c:pt idx="218">
                  <c:v>104.5991580644846</c:v>
                </c:pt>
                <c:pt idx="219">
                  <c:v>104.69154679870606</c:v>
                </c:pt>
                <c:pt idx="220">
                  <c:v>104.78395316100121</c:v>
                </c:pt>
                <c:pt idx="221">
                  <c:v>104.87634189522267</c:v>
                </c:pt>
                <c:pt idx="222">
                  <c:v>104.97800299620629</c:v>
                </c:pt>
                <c:pt idx="223">
                  <c:v>105.07039173042774</c:v>
                </c:pt>
                <c:pt idx="224">
                  <c:v>105.15366675055027</c:v>
                </c:pt>
                <c:pt idx="225">
                  <c:v>105.2553102234602</c:v>
                </c:pt>
                <c:pt idx="226">
                  <c:v>105.32920710837841</c:v>
                </c:pt>
                <c:pt idx="227">
                  <c:v>105.41246450042725</c:v>
                </c:pt>
                <c:pt idx="228">
                  <c:v>105.5048708627224</c:v>
                </c:pt>
                <c:pt idx="229">
                  <c:v>105.60651433563233</c:v>
                </c:pt>
                <c:pt idx="230">
                  <c:v>105.68041122055054</c:v>
                </c:pt>
                <c:pt idx="231">
                  <c:v>105.77281758284569</c:v>
                </c:pt>
                <c:pt idx="232">
                  <c:v>105.84682023620606</c:v>
                </c:pt>
                <c:pt idx="233">
                  <c:v>105.92997185981274</c:v>
                </c:pt>
                <c:pt idx="234">
                  <c:v>106.01312348341942</c:v>
                </c:pt>
                <c:pt idx="235">
                  <c:v>106.08712613677979</c:v>
                </c:pt>
                <c:pt idx="236">
                  <c:v>106.17027776038647</c:v>
                </c:pt>
                <c:pt idx="237">
                  <c:v>106.24417464530468</c:v>
                </c:pt>
                <c:pt idx="238">
                  <c:v>106.31817729866505</c:v>
                </c:pt>
                <c:pt idx="239">
                  <c:v>106.40132892227173</c:v>
                </c:pt>
                <c:pt idx="240">
                  <c:v>106.48448054587841</c:v>
                </c:pt>
                <c:pt idx="241">
                  <c:v>106.55848319923878</c:v>
                </c:pt>
                <c:pt idx="242">
                  <c:v>106.65088956153393</c:v>
                </c:pt>
                <c:pt idx="243">
                  <c:v>106.73404118514061</c:v>
                </c:pt>
                <c:pt idx="244">
                  <c:v>106.81719280874729</c:v>
                </c:pt>
                <c:pt idx="245">
                  <c:v>106.90045020079613</c:v>
                </c:pt>
                <c:pt idx="246">
                  <c:v>106.97434708571434</c:v>
                </c:pt>
                <c:pt idx="247">
                  <c:v>107.0667358199358</c:v>
                </c:pt>
                <c:pt idx="248">
                  <c:v>107.15914218223095</c:v>
                </c:pt>
                <c:pt idx="249">
                  <c:v>107.23314483559132</c:v>
                </c:pt>
                <c:pt idx="250">
                  <c:v>107.29780460989475</c:v>
                </c:pt>
                <c:pt idx="251">
                  <c:v>107.37180726325512</c:v>
                </c:pt>
                <c:pt idx="252">
                  <c:v>107.43644940948487</c:v>
                </c:pt>
                <c:pt idx="253">
                  <c:v>107.50121495223046</c:v>
                </c:pt>
                <c:pt idx="254">
                  <c:v>107.57511183714867</c:v>
                </c:pt>
                <c:pt idx="255">
                  <c:v>107.63975398337841</c:v>
                </c:pt>
                <c:pt idx="256">
                  <c:v>107.704519526124</c:v>
                </c:pt>
                <c:pt idx="257">
                  <c:v>107.77841641104222</c:v>
                </c:pt>
                <c:pt idx="258">
                  <c:v>107.84316432571411</c:v>
                </c:pt>
                <c:pt idx="259">
                  <c:v>107.90780647194386</c:v>
                </c:pt>
                <c:pt idx="260">
                  <c:v>107.97246624624729</c:v>
                </c:pt>
                <c:pt idx="261">
                  <c:v>108.02795942223072</c:v>
                </c:pt>
                <c:pt idx="262">
                  <c:v>108.09261919653416</c:v>
                </c:pt>
                <c:pt idx="263">
                  <c:v>108.14811237251759</c:v>
                </c:pt>
                <c:pt idx="264">
                  <c:v>108.21277214682102</c:v>
                </c:pt>
                <c:pt idx="265">
                  <c:v>108.27752006149292</c:v>
                </c:pt>
                <c:pt idx="266">
                  <c:v>108.33292509710789</c:v>
                </c:pt>
                <c:pt idx="267">
                  <c:v>108.39767301177979</c:v>
                </c:pt>
                <c:pt idx="268">
                  <c:v>108.43456857001782</c:v>
                </c:pt>
                <c:pt idx="269">
                  <c:v>108.49933411276341</c:v>
                </c:pt>
                <c:pt idx="270">
                  <c:v>108.55472152030468</c:v>
                </c:pt>
                <c:pt idx="271">
                  <c:v>108.6102323243618</c:v>
                </c:pt>
                <c:pt idx="272">
                  <c:v>108.64723365104199</c:v>
                </c:pt>
                <c:pt idx="273">
                  <c:v>108.69338394796848</c:v>
                </c:pt>
                <c:pt idx="274">
                  <c:v>108.74887712395191</c:v>
                </c:pt>
                <c:pt idx="275">
                  <c:v>108.79502742087841</c:v>
                </c:pt>
                <c:pt idx="276">
                  <c:v>108.84128348624706</c:v>
                </c:pt>
                <c:pt idx="277">
                  <c:v>108.86903007423878</c:v>
                </c:pt>
                <c:pt idx="278">
                  <c:v>108.90592563247681</c:v>
                </c:pt>
                <c:pt idx="279">
                  <c:v>108.97994591391087</c:v>
                </c:pt>
                <c:pt idx="280">
                  <c:v>109.16474101042748</c:v>
                </c:pt>
                <c:pt idx="281">
                  <c:v>109.07233464813233</c:v>
                </c:pt>
                <c:pt idx="282">
                  <c:v>109.10933597481251</c:v>
                </c:pt>
                <c:pt idx="283">
                  <c:v>109.14623153305054</c:v>
                </c:pt>
                <c:pt idx="284">
                  <c:v>109.20174233710766</c:v>
                </c:pt>
                <c:pt idx="285">
                  <c:v>109.24789263403416</c:v>
                </c:pt>
                <c:pt idx="286">
                  <c:v>109.27563922202587</c:v>
                </c:pt>
                <c:pt idx="287">
                  <c:v>109.31264054870606</c:v>
                </c:pt>
                <c:pt idx="288">
                  <c:v>109.34040476477146</c:v>
                </c:pt>
                <c:pt idx="289">
                  <c:v>109.3772826949358</c:v>
                </c:pt>
                <c:pt idx="290">
                  <c:v>109.40504691100121</c:v>
                </c:pt>
                <c:pt idx="291">
                  <c:v>109.44204823768139</c:v>
                </c:pt>
                <c:pt idx="292">
                  <c:v>109.46979482567311</c:v>
                </c:pt>
                <c:pt idx="293">
                  <c:v>114.98760000000001</c:v>
                </c:pt>
                <c:pt idx="294">
                  <c:v>117.49201865255833</c:v>
                </c:pt>
                <c:pt idx="295">
                  <c:v>118.73042608559132</c:v>
                </c:pt>
                <c:pt idx="296">
                  <c:v>121.8266562050581</c:v>
                </c:pt>
                <c:pt idx="297">
                  <c:v>125.34786392509938</c:v>
                </c:pt>
                <c:pt idx="298">
                  <c:v>128.12053075194359</c:v>
                </c:pt>
                <c:pt idx="299">
                  <c:v>130.32017941534519</c:v>
                </c:pt>
                <c:pt idx="300">
                  <c:v>132.09470945358277</c:v>
                </c:pt>
                <c:pt idx="301">
                  <c:v>133.48103405296803</c:v>
                </c:pt>
                <c:pt idx="302">
                  <c:v>134.50691742956639</c:v>
                </c:pt>
                <c:pt idx="303">
                  <c:v>135.25558171927929</c:v>
                </c:pt>
                <c:pt idx="304">
                  <c:v>135.78234381735325</c:v>
                </c:pt>
                <c:pt idx="305">
                  <c:v>136.22593666374684</c:v>
                </c:pt>
                <c:pt idx="306">
                  <c:v>136.58639551460743</c:v>
                </c:pt>
                <c:pt idx="307">
                  <c:v>136.90072169661522</c:v>
                </c:pt>
                <c:pt idx="308">
                  <c:v>137.16866841673851</c:v>
                </c:pt>
                <c:pt idx="309">
                  <c:v>137.42746616661549</c:v>
                </c:pt>
                <c:pt idx="310">
                  <c:v>137.66777206718922</c:v>
                </c:pt>
                <c:pt idx="311">
                  <c:v>137.90807796776295</c:v>
                </c:pt>
                <c:pt idx="312">
                  <c:v>138.05599513411522</c:v>
                </c:pt>
                <c:pt idx="313">
                  <c:v>138.21304364264012</c:v>
                </c:pt>
                <c:pt idx="314">
                  <c:v>138.35168844223023</c:v>
                </c:pt>
                <c:pt idx="315">
                  <c:v>138.48109613120556</c:v>
                </c:pt>
                <c:pt idx="316">
                  <c:v>138.6105038201809</c:v>
                </c:pt>
                <c:pt idx="317">
                  <c:v>138.73065677046776</c:v>
                </c:pt>
                <c:pt idx="318">
                  <c:v>138.83230024337769</c:v>
                </c:pt>
                <c:pt idx="319">
                  <c:v>138.92470660567284</c:v>
                </c:pt>
                <c:pt idx="320">
                  <c:v>139.00785822927952</c:v>
                </c:pt>
                <c:pt idx="321">
                  <c:v>139.09111562132836</c:v>
                </c:pt>
                <c:pt idx="322">
                  <c:v>139.1557577675581</c:v>
                </c:pt>
                <c:pt idx="323">
                  <c:v>139.22052331030369</c:v>
                </c:pt>
                <c:pt idx="324">
                  <c:v>139.28516545653343</c:v>
                </c:pt>
                <c:pt idx="325">
                  <c:v>139.34067626059056</c:v>
                </c:pt>
                <c:pt idx="326">
                  <c:v>139.4053184068203</c:v>
                </c:pt>
                <c:pt idx="327">
                  <c:v>139.45157447218895</c:v>
                </c:pt>
                <c:pt idx="328">
                  <c:v>139.50696187973023</c:v>
                </c:pt>
                <c:pt idx="329">
                  <c:v>139.57172742247582</c:v>
                </c:pt>
                <c:pt idx="330">
                  <c:v>139.67337089538574</c:v>
                </c:pt>
                <c:pt idx="331">
                  <c:v>139.71952119231224</c:v>
                </c:pt>
                <c:pt idx="332">
                  <c:v>139.7657772576809</c:v>
                </c:pt>
                <c:pt idx="333">
                  <c:v>139.80277858436108</c:v>
                </c:pt>
                <c:pt idx="334">
                  <c:v>139.81203332304955</c:v>
                </c:pt>
                <c:pt idx="335">
                  <c:v>139.84892888128758</c:v>
                </c:pt>
                <c:pt idx="336">
                  <c:v>139.89518494665623</c:v>
                </c:pt>
                <c:pt idx="337">
                  <c:v>139.9505723541975</c:v>
                </c:pt>
                <c:pt idx="338">
                  <c:v>140.00608315825463</c:v>
                </c:pt>
                <c:pt idx="339">
                  <c:v>140.07072530448437</c:v>
                </c:pt>
                <c:pt idx="340">
                  <c:v>140.14472795784474</c:v>
                </c:pt>
                <c:pt idx="341">
                  <c:v>140.20938773214817</c:v>
                </c:pt>
                <c:pt idx="342">
                  <c:v>140.28328461706639</c:v>
                </c:pt>
                <c:pt idx="343">
                  <c:v>140.36654200911522</c:v>
                </c:pt>
                <c:pt idx="344">
                  <c:v>140.38503385841847</c:v>
                </c:pt>
                <c:pt idx="345">
                  <c:v>140.51433577895165</c:v>
                </c:pt>
                <c:pt idx="346">
                  <c:v>140.55133710563183</c:v>
                </c:pt>
                <c:pt idx="347">
                  <c:v>140.74538694083691</c:v>
                </c:pt>
                <c:pt idx="348">
                  <c:v>140.71774612128735</c:v>
                </c:pt>
                <c:pt idx="349">
                  <c:v>140.69923664391041</c:v>
                </c:pt>
                <c:pt idx="350">
                  <c:v>141.03194890677929</c:v>
                </c:pt>
                <c:pt idx="351">
                  <c:v>140.95805202186108</c:v>
                </c:pt>
                <c:pt idx="352">
                  <c:v>141.04120364546776</c:v>
                </c:pt>
                <c:pt idx="353">
                  <c:v>141.09659105300904</c:v>
                </c:pt>
                <c:pt idx="354">
                  <c:v>141.18910318374634</c:v>
                </c:pt>
                <c:pt idx="355">
                  <c:v>141.25374532997608</c:v>
                </c:pt>
                <c:pt idx="356">
                  <c:v>141.31851087272167</c:v>
                </c:pt>
                <c:pt idx="357">
                  <c:v>141.40166249632836</c:v>
                </c:pt>
                <c:pt idx="358">
                  <c:v>141.48481411993504</c:v>
                </c:pt>
                <c:pt idx="359">
                  <c:v>141.56794811546803</c:v>
                </c:pt>
                <c:pt idx="360">
                  <c:v>141.63271365821362</c:v>
                </c:pt>
                <c:pt idx="361">
                  <c:v>141.70661054313183</c:v>
                </c:pt>
                <c:pt idx="362">
                  <c:v>141.77137608587742</c:v>
                </c:pt>
                <c:pt idx="363">
                  <c:v>141.8267634934187</c:v>
                </c:pt>
                <c:pt idx="364">
                  <c:v>141.90076614677906</c:v>
                </c:pt>
                <c:pt idx="365">
                  <c:v>141.94691644370556</c:v>
                </c:pt>
                <c:pt idx="366">
                  <c:v>142.01168198645115</c:v>
                </c:pt>
                <c:pt idx="367">
                  <c:v>142.05781465530396</c:v>
                </c:pt>
                <c:pt idx="368">
                  <c:v>142.09481598198414</c:v>
                </c:pt>
                <c:pt idx="369">
                  <c:v>142.14096627891064</c:v>
                </c:pt>
                <c:pt idx="370">
                  <c:v>142.19647708296776</c:v>
                </c:pt>
                <c:pt idx="371">
                  <c:v>142.24273314833641</c:v>
                </c:pt>
                <c:pt idx="372">
                  <c:v>142.28886581718922</c:v>
                </c:pt>
                <c:pt idx="373">
                  <c:v>142.33512188255787</c:v>
                </c:pt>
                <c:pt idx="374">
                  <c:v>142.39052691817284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EA-40A6-97D1-F3584CE0D732}"/>
            </c:ext>
          </c:extLst>
        </c:ser>
        <c:ser>
          <c:idx val="1"/>
          <c:order val="1"/>
          <c:tx>
            <c:v>Sensor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'100 mM Unadjusted'!$B$4:$B$378</c:f>
              <c:numCache>
                <c:formatCode>General</c:formatCode>
                <c:ptCount val="37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</c:numCache>
            </c:numRef>
          </c:xVal>
          <c:yVal>
            <c:numRef>
              <c:f>'100 mM Unadjusted'!$D$4:$D$378</c:f>
              <c:numCache>
                <c:formatCode>General</c:formatCode>
                <c:ptCount val="375"/>
                <c:pt idx="0">
                  <c:v>11.429337784647942</c:v>
                </c:pt>
                <c:pt idx="1">
                  <c:v>11.496524326503277</c:v>
                </c:pt>
                <c:pt idx="2">
                  <c:v>11.565274558961391</c:v>
                </c:pt>
                <c:pt idx="3">
                  <c:v>11.639499105513096</c:v>
                </c:pt>
                <c:pt idx="4">
                  <c:v>11.711368337273598</c:v>
                </c:pt>
                <c:pt idx="5">
                  <c:v>11.791056953370571</c:v>
                </c:pt>
                <c:pt idx="6">
                  <c:v>11.869181878864765</c:v>
                </c:pt>
                <c:pt idx="7">
                  <c:v>11.954345740377903</c:v>
                </c:pt>
                <c:pt idx="8">
                  <c:v>12.040280736982822</c:v>
                </c:pt>
                <c:pt idx="9">
                  <c:v>12.130126357078552</c:v>
                </c:pt>
                <c:pt idx="10">
                  <c:v>12.220754288136959</c:v>
                </c:pt>
                <c:pt idx="11">
                  <c:v>12.314500287175179</c:v>
                </c:pt>
                <c:pt idx="12">
                  <c:v>12.418403290212154</c:v>
                </c:pt>
                <c:pt idx="13">
                  <c:v>12.526215985417366</c:v>
                </c:pt>
                <c:pt idx="14">
                  <c:v>12.636374682188034</c:v>
                </c:pt>
                <c:pt idx="15">
                  <c:v>12.74418830871582</c:v>
                </c:pt>
                <c:pt idx="16">
                  <c:v>12.854347005486488</c:v>
                </c:pt>
                <c:pt idx="17">
                  <c:v>12.973098084330559</c:v>
                </c:pt>
                <c:pt idx="18">
                  <c:v>13.094186782836914</c:v>
                </c:pt>
                <c:pt idx="19">
                  <c:v>13.221530243754387</c:v>
                </c:pt>
                <c:pt idx="20">
                  <c:v>13.346537947654724</c:v>
                </c:pt>
                <c:pt idx="21">
                  <c:v>13.479347340762615</c:v>
                </c:pt>
                <c:pt idx="22">
                  <c:v>13.648881576955318</c:v>
                </c:pt>
                <c:pt idx="23">
                  <c:v>13.748884201049805</c:v>
                </c:pt>
                <c:pt idx="24">
                  <c:v>13.887166976928711</c:v>
                </c:pt>
                <c:pt idx="25">
                  <c:v>14.02700413018465</c:v>
                </c:pt>
                <c:pt idx="26">
                  <c:v>14.161386527121067</c:v>
                </c:pt>
                <c:pt idx="27">
                  <c:v>14.310598373413086</c:v>
                </c:pt>
                <c:pt idx="28">
                  <c:v>14.434041455388069</c:v>
                </c:pt>
                <c:pt idx="29">
                  <c:v>14.558257535099983</c:v>
                </c:pt>
                <c:pt idx="30">
                  <c:v>14.702786691486835</c:v>
                </c:pt>
                <c:pt idx="31">
                  <c:v>14.842634089291096</c:v>
                </c:pt>
                <c:pt idx="32">
                  <c:v>14.983262866735458</c:v>
                </c:pt>
                <c:pt idx="33">
                  <c:v>15.132484026253223</c:v>
                </c:pt>
                <c:pt idx="34">
                  <c:v>15.280913561582565</c:v>
                </c:pt>
                <c:pt idx="35">
                  <c:v>15.431699343025684</c:v>
                </c:pt>
                <c:pt idx="36">
                  <c:v>15.582485124468803</c:v>
                </c:pt>
                <c:pt idx="37">
                  <c:v>15.73091559112072</c:v>
                </c:pt>
                <c:pt idx="38">
                  <c:v>15.887174755334854</c:v>
                </c:pt>
                <c:pt idx="39">
                  <c:v>16.035603359341621</c:v>
                </c:pt>
                <c:pt idx="40">
                  <c:v>16.18795283138752</c:v>
                </c:pt>
                <c:pt idx="41">
                  <c:v>16.337957233190536</c:v>
                </c:pt>
                <c:pt idx="42">
                  <c:v>16.491860151290894</c:v>
                </c:pt>
                <c:pt idx="43">
                  <c:v>16.642637550830841</c:v>
                </c:pt>
                <c:pt idx="44">
                  <c:v>16.790295019745827</c:v>
                </c:pt>
                <c:pt idx="45">
                  <c:v>16.941079869866371</c:v>
                </c:pt>
                <c:pt idx="46">
                  <c:v>17.090301960706711</c:v>
                </c:pt>
                <c:pt idx="47">
                  <c:v>17.233265563845634</c:v>
                </c:pt>
                <c:pt idx="48">
                  <c:v>17.376242205500603</c:v>
                </c:pt>
                <c:pt idx="49">
                  <c:v>17.512960359454155</c:v>
                </c:pt>
                <c:pt idx="50">
                  <c:v>17.649678513407707</c:v>
                </c:pt>
                <c:pt idx="51">
                  <c:v>17.784051597118378</c:v>
                </c:pt>
                <c:pt idx="52">
                  <c:v>17.914524301886559</c:v>
                </c:pt>
                <c:pt idx="53">
                  <c:v>18.044214695692062</c:v>
                </c:pt>
                <c:pt idx="54">
                  <c:v>18.170775845646858</c:v>
                </c:pt>
                <c:pt idx="55">
                  <c:v>18.294991925358772</c:v>
                </c:pt>
                <c:pt idx="56">
                  <c:v>18.413743004202843</c:v>
                </c:pt>
                <c:pt idx="57">
                  <c:v>18.53327639400959</c:v>
                </c:pt>
                <c:pt idx="58">
                  <c:v>18.644990399479866</c:v>
                </c:pt>
                <c:pt idx="59">
                  <c:v>18.757496029138565</c:v>
                </c:pt>
                <c:pt idx="60">
                  <c:v>18.866872414946556</c:v>
                </c:pt>
                <c:pt idx="61">
                  <c:v>18.977021798491478</c:v>
                </c:pt>
                <c:pt idx="62">
                  <c:v>19.075460731983185</c:v>
                </c:pt>
                <c:pt idx="63">
                  <c:v>19.179372116923332</c:v>
                </c:pt>
                <c:pt idx="64">
                  <c:v>19.277028739452362</c:v>
                </c:pt>
                <c:pt idx="65">
                  <c:v>19.414529204368591</c:v>
                </c:pt>
                <c:pt idx="66">
                  <c:v>19.390305504202843</c:v>
                </c:pt>
                <c:pt idx="67">
                  <c:v>19.465312361717224</c:v>
                </c:pt>
                <c:pt idx="68">
                  <c:v>19.45827528834343</c:v>
                </c:pt>
                <c:pt idx="69">
                  <c:v>19.456710666418076</c:v>
                </c:pt>
                <c:pt idx="70">
                  <c:v>19.46764811873436</c:v>
                </c:pt>
                <c:pt idx="71">
                  <c:v>19.489526748657227</c:v>
                </c:pt>
                <c:pt idx="72">
                  <c:v>19.514530897140503</c:v>
                </c:pt>
                <c:pt idx="73">
                  <c:v>19.541092216968536</c:v>
                </c:pt>
                <c:pt idx="74">
                  <c:v>19.587963819503784</c:v>
                </c:pt>
                <c:pt idx="75">
                  <c:v>19.635619595646858</c:v>
                </c:pt>
                <c:pt idx="76">
                  <c:v>19.684838131070137</c:v>
                </c:pt>
                <c:pt idx="77">
                  <c:v>19.734840840101242</c:v>
                </c:pt>
                <c:pt idx="78">
                  <c:v>19.786404445767403</c:v>
                </c:pt>
                <c:pt idx="79">
                  <c:v>29.654462486505508</c:v>
                </c:pt>
                <c:pt idx="80">
                  <c:v>30.138061046600342</c:v>
                </c:pt>
                <c:pt idx="81">
                  <c:v>31.466968953609467</c:v>
                </c:pt>
                <c:pt idx="82">
                  <c:v>33.159949481487274</c:v>
                </c:pt>
                <c:pt idx="83">
                  <c:v>34.487292766571045</c:v>
                </c:pt>
                <c:pt idx="84">
                  <c:v>35.456829369068146</c:v>
                </c:pt>
                <c:pt idx="85">
                  <c:v>36.216993480920792</c:v>
                </c:pt>
                <c:pt idx="86">
                  <c:v>36.880273967981339</c:v>
                </c:pt>
                <c:pt idx="87">
                  <c:v>37.530277520418167</c:v>
                </c:pt>
                <c:pt idx="88">
                  <c:v>38.15137654542923</c:v>
                </c:pt>
                <c:pt idx="89">
                  <c:v>38.720131516456604</c:v>
                </c:pt>
                <c:pt idx="90">
                  <c:v>39.255284368991852</c:v>
                </c:pt>
                <c:pt idx="91">
                  <c:v>39.753720760345459</c:v>
                </c:pt>
                <c:pt idx="92">
                  <c:v>40.211532860994339</c:v>
                </c:pt>
                <c:pt idx="93">
                  <c:v>40.628728121519089</c:v>
                </c:pt>
                <c:pt idx="94">
                  <c:v>41.013889610767365</c:v>
                </c:pt>
                <c:pt idx="95">
                  <c:v>41.358411908149719</c:v>
                </c:pt>
                <c:pt idx="96">
                  <c:v>41.684195995330811</c:v>
                </c:pt>
                <c:pt idx="97">
                  <c:v>41.99201300740242</c:v>
                </c:pt>
                <c:pt idx="98">
                  <c:v>42.284984737634659</c:v>
                </c:pt>
                <c:pt idx="99">
                  <c:v>42.558421045541763</c:v>
                </c:pt>
                <c:pt idx="100">
                  <c:v>42.817019522190094</c:v>
                </c:pt>
                <c:pt idx="101">
                  <c:v>43.065451681613922</c:v>
                </c:pt>
                <c:pt idx="102">
                  <c:v>43.316230773925781</c:v>
                </c:pt>
                <c:pt idx="103">
                  <c:v>43.55686217546463</c:v>
                </c:pt>
                <c:pt idx="104">
                  <c:v>43.781087398529053</c:v>
                </c:pt>
                <c:pt idx="105">
                  <c:v>43.997496962547302</c:v>
                </c:pt>
                <c:pt idx="106">
                  <c:v>44.215448796749115</c:v>
                </c:pt>
                <c:pt idx="107">
                  <c:v>44.423275291919708</c:v>
                </c:pt>
                <c:pt idx="108">
                  <c:v>44.639681130647659</c:v>
                </c:pt>
                <c:pt idx="109">
                  <c:v>44.854526072740555</c:v>
                </c:pt>
                <c:pt idx="110">
                  <c:v>45.054529458284378</c:v>
                </c:pt>
                <c:pt idx="111">
                  <c:v>45.257643461227417</c:v>
                </c:pt>
                <c:pt idx="112">
                  <c:v>45.454521328210831</c:v>
                </c:pt>
                <c:pt idx="113">
                  <c:v>45.659214854240417</c:v>
                </c:pt>
                <c:pt idx="114">
                  <c:v>45.852181166410446</c:v>
                </c:pt>
                <c:pt idx="115">
                  <c:v>46.056878417730331</c:v>
                </c:pt>
                <c:pt idx="116">
                  <c:v>46.268594115972519</c:v>
                </c:pt>
                <c:pt idx="117">
                  <c:v>46.474055051803589</c:v>
                </c:pt>
                <c:pt idx="118">
                  <c:v>46.674058437347412</c:v>
                </c:pt>
                <c:pt idx="119">
                  <c:v>46.867807060480118</c:v>
                </c:pt>
                <c:pt idx="120">
                  <c:v>47.064684927463531</c:v>
                </c:pt>
                <c:pt idx="121">
                  <c:v>47.266252934932709</c:v>
                </c:pt>
                <c:pt idx="122">
                  <c:v>47.45843693614006</c:v>
                </c:pt>
                <c:pt idx="123">
                  <c:v>47.658444046974182</c:v>
                </c:pt>
                <c:pt idx="124">
                  <c:v>47.855318188667297</c:v>
                </c:pt>
                <c:pt idx="125">
                  <c:v>48.056886196136475</c:v>
                </c:pt>
                <c:pt idx="126">
                  <c:v>48.260003924369812</c:v>
                </c:pt>
                <c:pt idx="127">
                  <c:v>48.454531133174896</c:v>
                </c:pt>
                <c:pt idx="128">
                  <c:v>48.650622963905334</c:v>
                </c:pt>
                <c:pt idx="129">
                  <c:v>48.845157623291016</c:v>
                </c:pt>
                <c:pt idx="130">
                  <c:v>49.038142561912537</c:v>
                </c:pt>
                <c:pt idx="131">
                  <c:v>49.229540526866913</c:v>
                </c:pt>
                <c:pt idx="132">
                  <c:v>49.423292875289917</c:v>
                </c:pt>
                <c:pt idx="133">
                  <c:v>49.616255462169647</c:v>
                </c:pt>
                <c:pt idx="134">
                  <c:v>49.810790121555328</c:v>
                </c:pt>
                <c:pt idx="135">
                  <c:v>50.007664263248444</c:v>
                </c:pt>
                <c:pt idx="136">
                  <c:v>50.199851989746094</c:v>
                </c:pt>
                <c:pt idx="137">
                  <c:v>50.389707684516907</c:v>
                </c:pt>
                <c:pt idx="138">
                  <c:v>50.577983856201172</c:v>
                </c:pt>
                <c:pt idx="139">
                  <c:v>50.767817199230194</c:v>
                </c:pt>
                <c:pt idx="140">
                  <c:v>50.963134169578552</c:v>
                </c:pt>
                <c:pt idx="141">
                  <c:v>51.167831420898438</c:v>
                </c:pt>
                <c:pt idx="142">
                  <c:v>51.359229385852814</c:v>
                </c:pt>
                <c:pt idx="143">
                  <c:v>51.54985249042511</c:v>
                </c:pt>
                <c:pt idx="144">
                  <c:v>51.745944321155548</c:v>
                </c:pt>
                <c:pt idx="145">
                  <c:v>51.942043602466583</c:v>
                </c:pt>
                <c:pt idx="146">
                  <c:v>52.13346391916275</c:v>
                </c:pt>
                <c:pt idx="147">
                  <c:v>52.313134670257568</c:v>
                </c:pt>
                <c:pt idx="148">
                  <c:v>52.48189777135849</c:v>
                </c:pt>
                <c:pt idx="149">
                  <c:v>52.691266536712646</c:v>
                </c:pt>
                <c:pt idx="150">
                  <c:v>52.886583507061005</c:v>
                </c:pt>
                <c:pt idx="151">
                  <c:v>53.075656890869141</c:v>
                </c:pt>
                <c:pt idx="152">
                  <c:v>53.260803818702698</c:v>
                </c:pt>
                <c:pt idx="153">
                  <c:v>53.45063716173172</c:v>
                </c:pt>
                <c:pt idx="154">
                  <c:v>53.636588752269745</c:v>
                </c:pt>
                <c:pt idx="155">
                  <c:v>53.823300302028656</c:v>
                </c:pt>
                <c:pt idx="156">
                  <c:v>54.022521376609802</c:v>
                </c:pt>
                <c:pt idx="157">
                  <c:v>54.206900894641876</c:v>
                </c:pt>
                <c:pt idx="158">
                  <c:v>54.369412958621979</c:v>
                </c:pt>
                <c:pt idx="159">
                  <c:v>54.592833518981934</c:v>
                </c:pt>
                <c:pt idx="160">
                  <c:v>54.78113204240799</c:v>
                </c:pt>
                <c:pt idx="161">
                  <c:v>54.966278970241547</c:v>
                </c:pt>
                <c:pt idx="162">
                  <c:v>55.153005421161652</c:v>
                </c:pt>
                <c:pt idx="163">
                  <c:v>55.337370038032532</c:v>
                </c:pt>
                <c:pt idx="164">
                  <c:v>55.515498518943787</c:v>
                </c:pt>
                <c:pt idx="165">
                  <c:v>55.695973932743073</c:v>
                </c:pt>
                <c:pt idx="166">
                  <c:v>55.880353450775146</c:v>
                </c:pt>
                <c:pt idx="167">
                  <c:v>56.052223443984985</c:v>
                </c:pt>
                <c:pt idx="168">
                  <c:v>56.174107491970062</c:v>
                </c:pt>
                <c:pt idx="169">
                  <c:v>56.024872362613678</c:v>
                </c:pt>
                <c:pt idx="170">
                  <c:v>56.080341935157776</c:v>
                </c:pt>
                <c:pt idx="171">
                  <c:v>56.239717304706573</c:v>
                </c:pt>
                <c:pt idx="172">
                  <c:v>57.259367704391479</c:v>
                </c:pt>
                <c:pt idx="173">
                  <c:v>64.457486689090729</c:v>
                </c:pt>
                <c:pt idx="174">
                  <c:v>66.121551513671875</c:v>
                </c:pt>
                <c:pt idx="175">
                  <c:v>69.707463800907135</c:v>
                </c:pt>
                <c:pt idx="176">
                  <c:v>72.223159790039062</c:v>
                </c:pt>
                <c:pt idx="177">
                  <c:v>74.152830362319946</c:v>
                </c:pt>
                <c:pt idx="178">
                  <c:v>75.699690103530884</c:v>
                </c:pt>
                <c:pt idx="179">
                  <c:v>76.996582865715027</c:v>
                </c:pt>
                <c:pt idx="180">
                  <c:v>78.082534790039062</c:v>
                </c:pt>
                <c:pt idx="181">
                  <c:v>79.012173533439636</c:v>
                </c:pt>
                <c:pt idx="182">
                  <c:v>79.824704051017761</c:v>
                </c:pt>
                <c:pt idx="183">
                  <c:v>80.535668253898621</c:v>
                </c:pt>
                <c:pt idx="184">
                  <c:v>81.184077382087708</c:v>
                </c:pt>
                <c:pt idx="185">
                  <c:v>81.738832712173462</c:v>
                </c:pt>
                <c:pt idx="186">
                  <c:v>82.262206196784973</c:v>
                </c:pt>
                <c:pt idx="187">
                  <c:v>82.731026530265808</c:v>
                </c:pt>
                <c:pt idx="188">
                  <c:v>83.137202382087708</c:v>
                </c:pt>
                <c:pt idx="189">
                  <c:v>83.488825082778931</c:v>
                </c:pt>
                <c:pt idx="190">
                  <c:v>83.840343475341797</c:v>
                </c:pt>
                <c:pt idx="191">
                  <c:v>84.18414306640625</c:v>
                </c:pt>
                <c:pt idx="192">
                  <c:v>84.473210692405701</c:v>
                </c:pt>
                <c:pt idx="193">
                  <c:v>84.754440307617188</c:v>
                </c:pt>
                <c:pt idx="194">
                  <c:v>85.004407286643982</c:v>
                </c:pt>
                <c:pt idx="195">
                  <c:v>85.246640563011169</c:v>
                </c:pt>
                <c:pt idx="196">
                  <c:v>85.465404510498047</c:v>
                </c:pt>
                <c:pt idx="197">
                  <c:v>85.676360249519348</c:v>
                </c:pt>
                <c:pt idx="198">
                  <c:v>85.871669769287109</c:v>
                </c:pt>
                <c:pt idx="199">
                  <c:v>86.051347970962524</c:v>
                </c:pt>
                <c:pt idx="200">
                  <c:v>86.231011271476746</c:v>
                </c:pt>
                <c:pt idx="201">
                  <c:v>86.395043253898621</c:v>
                </c:pt>
                <c:pt idx="202">
                  <c:v>86.543533325195312</c:v>
                </c:pt>
                <c:pt idx="203">
                  <c:v>86.723211526870728</c:v>
                </c:pt>
                <c:pt idx="204">
                  <c:v>86.855965971946716</c:v>
                </c:pt>
                <c:pt idx="205">
                  <c:v>86.996632933616638</c:v>
                </c:pt>
                <c:pt idx="206">
                  <c:v>87.121653676033006</c:v>
                </c:pt>
                <c:pt idx="207">
                  <c:v>87.246674418449402</c:v>
                </c:pt>
                <c:pt idx="208">
                  <c:v>87.371605753898621</c:v>
                </c:pt>
                <c:pt idx="209">
                  <c:v>87.488818287849426</c:v>
                </c:pt>
                <c:pt idx="210">
                  <c:v>87.606030821800232</c:v>
                </c:pt>
                <c:pt idx="211">
                  <c:v>87.707597136497498</c:v>
                </c:pt>
                <c:pt idx="212">
                  <c:v>87.816971659660339</c:v>
                </c:pt>
                <c:pt idx="213">
                  <c:v>87.934094786643982</c:v>
                </c:pt>
                <c:pt idx="214">
                  <c:v>88.043469309806824</c:v>
                </c:pt>
                <c:pt idx="215">
                  <c:v>88.129404306411743</c:v>
                </c:pt>
                <c:pt idx="216">
                  <c:v>88.230970621109009</c:v>
                </c:pt>
                <c:pt idx="217">
                  <c:v>88.324803233146667</c:v>
                </c:pt>
                <c:pt idx="218">
                  <c:v>88.418561339378357</c:v>
                </c:pt>
                <c:pt idx="219">
                  <c:v>88.496658325195312</c:v>
                </c:pt>
                <c:pt idx="220">
                  <c:v>88.574770212173462</c:v>
                </c:pt>
                <c:pt idx="221">
                  <c:v>88.652867197990417</c:v>
                </c:pt>
                <c:pt idx="222">
                  <c:v>88.738802194595337</c:v>
                </c:pt>
                <c:pt idx="223">
                  <c:v>88.816899180412292</c:v>
                </c:pt>
                <c:pt idx="224">
                  <c:v>88.887292265892029</c:v>
                </c:pt>
                <c:pt idx="225">
                  <c:v>88.973212361335754</c:v>
                </c:pt>
                <c:pt idx="226">
                  <c:v>89.035678029060364</c:v>
                </c:pt>
                <c:pt idx="227">
                  <c:v>89.106056213378906</c:v>
                </c:pt>
                <c:pt idx="228">
                  <c:v>89.184168100357056</c:v>
                </c:pt>
                <c:pt idx="229">
                  <c:v>89.270088195800781</c:v>
                </c:pt>
                <c:pt idx="230">
                  <c:v>89.332553863525391</c:v>
                </c:pt>
                <c:pt idx="231">
                  <c:v>89.41066575050354</c:v>
                </c:pt>
                <c:pt idx="232">
                  <c:v>89.473220825195312</c:v>
                </c:pt>
                <c:pt idx="233">
                  <c:v>89.543509602546692</c:v>
                </c:pt>
                <c:pt idx="234">
                  <c:v>89.613798379898071</c:v>
                </c:pt>
                <c:pt idx="235">
                  <c:v>89.676353454589844</c:v>
                </c:pt>
                <c:pt idx="236">
                  <c:v>89.746642231941223</c:v>
                </c:pt>
                <c:pt idx="237">
                  <c:v>89.809107899665833</c:v>
                </c:pt>
                <c:pt idx="238">
                  <c:v>89.871662974357605</c:v>
                </c:pt>
                <c:pt idx="239">
                  <c:v>89.941951751708984</c:v>
                </c:pt>
                <c:pt idx="240">
                  <c:v>90.012240529060364</c:v>
                </c:pt>
                <c:pt idx="241">
                  <c:v>90.074795603752136</c:v>
                </c:pt>
                <c:pt idx="242">
                  <c:v>90.152907490730286</c:v>
                </c:pt>
                <c:pt idx="243">
                  <c:v>90.223196268081665</c:v>
                </c:pt>
                <c:pt idx="244">
                  <c:v>90.293485045433044</c:v>
                </c:pt>
                <c:pt idx="245">
                  <c:v>90.363863229751587</c:v>
                </c:pt>
                <c:pt idx="246">
                  <c:v>90.426328897476196</c:v>
                </c:pt>
                <c:pt idx="247">
                  <c:v>90.504425883293152</c:v>
                </c:pt>
                <c:pt idx="248">
                  <c:v>90.582537770271301</c:v>
                </c:pt>
                <c:pt idx="249">
                  <c:v>90.645092844963074</c:v>
                </c:pt>
                <c:pt idx="250">
                  <c:v>90.699750304222107</c:v>
                </c:pt>
                <c:pt idx="251">
                  <c:v>90.762305378913879</c:v>
                </c:pt>
                <c:pt idx="252">
                  <c:v>90.816947937011719</c:v>
                </c:pt>
                <c:pt idx="253">
                  <c:v>90.871694803237915</c:v>
                </c:pt>
                <c:pt idx="254">
                  <c:v>90.934160470962524</c:v>
                </c:pt>
                <c:pt idx="255">
                  <c:v>90.988803029060364</c:v>
                </c:pt>
                <c:pt idx="256">
                  <c:v>91.04354989528656</c:v>
                </c:pt>
                <c:pt idx="257">
                  <c:v>91.106015563011169</c:v>
                </c:pt>
                <c:pt idx="258">
                  <c:v>91.160747528076172</c:v>
                </c:pt>
                <c:pt idx="259">
                  <c:v>91.215390086174011</c:v>
                </c:pt>
                <c:pt idx="260">
                  <c:v>91.270047545433044</c:v>
                </c:pt>
                <c:pt idx="261">
                  <c:v>91.316956400871277</c:v>
                </c:pt>
                <c:pt idx="262">
                  <c:v>91.37161386013031</c:v>
                </c:pt>
                <c:pt idx="263">
                  <c:v>91.418522715568542</c:v>
                </c:pt>
                <c:pt idx="264">
                  <c:v>91.473180174827576</c:v>
                </c:pt>
                <c:pt idx="265">
                  <c:v>91.527912139892578</c:v>
                </c:pt>
                <c:pt idx="266">
                  <c:v>91.574746489524841</c:v>
                </c:pt>
                <c:pt idx="267">
                  <c:v>91.629478454589844</c:v>
                </c:pt>
                <c:pt idx="268">
                  <c:v>91.660666584968567</c:v>
                </c:pt>
                <c:pt idx="269">
                  <c:v>91.715413451194763</c:v>
                </c:pt>
                <c:pt idx="270">
                  <c:v>91.762232899665833</c:v>
                </c:pt>
                <c:pt idx="271">
                  <c:v>91.809156656265259</c:v>
                </c:pt>
                <c:pt idx="272">
                  <c:v>91.840434193611145</c:v>
                </c:pt>
                <c:pt idx="273">
                  <c:v>91.879445433616638</c:v>
                </c:pt>
                <c:pt idx="274">
                  <c:v>91.926354289054871</c:v>
                </c:pt>
                <c:pt idx="275">
                  <c:v>91.965365529060364</c:v>
                </c:pt>
                <c:pt idx="276">
                  <c:v>92.00446617603302</c:v>
                </c:pt>
                <c:pt idx="277">
                  <c:v>92.027920603752136</c:v>
                </c:pt>
                <c:pt idx="278">
                  <c:v>92.059108734130859</c:v>
                </c:pt>
                <c:pt idx="279">
                  <c:v>92.121678709983826</c:v>
                </c:pt>
                <c:pt idx="280">
                  <c:v>92.277887582778931</c:v>
                </c:pt>
                <c:pt idx="281">
                  <c:v>92.199775695800781</c:v>
                </c:pt>
                <c:pt idx="282">
                  <c:v>92.231053233146667</c:v>
                </c:pt>
                <c:pt idx="283">
                  <c:v>92.262241363525391</c:v>
                </c:pt>
                <c:pt idx="284">
                  <c:v>92.309165120124817</c:v>
                </c:pt>
                <c:pt idx="285">
                  <c:v>92.34817636013031</c:v>
                </c:pt>
                <c:pt idx="286">
                  <c:v>92.371630787849426</c:v>
                </c:pt>
                <c:pt idx="287">
                  <c:v>92.402908325195312</c:v>
                </c:pt>
                <c:pt idx="288">
                  <c:v>92.426377654075623</c:v>
                </c:pt>
                <c:pt idx="289">
                  <c:v>92.457550883293152</c:v>
                </c:pt>
                <c:pt idx="290">
                  <c:v>92.481020212173462</c:v>
                </c:pt>
                <c:pt idx="291">
                  <c:v>92.512297749519348</c:v>
                </c:pt>
                <c:pt idx="292">
                  <c:v>92.535752177238464</c:v>
                </c:pt>
                <c:pt idx="293">
                  <c:v>97.200151230000003</c:v>
                </c:pt>
                <c:pt idx="294">
                  <c:v>99.317006468772888</c:v>
                </c:pt>
                <c:pt idx="295">
                  <c:v>100.36384284496307</c:v>
                </c:pt>
                <c:pt idx="296">
                  <c:v>102.98111259937286</c:v>
                </c:pt>
                <c:pt idx="297">
                  <c:v>105.95761954784393</c:v>
                </c:pt>
                <c:pt idx="298">
                  <c:v>108.30137848854065</c:v>
                </c:pt>
                <c:pt idx="299">
                  <c:v>110.16076028347015</c:v>
                </c:pt>
                <c:pt idx="300">
                  <c:v>111.66078567504883</c:v>
                </c:pt>
                <c:pt idx="301">
                  <c:v>112.83265769481659</c:v>
                </c:pt>
                <c:pt idx="302">
                  <c:v>113.69984567165375</c:v>
                </c:pt>
                <c:pt idx="303">
                  <c:v>114.33269798755646</c:v>
                </c:pt>
                <c:pt idx="304">
                  <c:v>114.77797448635101</c:v>
                </c:pt>
                <c:pt idx="305">
                  <c:v>115.152947306633</c:v>
                </c:pt>
                <c:pt idx="306">
                  <c:v>115.45764625072479</c:v>
                </c:pt>
                <c:pt idx="307">
                  <c:v>115.72334885597229</c:v>
                </c:pt>
                <c:pt idx="308">
                  <c:v>115.94984650611877</c:v>
                </c:pt>
                <c:pt idx="309">
                  <c:v>116.16861045360565</c:v>
                </c:pt>
                <c:pt idx="310">
                  <c:v>116.37174308300018</c:v>
                </c:pt>
                <c:pt idx="311">
                  <c:v>116.57487571239471</c:v>
                </c:pt>
                <c:pt idx="312">
                  <c:v>116.69991135597229</c:v>
                </c:pt>
                <c:pt idx="313">
                  <c:v>116.83266580104828</c:v>
                </c:pt>
                <c:pt idx="314">
                  <c:v>116.94986343383789</c:v>
                </c:pt>
                <c:pt idx="315">
                  <c:v>117.05925285816193</c:v>
                </c:pt>
                <c:pt idx="316">
                  <c:v>117.16864228248596</c:v>
                </c:pt>
                <c:pt idx="317">
                  <c:v>117.27020859718323</c:v>
                </c:pt>
                <c:pt idx="318">
                  <c:v>117.35612869262695</c:v>
                </c:pt>
                <c:pt idx="319">
                  <c:v>117.4342405796051</c:v>
                </c:pt>
                <c:pt idx="320">
                  <c:v>117.50452935695648</c:v>
                </c:pt>
                <c:pt idx="321">
                  <c:v>117.57490754127502</c:v>
                </c:pt>
                <c:pt idx="322">
                  <c:v>117.62955009937286</c:v>
                </c:pt>
                <c:pt idx="323">
                  <c:v>117.68429696559906</c:v>
                </c:pt>
                <c:pt idx="324">
                  <c:v>117.7389395236969</c:v>
                </c:pt>
                <c:pt idx="325">
                  <c:v>117.78586328029633</c:v>
                </c:pt>
                <c:pt idx="326">
                  <c:v>117.84050583839417</c:v>
                </c:pt>
                <c:pt idx="327">
                  <c:v>117.87960648536682</c:v>
                </c:pt>
                <c:pt idx="328">
                  <c:v>117.92642593383789</c:v>
                </c:pt>
                <c:pt idx="329">
                  <c:v>117.98117280006409</c:v>
                </c:pt>
                <c:pt idx="330">
                  <c:v>118.06709289550781</c:v>
                </c:pt>
                <c:pt idx="331">
                  <c:v>118.10610413551331</c:v>
                </c:pt>
                <c:pt idx="332">
                  <c:v>118.14520478248596</c:v>
                </c:pt>
                <c:pt idx="333">
                  <c:v>118.17648231983185</c:v>
                </c:pt>
                <c:pt idx="334">
                  <c:v>118.18430542945862</c:v>
                </c:pt>
                <c:pt idx="335">
                  <c:v>118.21549355983734</c:v>
                </c:pt>
                <c:pt idx="336">
                  <c:v>118.25459420681</c:v>
                </c:pt>
                <c:pt idx="337">
                  <c:v>118.30141365528107</c:v>
                </c:pt>
                <c:pt idx="338">
                  <c:v>118.34833741188049</c:v>
                </c:pt>
                <c:pt idx="339">
                  <c:v>118.40297996997833</c:v>
                </c:pt>
                <c:pt idx="340">
                  <c:v>118.4655350446701</c:v>
                </c:pt>
                <c:pt idx="341">
                  <c:v>118.52019250392914</c:v>
                </c:pt>
                <c:pt idx="342">
                  <c:v>118.58265817165375</c:v>
                </c:pt>
                <c:pt idx="343">
                  <c:v>118.65303635597229</c:v>
                </c:pt>
                <c:pt idx="344">
                  <c:v>118.66866767406464</c:v>
                </c:pt>
                <c:pt idx="345">
                  <c:v>118.77796769142151</c:v>
                </c:pt>
                <c:pt idx="346">
                  <c:v>118.8092452287674</c:v>
                </c:pt>
                <c:pt idx="347">
                  <c:v>118.97327721118927</c:v>
                </c:pt>
                <c:pt idx="348">
                  <c:v>118.94991219043732</c:v>
                </c:pt>
                <c:pt idx="349">
                  <c:v>118.93426597118378</c:v>
                </c:pt>
                <c:pt idx="350">
                  <c:v>119.21551048755646</c:v>
                </c:pt>
                <c:pt idx="351">
                  <c:v>119.15304481983185</c:v>
                </c:pt>
                <c:pt idx="352">
                  <c:v>119.22333359718323</c:v>
                </c:pt>
                <c:pt idx="353">
                  <c:v>119.2701530456543</c:v>
                </c:pt>
                <c:pt idx="354">
                  <c:v>119.34835433959961</c:v>
                </c:pt>
                <c:pt idx="355">
                  <c:v>119.40299689769745</c:v>
                </c:pt>
                <c:pt idx="356">
                  <c:v>119.45774376392365</c:v>
                </c:pt>
                <c:pt idx="357">
                  <c:v>119.52803254127502</c:v>
                </c:pt>
                <c:pt idx="358">
                  <c:v>119.5983213186264</c:v>
                </c:pt>
                <c:pt idx="359">
                  <c:v>119.66859519481659</c:v>
                </c:pt>
                <c:pt idx="360">
                  <c:v>119.72334206104279</c:v>
                </c:pt>
                <c:pt idx="361">
                  <c:v>119.7858077287674</c:v>
                </c:pt>
                <c:pt idx="362">
                  <c:v>119.84055459499359</c:v>
                </c:pt>
                <c:pt idx="363">
                  <c:v>119.88737404346466</c:v>
                </c:pt>
                <c:pt idx="364">
                  <c:v>119.94992911815643</c:v>
                </c:pt>
                <c:pt idx="365">
                  <c:v>119.98894035816193</c:v>
                </c:pt>
                <c:pt idx="366">
                  <c:v>120.04368722438812</c:v>
                </c:pt>
                <c:pt idx="367">
                  <c:v>120.08268356323242</c:v>
                </c:pt>
                <c:pt idx="368">
                  <c:v>120.11396110057831</c:v>
                </c:pt>
                <c:pt idx="369">
                  <c:v>120.1529723405838</c:v>
                </c:pt>
                <c:pt idx="370">
                  <c:v>120.19989609718323</c:v>
                </c:pt>
                <c:pt idx="371">
                  <c:v>120.23899674415588</c:v>
                </c:pt>
                <c:pt idx="372">
                  <c:v>120.27799308300018</c:v>
                </c:pt>
                <c:pt idx="373">
                  <c:v>120.31709372997284</c:v>
                </c:pt>
                <c:pt idx="374">
                  <c:v>120.3639280796051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EA-40A6-97D1-F3584CE0D732}"/>
            </c:ext>
          </c:extLst>
        </c:ser>
        <c:ser>
          <c:idx val="2"/>
          <c:order val="2"/>
          <c:tx>
            <c:v>Sensor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'100 mM Unadjusted'!$B$4:$B$378</c:f>
              <c:numCache>
                <c:formatCode>General</c:formatCode>
                <c:ptCount val="37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</c:numCache>
            </c:numRef>
          </c:xVal>
          <c:yVal>
            <c:numRef>
              <c:f>'100 mM Unadjusted'!$E$4:$E$378</c:f>
              <c:numCache>
                <c:formatCode>General</c:formatCode>
                <c:ptCount val="375"/>
                <c:pt idx="0">
                  <c:v>9.9663825482130051</c:v>
                </c:pt>
                <c:pt idx="1">
                  <c:v>10.024969212710857</c:v>
                </c:pt>
                <c:pt idx="2">
                  <c:v>10.084919415414333</c:v>
                </c:pt>
                <c:pt idx="3">
                  <c:v>10.14964322000742</c:v>
                </c:pt>
                <c:pt idx="4">
                  <c:v>10.212313190102577</c:v>
                </c:pt>
                <c:pt idx="5">
                  <c:v>10.281801663339138</c:v>
                </c:pt>
                <c:pt idx="6">
                  <c:v>10.349926598370075</c:v>
                </c:pt>
                <c:pt idx="7">
                  <c:v>10.424189485609531</c:v>
                </c:pt>
                <c:pt idx="8">
                  <c:v>10.499124802649021</c:v>
                </c:pt>
                <c:pt idx="9">
                  <c:v>10.577470183372498</c:v>
                </c:pt>
                <c:pt idx="10">
                  <c:v>10.656497739255428</c:v>
                </c:pt>
                <c:pt idx="11">
                  <c:v>10.738244250416756</c:v>
                </c:pt>
                <c:pt idx="12">
                  <c:v>10.828847669064999</c:v>
                </c:pt>
                <c:pt idx="13">
                  <c:v>10.922860339283943</c:v>
                </c:pt>
                <c:pt idx="14">
                  <c:v>11.018918722867966</c:v>
                </c:pt>
                <c:pt idx="15">
                  <c:v>11.112932205200195</c:v>
                </c:pt>
                <c:pt idx="16">
                  <c:v>11.208990588784218</c:v>
                </c:pt>
                <c:pt idx="17">
                  <c:v>11.312541529536247</c:v>
                </c:pt>
                <c:pt idx="18">
                  <c:v>11.418130874633789</c:v>
                </c:pt>
                <c:pt idx="19">
                  <c:v>11.529174372553825</c:v>
                </c:pt>
                <c:pt idx="20">
                  <c:v>11.638181090354919</c:v>
                </c:pt>
                <c:pt idx="21">
                  <c:v>11.753990881145</c:v>
                </c:pt>
                <c:pt idx="22">
                  <c:v>11.901824735105038</c:v>
                </c:pt>
                <c:pt idx="23">
                  <c:v>11.98902702331543</c:v>
                </c:pt>
                <c:pt idx="24">
                  <c:v>12.109609603881836</c:v>
                </c:pt>
                <c:pt idx="25">
                  <c:v>12.231547601521015</c:v>
                </c:pt>
                <c:pt idx="26">
                  <c:v>12.34872905164957</c:v>
                </c:pt>
                <c:pt idx="27">
                  <c:v>12.478841781616211</c:v>
                </c:pt>
                <c:pt idx="28">
                  <c:v>12.586484149098396</c:v>
                </c:pt>
                <c:pt idx="29">
                  <c:v>12.694800570607185</c:v>
                </c:pt>
                <c:pt idx="30">
                  <c:v>12.820829994976521</c:v>
                </c:pt>
                <c:pt idx="31">
                  <c:v>12.942776925861835</c:v>
                </c:pt>
                <c:pt idx="32">
                  <c:v>13.06540521979332</c:v>
                </c:pt>
                <c:pt idx="33">
                  <c:v>13.195526070892811</c:v>
                </c:pt>
                <c:pt idx="34">
                  <c:v>13.324956625699997</c:v>
                </c:pt>
                <c:pt idx="35">
                  <c:v>13.456441827118397</c:v>
                </c:pt>
                <c:pt idx="36">
                  <c:v>13.587927028536797</c:v>
                </c:pt>
                <c:pt idx="37">
                  <c:v>13.717358395457268</c:v>
                </c:pt>
                <c:pt idx="38">
                  <c:v>13.853616386651993</c:v>
                </c:pt>
                <c:pt idx="39">
                  <c:v>13.983046129345894</c:v>
                </c:pt>
                <c:pt idx="40">
                  <c:v>14.115894868969917</c:v>
                </c:pt>
                <c:pt idx="41">
                  <c:v>14.246698707342148</c:v>
                </c:pt>
                <c:pt idx="42">
                  <c:v>14.380902051925659</c:v>
                </c:pt>
                <c:pt idx="43">
                  <c:v>14.512379944324493</c:v>
                </c:pt>
                <c:pt idx="44">
                  <c:v>14.641137257218361</c:v>
                </c:pt>
                <c:pt idx="45">
                  <c:v>14.772621646523476</c:v>
                </c:pt>
                <c:pt idx="46">
                  <c:v>14.902743309736252</c:v>
                </c:pt>
                <c:pt idx="47">
                  <c:v>15.027407571673393</c:v>
                </c:pt>
                <c:pt idx="48">
                  <c:v>15.152083203196526</c:v>
                </c:pt>
                <c:pt idx="49">
                  <c:v>15.271301433444023</c:v>
                </c:pt>
                <c:pt idx="50">
                  <c:v>15.390519663691521</c:v>
                </c:pt>
                <c:pt idx="51">
                  <c:v>15.507692992687225</c:v>
                </c:pt>
                <c:pt idx="52">
                  <c:v>15.621465191245079</c:v>
                </c:pt>
                <c:pt idx="53">
                  <c:v>15.734555214643478</c:v>
                </c:pt>
                <c:pt idx="54">
                  <c:v>15.84491653740406</c:v>
                </c:pt>
                <c:pt idx="55">
                  <c:v>15.953232958912849</c:v>
                </c:pt>
                <c:pt idx="56">
                  <c:v>16.056783899664879</c:v>
                </c:pt>
                <c:pt idx="57">
                  <c:v>16.161017015576363</c:v>
                </c:pt>
                <c:pt idx="58">
                  <c:v>16.258431628346443</c:v>
                </c:pt>
                <c:pt idx="59">
                  <c:v>16.356536537408829</c:v>
                </c:pt>
                <c:pt idx="60">
                  <c:v>16.451912745833397</c:v>
                </c:pt>
                <c:pt idx="61">
                  <c:v>16.547963008284569</c:v>
                </c:pt>
                <c:pt idx="62">
                  <c:v>16.633801758289337</c:v>
                </c:pt>
                <c:pt idx="63">
                  <c:v>16.724412485957146</c:v>
                </c:pt>
                <c:pt idx="64">
                  <c:v>16.80956906080246</c:v>
                </c:pt>
                <c:pt idx="65">
                  <c:v>16.929469466209412</c:v>
                </c:pt>
                <c:pt idx="66">
                  <c:v>16.908346399664879</c:v>
                </c:pt>
                <c:pt idx="67">
                  <c:v>16.973752379417419</c:v>
                </c:pt>
                <c:pt idx="68">
                  <c:v>16.967616051435471</c:v>
                </c:pt>
                <c:pt idx="69">
                  <c:v>16.966251701116562</c:v>
                </c:pt>
                <c:pt idx="70">
                  <c:v>16.975789159536362</c:v>
                </c:pt>
                <c:pt idx="71">
                  <c:v>16.994867324829102</c:v>
                </c:pt>
                <c:pt idx="72">
                  <c:v>17.016670942306519</c:v>
                </c:pt>
                <c:pt idx="73">
                  <c:v>17.039832413196564</c:v>
                </c:pt>
                <c:pt idx="74">
                  <c:v>17.0807044506073</c:v>
                </c:pt>
                <c:pt idx="75">
                  <c:v>17.12226028740406</c:v>
                </c:pt>
                <c:pt idx="76">
                  <c:v>17.165178850293159</c:v>
                </c:pt>
                <c:pt idx="77">
                  <c:v>17.208781212568283</c:v>
                </c:pt>
                <c:pt idx="78">
                  <c:v>17.253744676709175</c:v>
                </c:pt>
                <c:pt idx="79">
                  <c:v>25.858691288232801</c:v>
                </c:pt>
                <c:pt idx="80">
                  <c:v>26.280389232635496</c:v>
                </c:pt>
                <c:pt idx="81">
                  <c:v>27.439196927547453</c:v>
                </c:pt>
                <c:pt idx="82">
                  <c:v>28.915475947856901</c:v>
                </c:pt>
                <c:pt idx="83">
                  <c:v>30.072919292449949</c:v>
                </c:pt>
                <c:pt idx="84">
                  <c:v>30.918355209827421</c:v>
                </c:pt>
                <c:pt idx="85">
                  <c:v>31.581218315362928</c:v>
                </c:pt>
                <c:pt idx="86">
                  <c:v>32.159598900079729</c:v>
                </c:pt>
                <c:pt idx="87">
                  <c:v>32.726401997804643</c:v>
                </c:pt>
                <c:pt idx="88">
                  <c:v>33.26800034761429</c:v>
                </c:pt>
                <c:pt idx="89">
                  <c:v>33.76395468235016</c:v>
                </c:pt>
                <c:pt idx="90">
                  <c:v>34.230607969760896</c:v>
                </c:pt>
                <c:pt idx="91">
                  <c:v>34.665244503021242</c:v>
                </c:pt>
                <c:pt idx="92">
                  <c:v>35.064456654787065</c:v>
                </c:pt>
                <c:pt idx="93">
                  <c:v>35.428250921964647</c:v>
                </c:pt>
                <c:pt idx="94">
                  <c:v>35.764111740589144</c:v>
                </c:pt>
                <c:pt idx="95">
                  <c:v>36.064535183906557</c:v>
                </c:pt>
                <c:pt idx="96">
                  <c:v>36.348618907928469</c:v>
                </c:pt>
                <c:pt idx="97">
                  <c:v>36.617035342454912</c:v>
                </c:pt>
                <c:pt idx="98">
                  <c:v>36.872506691217424</c:v>
                </c:pt>
                <c:pt idx="99">
                  <c:v>37.110943151712419</c:v>
                </c:pt>
                <c:pt idx="100">
                  <c:v>37.336441023349764</c:v>
                </c:pt>
                <c:pt idx="101">
                  <c:v>37.553073866367342</c:v>
                </c:pt>
                <c:pt idx="102">
                  <c:v>37.771753234863283</c:v>
                </c:pt>
                <c:pt idx="103">
                  <c:v>37.981583817005159</c:v>
                </c:pt>
                <c:pt idx="104">
                  <c:v>38.177108211517336</c:v>
                </c:pt>
                <c:pt idx="105">
                  <c:v>38.365817351341249</c:v>
                </c:pt>
                <c:pt idx="106">
                  <c:v>38.55587135076523</c:v>
                </c:pt>
                <c:pt idx="107">
                  <c:v>38.737096054553987</c:v>
                </c:pt>
                <c:pt idx="108">
                  <c:v>38.925801945924761</c:v>
                </c:pt>
                <c:pt idx="109">
                  <c:v>39.113146735429765</c:v>
                </c:pt>
                <c:pt idx="110">
                  <c:v>39.287549687623979</c:v>
                </c:pt>
                <c:pt idx="111">
                  <c:v>39.464665098190309</c:v>
                </c:pt>
                <c:pt idx="112">
                  <c:v>39.636342598199846</c:v>
                </c:pt>
                <c:pt idx="113">
                  <c:v>39.814835352897646</c:v>
                </c:pt>
                <c:pt idx="114">
                  <c:v>39.983101977109911</c:v>
                </c:pt>
                <c:pt idx="115">
                  <c:v>40.161597980260851</c:v>
                </c:pt>
                <c:pt idx="116">
                  <c:v>40.346214069128038</c:v>
                </c:pt>
                <c:pt idx="117">
                  <c:v>40.525376005172731</c:v>
                </c:pt>
                <c:pt idx="118">
                  <c:v>40.699778957366945</c:v>
                </c:pt>
                <c:pt idx="119">
                  <c:v>40.868727756738664</c:v>
                </c:pt>
                <c:pt idx="120">
                  <c:v>41.040405256748201</c:v>
                </c:pt>
                <c:pt idx="121">
                  <c:v>41.216172559261324</c:v>
                </c:pt>
                <c:pt idx="122">
                  <c:v>41.383757008314134</c:v>
                </c:pt>
                <c:pt idx="123">
                  <c:v>41.558163208961489</c:v>
                </c:pt>
                <c:pt idx="124">
                  <c:v>41.729837460517885</c:v>
                </c:pt>
                <c:pt idx="125">
                  <c:v>41.905604763031008</c:v>
                </c:pt>
                <c:pt idx="126">
                  <c:v>42.082723422050478</c:v>
                </c:pt>
                <c:pt idx="127">
                  <c:v>42.252351148128511</c:v>
                </c:pt>
                <c:pt idx="128">
                  <c:v>42.423343224525453</c:v>
                </c:pt>
                <c:pt idx="129">
                  <c:v>42.592977447509767</c:v>
                </c:pt>
                <c:pt idx="130">
                  <c:v>42.761260313987734</c:v>
                </c:pt>
                <c:pt idx="131">
                  <c:v>42.92815933942795</c:v>
                </c:pt>
                <c:pt idx="132">
                  <c:v>43.097111387252809</c:v>
                </c:pt>
                <c:pt idx="133">
                  <c:v>43.265374763011934</c:v>
                </c:pt>
                <c:pt idx="134">
                  <c:v>43.435008985996248</c:v>
                </c:pt>
                <c:pt idx="135">
                  <c:v>43.606683237552645</c:v>
                </c:pt>
                <c:pt idx="136">
                  <c:v>43.774270935058595</c:v>
                </c:pt>
                <c:pt idx="137">
                  <c:v>43.939825100898744</c:v>
                </c:pt>
                <c:pt idx="138">
                  <c:v>44.104001922607424</c:v>
                </c:pt>
                <c:pt idx="139">
                  <c:v>44.269536597728731</c:v>
                </c:pt>
                <c:pt idx="140">
                  <c:v>44.439852995872499</c:v>
                </c:pt>
                <c:pt idx="141">
                  <c:v>44.618348999023439</c:v>
                </c:pt>
                <c:pt idx="142">
                  <c:v>44.785248024463655</c:v>
                </c:pt>
                <c:pt idx="143">
                  <c:v>44.951471371650698</c:v>
                </c:pt>
                <c:pt idx="144">
                  <c:v>45.12246344804764</c:v>
                </c:pt>
                <c:pt idx="145">
                  <c:v>45.293462021350862</c:v>
                </c:pt>
                <c:pt idx="146">
                  <c:v>45.46038053750992</c:v>
                </c:pt>
                <c:pt idx="147">
                  <c:v>45.617053432464601</c:v>
                </c:pt>
                <c:pt idx="148">
                  <c:v>45.764214856624605</c:v>
                </c:pt>
                <c:pt idx="149">
                  <c:v>45.946784420013429</c:v>
                </c:pt>
                <c:pt idx="150">
                  <c:v>46.117100818157198</c:v>
                </c:pt>
                <c:pt idx="151">
                  <c:v>46.281972808837892</c:v>
                </c:pt>
                <c:pt idx="152">
                  <c:v>46.443420929908754</c:v>
                </c:pt>
                <c:pt idx="153">
                  <c:v>46.608955605030062</c:v>
                </c:pt>
                <c:pt idx="154">
                  <c:v>46.771105391979219</c:v>
                </c:pt>
                <c:pt idx="155">
                  <c:v>46.93391786336899</c:v>
                </c:pt>
                <c:pt idx="156">
                  <c:v>47.107638640403749</c:v>
                </c:pt>
                <c:pt idx="157">
                  <c:v>47.268417580127718</c:v>
                </c:pt>
                <c:pt idx="158">
                  <c:v>47.410128099918367</c:v>
                </c:pt>
                <c:pt idx="159">
                  <c:v>47.604950828552248</c:v>
                </c:pt>
                <c:pt idx="160">
                  <c:v>47.769147140979769</c:v>
                </c:pt>
                <c:pt idx="161">
                  <c:v>47.93059526205063</c:v>
                </c:pt>
                <c:pt idx="162">
                  <c:v>48.093420727252962</c:v>
                </c:pt>
                <c:pt idx="163">
                  <c:v>48.254186673164369</c:v>
                </c:pt>
                <c:pt idx="164">
                  <c:v>48.409514708518984</c:v>
                </c:pt>
                <c:pt idx="165">
                  <c:v>48.566889269351961</c:v>
                </c:pt>
                <c:pt idx="166">
                  <c:v>48.727668209075929</c:v>
                </c:pt>
                <c:pt idx="167">
                  <c:v>48.877538843154909</c:v>
                </c:pt>
                <c:pt idx="168">
                  <c:v>48.983821732997896</c:v>
                </c:pt>
                <c:pt idx="169">
                  <c:v>48.853688700199129</c:v>
                </c:pt>
                <c:pt idx="170">
                  <c:v>48.902058167457582</c:v>
                </c:pt>
                <c:pt idx="171">
                  <c:v>49.041033489704134</c:v>
                </c:pt>
                <c:pt idx="172">
                  <c:v>49.930168638229368</c:v>
                </c:pt>
                <c:pt idx="173">
                  <c:v>56.206928392887114</c:v>
                </c:pt>
                <c:pt idx="174">
                  <c:v>57.657992919921874</c:v>
                </c:pt>
                <c:pt idx="175">
                  <c:v>60.784908434391021</c:v>
                </c:pt>
                <c:pt idx="176">
                  <c:v>62.978595336914061</c:v>
                </c:pt>
                <c:pt idx="177">
                  <c:v>64.661268075942999</c:v>
                </c:pt>
                <c:pt idx="178">
                  <c:v>66.010129770278937</c:v>
                </c:pt>
                <c:pt idx="179">
                  <c:v>67.141020258903509</c:v>
                </c:pt>
                <c:pt idx="180">
                  <c:v>68.087970336914069</c:v>
                </c:pt>
                <c:pt idx="181">
                  <c:v>68.898615321159369</c:v>
                </c:pt>
                <c:pt idx="182">
                  <c:v>69.607141932487494</c:v>
                </c:pt>
                <c:pt idx="183">
                  <c:v>70.227102717399603</c:v>
                </c:pt>
                <c:pt idx="184">
                  <c:v>70.792515477180487</c:v>
                </c:pt>
                <c:pt idx="185">
                  <c:v>71.276262125015265</c:v>
                </c:pt>
                <c:pt idx="186">
                  <c:v>71.732643803596503</c:v>
                </c:pt>
                <c:pt idx="187">
                  <c:v>72.141455134391791</c:v>
                </c:pt>
                <c:pt idx="188">
                  <c:v>72.495640477180487</c:v>
                </c:pt>
                <c:pt idx="189">
                  <c:v>72.802255472183234</c:v>
                </c:pt>
                <c:pt idx="190">
                  <c:v>73.108779510498053</c:v>
                </c:pt>
                <c:pt idx="191">
                  <c:v>73.408572753906256</c:v>
                </c:pt>
                <c:pt idx="192">
                  <c:v>73.660639723777777</c:v>
                </c:pt>
                <c:pt idx="193">
                  <c:v>73.905871948242194</c:v>
                </c:pt>
                <c:pt idx="194">
                  <c:v>74.123843153953558</c:v>
                </c:pt>
                <c:pt idx="195">
                  <c:v>74.335070570945746</c:v>
                </c:pt>
                <c:pt idx="196">
                  <c:v>74.525832733154303</c:v>
                </c:pt>
                <c:pt idx="197">
                  <c:v>74.709786137580878</c:v>
                </c:pt>
                <c:pt idx="198">
                  <c:v>74.880096038818365</c:v>
                </c:pt>
                <c:pt idx="199">
                  <c:v>75.036775430679327</c:v>
                </c:pt>
                <c:pt idx="200">
                  <c:v>75.193441828727728</c:v>
                </c:pt>
                <c:pt idx="201">
                  <c:v>75.336477717399603</c:v>
                </c:pt>
                <c:pt idx="202">
                  <c:v>75.465961059570319</c:v>
                </c:pt>
                <c:pt idx="203">
                  <c:v>75.62264045143128</c:v>
                </c:pt>
                <c:pt idx="204">
                  <c:v>75.738402327537543</c:v>
                </c:pt>
                <c:pt idx="205">
                  <c:v>75.861063918113715</c:v>
                </c:pt>
                <c:pt idx="206">
                  <c:v>75.970082005500785</c:v>
                </c:pt>
                <c:pt idx="207">
                  <c:v>76.079100092887884</c:v>
                </c:pt>
                <c:pt idx="208">
                  <c:v>76.188040217399603</c:v>
                </c:pt>
                <c:pt idx="209">
                  <c:v>76.290249547004706</c:v>
                </c:pt>
                <c:pt idx="210">
                  <c:v>76.392458876609808</c:v>
                </c:pt>
                <c:pt idx="211">
                  <c:v>76.481024703025824</c:v>
                </c:pt>
                <c:pt idx="212">
                  <c:v>76.576399287223822</c:v>
                </c:pt>
                <c:pt idx="213">
                  <c:v>76.678530653953558</c:v>
                </c:pt>
                <c:pt idx="214">
                  <c:v>76.773905238151556</c:v>
                </c:pt>
                <c:pt idx="215">
                  <c:v>76.848840555191046</c:v>
                </c:pt>
                <c:pt idx="216">
                  <c:v>76.937406381607062</c:v>
                </c:pt>
                <c:pt idx="217">
                  <c:v>77.0192284193039</c:v>
                </c:pt>
                <c:pt idx="218">
                  <c:v>77.100985487937933</c:v>
                </c:pt>
                <c:pt idx="219">
                  <c:v>77.169086059570319</c:v>
                </c:pt>
                <c:pt idx="220">
                  <c:v>77.237199625015265</c:v>
                </c:pt>
                <c:pt idx="221">
                  <c:v>77.30530019664765</c:v>
                </c:pt>
                <c:pt idx="222">
                  <c:v>77.38023551368714</c:v>
                </c:pt>
                <c:pt idx="223">
                  <c:v>77.448336085319525</c:v>
                </c:pt>
                <c:pt idx="224">
                  <c:v>77.509718855857855</c:v>
                </c:pt>
                <c:pt idx="225">
                  <c:v>77.584641179084784</c:v>
                </c:pt>
                <c:pt idx="226">
                  <c:v>77.639111241340643</c:v>
                </c:pt>
                <c:pt idx="227">
                  <c:v>77.700481018066412</c:v>
                </c:pt>
                <c:pt idx="228">
                  <c:v>77.768594583511359</c:v>
                </c:pt>
                <c:pt idx="229">
                  <c:v>77.843516906738287</c:v>
                </c:pt>
                <c:pt idx="230">
                  <c:v>77.897986968994147</c:v>
                </c:pt>
                <c:pt idx="231">
                  <c:v>77.966100534439093</c:v>
                </c:pt>
                <c:pt idx="232">
                  <c:v>78.020648559570319</c:v>
                </c:pt>
                <c:pt idx="233">
                  <c:v>78.081940373420721</c:v>
                </c:pt>
                <c:pt idx="234">
                  <c:v>78.143232187271124</c:v>
                </c:pt>
                <c:pt idx="235">
                  <c:v>78.19778021240235</c:v>
                </c:pt>
                <c:pt idx="236">
                  <c:v>78.259072026252753</c:v>
                </c:pt>
                <c:pt idx="237">
                  <c:v>78.313542088508612</c:v>
                </c:pt>
                <c:pt idx="238">
                  <c:v>78.368090113639838</c:v>
                </c:pt>
                <c:pt idx="239">
                  <c:v>78.42938192749024</c:v>
                </c:pt>
                <c:pt idx="240">
                  <c:v>78.490673741340643</c:v>
                </c:pt>
                <c:pt idx="241">
                  <c:v>78.545221766471869</c:v>
                </c:pt>
                <c:pt idx="242">
                  <c:v>78.613335331916815</c:v>
                </c:pt>
                <c:pt idx="243">
                  <c:v>78.674627145767218</c:v>
                </c:pt>
                <c:pt idx="244">
                  <c:v>78.735918959617621</c:v>
                </c:pt>
                <c:pt idx="245">
                  <c:v>78.79728873634339</c:v>
                </c:pt>
                <c:pt idx="246">
                  <c:v>78.851758798599249</c:v>
                </c:pt>
                <c:pt idx="247">
                  <c:v>78.919859370231634</c:v>
                </c:pt>
                <c:pt idx="248">
                  <c:v>78.987972935676581</c:v>
                </c:pt>
                <c:pt idx="249">
                  <c:v>79.042520960807806</c:v>
                </c:pt>
                <c:pt idx="250">
                  <c:v>79.090182265281683</c:v>
                </c:pt>
                <c:pt idx="251">
                  <c:v>79.144730290412909</c:v>
                </c:pt>
                <c:pt idx="252">
                  <c:v>79.192378601074225</c:v>
                </c:pt>
                <c:pt idx="253">
                  <c:v>79.240117868423468</c:v>
                </c:pt>
                <c:pt idx="254">
                  <c:v>79.294587930679327</c:v>
                </c:pt>
                <c:pt idx="255">
                  <c:v>79.342236241340643</c:v>
                </c:pt>
                <c:pt idx="256">
                  <c:v>79.389975508689886</c:v>
                </c:pt>
                <c:pt idx="257">
                  <c:v>79.444445570945746</c:v>
                </c:pt>
                <c:pt idx="258">
                  <c:v>79.492171844482428</c:v>
                </c:pt>
                <c:pt idx="259">
                  <c:v>79.539820155143744</c:v>
                </c:pt>
                <c:pt idx="260">
                  <c:v>79.587481459617621</c:v>
                </c:pt>
                <c:pt idx="261">
                  <c:v>79.628385981559759</c:v>
                </c:pt>
                <c:pt idx="262">
                  <c:v>79.676047286033636</c:v>
                </c:pt>
                <c:pt idx="263">
                  <c:v>79.716951807975775</c:v>
                </c:pt>
                <c:pt idx="264">
                  <c:v>79.764613112449652</c:v>
                </c:pt>
                <c:pt idx="265">
                  <c:v>79.812339385986334</c:v>
                </c:pt>
                <c:pt idx="266">
                  <c:v>79.853178938865668</c:v>
                </c:pt>
                <c:pt idx="267">
                  <c:v>79.90090521240235</c:v>
                </c:pt>
                <c:pt idx="268">
                  <c:v>79.928101262092596</c:v>
                </c:pt>
                <c:pt idx="269">
                  <c:v>79.97584052944184</c:v>
                </c:pt>
                <c:pt idx="270">
                  <c:v>80.016667088508612</c:v>
                </c:pt>
                <c:pt idx="271">
                  <c:v>80.057584604263312</c:v>
                </c:pt>
                <c:pt idx="272">
                  <c:v>80.084858616828924</c:v>
                </c:pt>
                <c:pt idx="273">
                  <c:v>80.118876418113715</c:v>
                </c:pt>
                <c:pt idx="274">
                  <c:v>80.159780940055853</c:v>
                </c:pt>
                <c:pt idx="275">
                  <c:v>80.193798741340643</c:v>
                </c:pt>
                <c:pt idx="276">
                  <c:v>80.227894505500799</c:v>
                </c:pt>
                <c:pt idx="277">
                  <c:v>80.248346766471869</c:v>
                </c:pt>
                <c:pt idx="278">
                  <c:v>80.275542816162115</c:v>
                </c:pt>
                <c:pt idx="279">
                  <c:v>80.330103835105902</c:v>
                </c:pt>
                <c:pt idx="280">
                  <c:v>80.466317972183234</c:v>
                </c:pt>
                <c:pt idx="281">
                  <c:v>80.398204406738287</c:v>
                </c:pt>
                <c:pt idx="282">
                  <c:v>80.4254784193039</c:v>
                </c:pt>
                <c:pt idx="283">
                  <c:v>80.452674468994147</c:v>
                </c:pt>
                <c:pt idx="284">
                  <c:v>80.493591984748846</c:v>
                </c:pt>
                <c:pt idx="285">
                  <c:v>80.527609786033636</c:v>
                </c:pt>
                <c:pt idx="286">
                  <c:v>80.548062047004706</c:v>
                </c:pt>
                <c:pt idx="287">
                  <c:v>80.575336059570319</c:v>
                </c:pt>
                <c:pt idx="288">
                  <c:v>80.595801314353949</c:v>
                </c:pt>
                <c:pt idx="289">
                  <c:v>80.622984370231634</c:v>
                </c:pt>
                <c:pt idx="290">
                  <c:v>80.643449625015265</c:v>
                </c:pt>
                <c:pt idx="291">
                  <c:v>80.670723637580878</c:v>
                </c:pt>
                <c:pt idx="292">
                  <c:v>80.691175898551947</c:v>
                </c:pt>
                <c:pt idx="293">
                  <c:v>84.758400000000009</c:v>
                </c:pt>
                <c:pt idx="294">
                  <c:v>86.604429640769965</c:v>
                </c:pt>
                <c:pt idx="295">
                  <c:v>87.517270960807807</c:v>
                </c:pt>
                <c:pt idx="296">
                  <c:v>89.799530186653143</c:v>
                </c:pt>
                <c:pt idx="297">
                  <c:v>92.395044245719916</c:v>
                </c:pt>
                <c:pt idx="298">
                  <c:v>94.438802042007453</c:v>
                </c:pt>
                <c:pt idx="299">
                  <c:v>96.06018296718598</c:v>
                </c:pt>
                <c:pt idx="300">
                  <c:v>97.368205108642584</c:v>
                </c:pt>
                <c:pt idx="301">
                  <c:v>98.390077509880072</c:v>
                </c:pt>
                <c:pt idx="302">
                  <c:v>99.146265425682074</c:v>
                </c:pt>
                <c:pt idx="303">
                  <c:v>99.698112645149237</c:v>
                </c:pt>
                <c:pt idx="304">
                  <c:v>100.08639375209809</c:v>
                </c:pt>
                <c:pt idx="305">
                  <c:v>100.41337005138398</c:v>
                </c:pt>
                <c:pt idx="306">
                  <c:v>100.67906753063203</c:v>
                </c:pt>
                <c:pt idx="307">
                  <c:v>100.91076020240784</c:v>
                </c:pt>
                <c:pt idx="308">
                  <c:v>101.10826615333558</c:v>
                </c:pt>
                <c:pt idx="309">
                  <c:v>101.29902831554413</c:v>
                </c:pt>
                <c:pt idx="310">
                  <c:v>101.47615996837617</c:v>
                </c:pt>
                <c:pt idx="311">
                  <c:v>101.6532916212082</c:v>
                </c:pt>
                <c:pt idx="312">
                  <c:v>101.76232270240784</c:v>
                </c:pt>
                <c:pt idx="313">
                  <c:v>101.87808457851411</c:v>
                </c:pt>
                <c:pt idx="314">
                  <c:v>101.98028091430665</c:v>
                </c:pt>
                <c:pt idx="315">
                  <c:v>102.07566849231721</c:v>
                </c:pt>
                <c:pt idx="316">
                  <c:v>102.17105607032777</c:v>
                </c:pt>
                <c:pt idx="317">
                  <c:v>102.25962189674378</c:v>
                </c:pt>
                <c:pt idx="318">
                  <c:v>102.33454421997071</c:v>
                </c:pt>
                <c:pt idx="319">
                  <c:v>102.40265778541566</c:v>
                </c:pt>
                <c:pt idx="320">
                  <c:v>102.46394959926606</c:v>
                </c:pt>
                <c:pt idx="321">
                  <c:v>102.52531937599183</c:v>
                </c:pt>
                <c:pt idx="322">
                  <c:v>102.57296768665314</c:v>
                </c:pt>
                <c:pt idx="323">
                  <c:v>102.62070695400239</c:v>
                </c:pt>
                <c:pt idx="324">
                  <c:v>102.6683552646637</c:v>
                </c:pt>
                <c:pt idx="325">
                  <c:v>102.7092727804184</c:v>
                </c:pt>
                <c:pt idx="326">
                  <c:v>102.75692109107972</c:v>
                </c:pt>
                <c:pt idx="327">
                  <c:v>102.79101685523987</c:v>
                </c:pt>
                <c:pt idx="328">
                  <c:v>102.83184341430665</c:v>
                </c:pt>
                <c:pt idx="329">
                  <c:v>102.87958268165589</c:v>
                </c:pt>
                <c:pt idx="330">
                  <c:v>102.95450500488282</c:v>
                </c:pt>
                <c:pt idx="331">
                  <c:v>102.98852280616761</c:v>
                </c:pt>
                <c:pt idx="332">
                  <c:v>103.02261857032777</c:v>
                </c:pt>
                <c:pt idx="333">
                  <c:v>103.04989258289338</c:v>
                </c:pt>
                <c:pt idx="334">
                  <c:v>103.05671433448792</c:v>
                </c:pt>
                <c:pt idx="335">
                  <c:v>103.08391038417817</c:v>
                </c:pt>
                <c:pt idx="336">
                  <c:v>103.11800614833832</c:v>
                </c:pt>
                <c:pt idx="337">
                  <c:v>103.1588327074051</c:v>
                </c:pt>
                <c:pt idx="338">
                  <c:v>103.1997502231598</c:v>
                </c:pt>
                <c:pt idx="339">
                  <c:v>103.24739853382111</c:v>
                </c:pt>
                <c:pt idx="340">
                  <c:v>103.30194655895234</c:v>
                </c:pt>
                <c:pt idx="341">
                  <c:v>103.34960786342621</c:v>
                </c:pt>
                <c:pt idx="342">
                  <c:v>103.40407792568207</c:v>
                </c:pt>
                <c:pt idx="343">
                  <c:v>103.46544770240784</c:v>
                </c:pt>
                <c:pt idx="344">
                  <c:v>103.47907821178437</c:v>
                </c:pt>
                <c:pt idx="345">
                  <c:v>103.57438782691956</c:v>
                </c:pt>
                <c:pt idx="346">
                  <c:v>103.60166183948517</c:v>
                </c:pt>
                <c:pt idx="347">
                  <c:v>103.74469772815705</c:v>
                </c:pt>
                <c:pt idx="348">
                  <c:v>103.72432343006135</c:v>
                </c:pt>
                <c:pt idx="349">
                  <c:v>103.71067992687226</c:v>
                </c:pt>
                <c:pt idx="350">
                  <c:v>103.95592514514924</c:v>
                </c:pt>
                <c:pt idx="351">
                  <c:v>103.90145508289338</c:v>
                </c:pt>
                <c:pt idx="352">
                  <c:v>103.96274689674378</c:v>
                </c:pt>
                <c:pt idx="353">
                  <c:v>104.00357345581055</c:v>
                </c:pt>
                <c:pt idx="354">
                  <c:v>104.07176498413087</c:v>
                </c:pt>
                <c:pt idx="355">
                  <c:v>104.11941329479218</c:v>
                </c:pt>
                <c:pt idx="356">
                  <c:v>104.16715256214142</c:v>
                </c:pt>
                <c:pt idx="357">
                  <c:v>104.22844437599183</c:v>
                </c:pt>
                <c:pt idx="358">
                  <c:v>104.28973618984223</c:v>
                </c:pt>
                <c:pt idx="359">
                  <c:v>104.35101500988007</c:v>
                </c:pt>
                <c:pt idx="360">
                  <c:v>104.39875427722932</c:v>
                </c:pt>
                <c:pt idx="361">
                  <c:v>104.45322433948517</c:v>
                </c:pt>
                <c:pt idx="362">
                  <c:v>104.50096360683442</c:v>
                </c:pt>
                <c:pt idx="363">
                  <c:v>104.54179016590119</c:v>
                </c:pt>
                <c:pt idx="364">
                  <c:v>104.59633819103242</c:v>
                </c:pt>
                <c:pt idx="365">
                  <c:v>104.63035599231721</c:v>
                </c:pt>
                <c:pt idx="366">
                  <c:v>104.67809525966645</c:v>
                </c:pt>
                <c:pt idx="367">
                  <c:v>104.71210006713868</c:v>
                </c:pt>
                <c:pt idx="368">
                  <c:v>104.73937407970429</c:v>
                </c:pt>
                <c:pt idx="369">
                  <c:v>104.77339188098908</c:v>
                </c:pt>
                <c:pt idx="370">
                  <c:v>104.81430939674378</c:v>
                </c:pt>
                <c:pt idx="371">
                  <c:v>104.84840516090394</c:v>
                </c:pt>
                <c:pt idx="372">
                  <c:v>104.88240996837617</c:v>
                </c:pt>
                <c:pt idx="373">
                  <c:v>104.91650573253632</c:v>
                </c:pt>
                <c:pt idx="374">
                  <c:v>104.95734528541566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EA-40A6-97D1-F3584CE0D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316367"/>
        <c:axId val="438319279"/>
      </c:scatterChart>
      <c:valAx>
        <c:axId val="43831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19279"/>
        <c:crosses val="autoZero"/>
        <c:crossBetween val="midCat"/>
      </c:valAx>
      <c:valAx>
        <c:axId val="438319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16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365507436570428"/>
          <c:y val="0.13946704578594338"/>
          <c:w val="0.15935629921259842"/>
          <c:h val="0.244792213473315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 mM pH 13'!$B$4:$B$235</c:f>
              <c:numCache>
                <c:formatCode>General</c:formatCode>
                <c:ptCount val="232"/>
                <c:pt idx="0">
                  <c:v>4.4777541349999998E-2</c:v>
                </c:pt>
                <c:pt idx="1">
                  <c:v>0.13276473724999999</c:v>
                </c:pt>
                <c:pt idx="2">
                  <c:v>0.22075193315</c:v>
                </c:pt>
                <c:pt idx="3">
                  <c:v>0.30873912905000001</c:v>
                </c:pt>
                <c:pt idx="4">
                  <c:v>0.39672632493333337</c:v>
                </c:pt>
                <c:pt idx="5">
                  <c:v>0.4847135208333333</c:v>
                </c:pt>
                <c:pt idx="6">
                  <c:v>0.57270071673333334</c:v>
                </c:pt>
                <c:pt idx="7">
                  <c:v>0.66068791261666659</c:v>
                </c:pt>
                <c:pt idx="8">
                  <c:v>0.74867510851666663</c:v>
                </c:pt>
                <c:pt idx="9">
                  <c:v>0.83666230441666667</c:v>
                </c:pt>
                <c:pt idx="10">
                  <c:v>0.92464950031666671</c:v>
                </c:pt>
                <c:pt idx="11">
                  <c:v>1.0126366962</c:v>
                </c:pt>
                <c:pt idx="12">
                  <c:v>1.1006238921</c:v>
                </c:pt>
                <c:pt idx="13">
                  <c:v>1.1886110879999998</c:v>
                </c:pt>
                <c:pt idx="14">
                  <c:v>1.2765982839000001</c:v>
                </c:pt>
                <c:pt idx="15">
                  <c:v>1.3645854797833332</c:v>
                </c:pt>
                <c:pt idx="16">
                  <c:v>1.4525726756833335</c:v>
                </c:pt>
                <c:pt idx="17">
                  <c:v>1.5405598715833333</c:v>
                </c:pt>
                <c:pt idx="18">
                  <c:v>1.6285470674666667</c:v>
                </c:pt>
                <c:pt idx="19">
                  <c:v>1.7165342633666667</c:v>
                </c:pt>
                <c:pt idx="20">
                  <c:v>1.8045214592666667</c:v>
                </c:pt>
                <c:pt idx="21">
                  <c:v>1.8925086551666666</c:v>
                </c:pt>
                <c:pt idx="22">
                  <c:v>1.9804958510500001</c:v>
                </c:pt>
                <c:pt idx="23">
                  <c:v>2.0796484117166667</c:v>
                </c:pt>
                <c:pt idx="24">
                  <c:v>2.1676356076166665</c:v>
                </c:pt>
                <c:pt idx="25">
                  <c:v>2.2556228035166668</c:v>
                </c:pt>
                <c:pt idx="26">
                  <c:v>2.343610007283333</c:v>
                </c:pt>
                <c:pt idx="27">
                  <c:v>2.4315971953000002</c:v>
                </c:pt>
                <c:pt idx="28">
                  <c:v>2.5195843912</c:v>
                </c:pt>
                <c:pt idx="29">
                  <c:v>2.6075715949666667</c:v>
                </c:pt>
                <c:pt idx="30">
                  <c:v>2.6955587829833334</c:v>
                </c:pt>
                <c:pt idx="31">
                  <c:v>2.7835459788833332</c:v>
                </c:pt>
                <c:pt idx="32">
                  <c:v>2.871533174783333</c:v>
                </c:pt>
                <c:pt idx="33">
                  <c:v>2.9595203706666666</c:v>
                </c:pt>
                <c:pt idx="34">
                  <c:v>3.04750757445</c:v>
                </c:pt>
                <c:pt idx="35">
                  <c:v>3.1354947703333331</c:v>
                </c:pt>
                <c:pt idx="36">
                  <c:v>3.2234819662333334</c:v>
                </c:pt>
                <c:pt idx="37">
                  <c:v>3.3114691542500001</c:v>
                </c:pt>
                <c:pt idx="38">
                  <c:v>3.3994563501499999</c:v>
                </c:pt>
                <c:pt idx="39">
                  <c:v>3.487443553916667</c:v>
                </c:pt>
                <c:pt idx="40">
                  <c:v>3.5754307498166669</c:v>
                </c:pt>
                <c:pt idx="41">
                  <c:v>3.6634179457166667</c:v>
                </c:pt>
                <c:pt idx="42">
                  <c:v>3.7514051416166665</c:v>
                </c:pt>
                <c:pt idx="43">
                  <c:v>3.8393923375000001</c:v>
                </c:pt>
                <c:pt idx="44">
                  <c:v>3.9273795255166664</c:v>
                </c:pt>
                <c:pt idx="45">
                  <c:v>4.0153667293000002</c:v>
                </c:pt>
                <c:pt idx="46">
                  <c:v>4.1095464590666664</c:v>
                </c:pt>
                <c:pt idx="47">
                  <c:v>4.19753365495</c:v>
                </c:pt>
                <c:pt idx="48">
                  <c:v>4.2855208508500002</c:v>
                </c:pt>
                <c:pt idx="49">
                  <c:v>4.3735080467500005</c:v>
                </c:pt>
                <c:pt idx="50">
                  <c:v>4.4614952426499999</c:v>
                </c:pt>
                <c:pt idx="51">
                  <c:v>4.5494824385333335</c:v>
                </c:pt>
                <c:pt idx="52">
                  <c:v>4.6374696344333328</c:v>
                </c:pt>
                <c:pt idx="53">
                  <c:v>4.7254568303333331</c:v>
                </c:pt>
                <c:pt idx="54">
                  <c:v>4.8134440262166667</c:v>
                </c:pt>
                <c:pt idx="55">
                  <c:v>4.9014312221166669</c:v>
                </c:pt>
                <c:pt idx="56">
                  <c:v>4.9894184180166672</c:v>
                </c:pt>
                <c:pt idx="57">
                  <c:v>5.0774056139166666</c:v>
                </c:pt>
                <c:pt idx="58">
                  <c:v>5.1653928098000002</c:v>
                </c:pt>
                <c:pt idx="59">
                  <c:v>5.2533800056999995</c:v>
                </c:pt>
                <c:pt idx="60">
                  <c:v>5.3413672015999998</c:v>
                </c:pt>
                <c:pt idx="61">
                  <c:v>5.4293543975</c:v>
                </c:pt>
                <c:pt idx="62">
                  <c:v>5.5173415933833336</c:v>
                </c:pt>
                <c:pt idx="63">
                  <c:v>5.605328789283333</c:v>
                </c:pt>
                <c:pt idx="64">
                  <c:v>5.6933159851833333</c:v>
                </c:pt>
                <c:pt idx="65">
                  <c:v>5.781303181066666</c:v>
                </c:pt>
                <c:pt idx="66">
                  <c:v>5.8692903769666662</c:v>
                </c:pt>
                <c:pt idx="67">
                  <c:v>5.9572775728666674</c:v>
                </c:pt>
                <c:pt idx="68">
                  <c:v>6.1041772847499995</c:v>
                </c:pt>
                <c:pt idx="69">
                  <c:v>6.1921644806500007</c:v>
                </c:pt>
                <c:pt idx="70">
                  <c:v>6.2801516765500001</c:v>
                </c:pt>
                <c:pt idx="71">
                  <c:v>6.3681388724500003</c:v>
                </c:pt>
                <c:pt idx="72">
                  <c:v>6.456126068333333</c:v>
                </c:pt>
                <c:pt idx="73">
                  <c:v>6.5441132642333333</c:v>
                </c:pt>
                <c:pt idx="74">
                  <c:v>6.6321004601333335</c:v>
                </c:pt>
                <c:pt idx="75">
                  <c:v>6.7200876560333329</c:v>
                </c:pt>
                <c:pt idx="76">
                  <c:v>6.8080748519166674</c:v>
                </c:pt>
                <c:pt idx="77">
                  <c:v>6.8960620478166668</c:v>
                </c:pt>
                <c:pt idx="78">
                  <c:v>6.984049243716667</c:v>
                </c:pt>
                <c:pt idx="79">
                  <c:v>7.0720364395999997</c:v>
                </c:pt>
                <c:pt idx="80">
                  <c:v>7.1600236355</c:v>
                </c:pt>
                <c:pt idx="81">
                  <c:v>7.2480108313999994</c:v>
                </c:pt>
                <c:pt idx="82">
                  <c:v>7.3359980272999996</c:v>
                </c:pt>
                <c:pt idx="83">
                  <c:v>7.4239852231833332</c:v>
                </c:pt>
                <c:pt idx="84">
                  <c:v>7.5119724190833335</c:v>
                </c:pt>
                <c:pt idx="85">
                  <c:v>7.5999596149833337</c:v>
                </c:pt>
                <c:pt idx="86">
                  <c:v>7.6879468108833331</c:v>
                </c:pt>
                <c:pt idx="87">
                  <c:v>7.7759340146500007</c:v>
                </c:pt>
                <c:pt idx="88">
                  <c:v>7.8639212026666661</c:v>
                </c:pt>
                <c:pt idx="89">
                  <c:v>7.9519084064333336</c:v>
                </c:pt>
                <c:pt idx="90">
                  <c:v>8.0398955944499999</c:v>
                </c:pt>
                <c:pt idx="91">
                  <c:v>8.1012925488</c:v>
                </c:pt>
                <c:pt idx="92">
                  <c:v>8.1892797446833345</c:v>
                </c:pt>
                <c:pt idx="93">
                  <c:v>8.277266940583333</c:v>
                </c:pt>
                <c:pt idx="94">
                  <c:v>8.3652541364833333</c:v>
                </c:pt>
                <c:pt idx="95">
                  <c:v>8.4532413323833335</c:v>
                </c:pt>
                <c:pt idx="96">
                  <c:v>8.5412285282666662</c:v>
                </c:pt>
                <c:pt idx="97">
                  <c:v>8.6292157241666665</c:v>
                </c:pt>
                <c:pt idx="98">
                  <c:v>8.7172029200666667</c:v>
                </c:pt>
                <c:pt idx="99">
                  <c:v>8.805190115966667</c:v>
                </c:pt>
                <c:pt idx="100">
                  <c:v>8.8931773118499997</c:v>
                </c:pt>
                <c:pt idx="101">
                  <c:v>8.98116450775</c:v>
                </c:pt>
                <c:pt idx="102">
                  <c:v>9.0691517036500002</c:v>
                </c:pt>
                <c:pt idx="103">
                  <c:v>9.1571388995333329</c:v>
                </c:pt>
                <c:pt idx="104">
                  <c:v>9.2451260954333332</c:v>
                </c:pt>
                <c:pt idx="105">
                  <c:v>9.3331132913333317</c:v>
                </c:pt>
                <c:pt idx="106">
                  <c:v>9.4211004872333337</c:v>
                </c:pt>
                <c:pt idx="107">
                  <c:v>9.5090876831166664</c:v>
                </c:pt>
                <c:pt idx="108">
                  <c:v>9.5970748790166667</c:v>
                </c:pt>
                <c:pt idx="109">
                  <c:v>9.6850620749166669</c:v>
                </c:pt>
                <c:pt idx="110">
                  <c:v>9.7730492708166672</c:v>
                </c:pt>
                <c:pt idx="111">
                  <c:v>9.8610364666999999</c:v>
                </c:pt>
                <c:pt idx="112">
                  <c:v>9.9490236626000002</c:v>
                </c:pt>
                <c:pt idx="113">
                  <c:v>10.0370108585</c:v>
                </c:pt>
                <c:pt idx="114">
                  <c:v>10.06649016045</c:v>
                </c:pt>
                <c:pt idx="115">
                  <c:v>10.154477356349998</c:v>
                </c:pt>
                <c:pt idx="116">
                  <c:v>10.242464552233335</c:v>
                </c:pt>
                <c:pt idx="117">
                  <c:v>10.330451748133333</c:v>
                </c:pt>
                <c:pt idx="118">
                  <c:v>10.418438944033333</c:v>
                </c:pt>
                <c:pt idx="119">
                  <c:v>10.506426139916666</c:v>
                </c:pt>
                <c:pt idx="120">
                  <c:v>10.594413335816666</c:v>
                </c:pt>
                <c:pt idx="121">
                  <c:v>10.682400531716667</c:v>
                </c:pt>
                <c:pt idx="122">
                  <c:v>10.770387727616667</c:v>
                </c:pt>
                <c:pt idx="123">
                  <c:v>10.858374923500001</c:v>
                </c:pt>
                <c:pt idx="124">
                  <c:v>10.9463621194</c:v>
                </c:pt>
                <c:pt idx="125">
                  <c:v>11.0343493153</c:v>
                </c:pt>
                <c:pt idx="126">
                  <c:v>11.122336511199999</c:v>
                </c:pt>
                <c:pt idx="127">
                  <c:v>11.210323707083335</c:v>
                </c:pt>
                <c:pt idx="128">
                  <c:v>11.298310902983333</c:v>
                </c:pt>
                <c:pt idx="129">
                  <c:v>11.386298098883334</c:v>
                </c:pt>
                <c:pt idx="130">
                  <c:v>11.474285294766666</c:v>
                </c:pt>
                <c:pt idx="131">
                  <c:v>11.562272490666667</c:v>
                </c:pt>
                <c:pt idx="132">
                  <c:v>11.650259686566667</c:v>
                </c:pt>
                <c:pt idx="133">
                  <c:v>11.738246882466665</c:v>
                </c:pt>
                <c:pt idx="134">
                  <c:v>11.834792912399999</c:v>
                </c:pt>
                <c:pt idx="135">
                  <c:v>11.922780108283332</c:v>
                </c:pt>
                <c:pt idx="136">
                  <c:v>12.010767304183334</c:v>
                </c:pt>
                <c:pt idx="137">
                  <c:v>12.098754500083334</c:v>
                </c:pt>
                <c:pt idx="138">
                  <c:v>12.186741695983333</c:v>
                </c:pt>
                <c:pt idx="139">
                  <c:v>12.274728891866665</c:v>
                </c:pt>
                <c:pt idx="140">
                  <c:v>12.362716087766668</c:v>
                </c:pt>
                <c:pt idx="141">
                  <c:v>12.450703283666666</c:v>
                </c:pt>
                <c:pt idx="142">
                  <c:v>12.53869047955</c:v>
                </c:pt>
                <c:pt idx="143">
                  <c:v>12.626677675449999</c:v>
                </c:pt>
                <c:pt idx="144">
                  <c:v>12.714664871350001</c:v>
                </c:pt>
                <c:pt idx="145">
                  <c:v>12.802652067249999</c:v>
                </c:pt>
                <c:pt idx="146">
                  <c:v>12.890639263133332</c:v>
                </c:pt>
                <c:pt idx="147">
                  <c:v>12.978626459033334</c:v>
                </c:pt>
                <c:pt idx="148">
                  <c:v>13.066613654933333</c:v>
                </c:pt>
                <c:pt idx="149">
                  <c:v>13.154600850833333</c:v>
                </c:pt>
                <c:pt idx="150">
                  <c:v>13.242588046716666</c:v>
                </c:pt>
                <c:pt idx="151">
                  <c:v>13.330575242616668</c:v>
                </c:pt>
                <c:pt idx="152">
                  <c:v>13.418562438516666</c:v>
                </c:pt>
                <c:pt idx="153">
                  <c:v>13.506549634399999</c:v>
                </c:pt>
                <c:pt idx="154">
                  <c:v>13.594536830300001</c:v>
                </c:pt>
                <c:pt idx="155">
                  <c:v>13.682524026200001</c:v>
                </c:pt>
                <c:pt idx="156">
                  <c:v>13.7705112221</c:v>
                </c:pt>
                <c:pt idx="157">
                  <c:v>13.858498417983332</c:v>
                </c:pt>
                <c:pt idx="158">
                  <c:v>13.946485613883334</c:v>
                </c:pt>
                <c:pt idx="159">
                  <c:v>14.034472809783333</c:v>
                </c:pt>
                <c:pt idx="160">
                  <c:v>14.148594094316667</c:v>
                </c:pt>
                <c:pt idx="161">
                  <c:v>14.2365812902</c:v>
                </c:pt>
                <c:pt idx="162">
                  <c:v>14.324568486099999</c:v>
                </c:pt>
                <c:pt idx="163">
                  <c:v>14.412555682000001</c:v>
                </c:pt>
                <c:pt idx="164">
                  <c:v>14.500542877899999</c:v>
                </c:pt>
                <c:pt idx="165">
                  <c:v>14.588530073783334</c:v>
                </c:pt>
                <c:pt idx="166">
                  <c:v>14.676517269683334</c:v>
                </c:pt>
                <c:pt idx="167">
                  <c:v>14.764504465583334</c:v>
                </c:pt>
                <c:pt idx="168">
                  <c:v>14.852491661483333</c:v>
                </c:pt>
                <c:pt idx="169">
                  <c:v>14.940478857366665</c:v>
                </c:pt>
                <c:pt idx="170">
                  <c:v>15.028466053266667</c:v>
                </c:pt>
                <c:pt idx="171">
                  <c:v>15.116453249166666</c:v>
                </c:pt>
                <c:pt idx="172">
                  <c:v>15.20444044505</c:v>
                </c:pt>
                <c:pt idx="173">
                  <c:v>15.292427640949999</c:v>
                </c:pt>
                <c:pt idx="174">
                  <c:v>15.380414836850001</c:v>
                </c:pt>
                <c:pt idx="175">
                  <c:v>15.468402032749999</c:v>
                </c:pt>
                <c:pt idx="176">
                  <c:v>15.556389228633332</c:v>
                </c:pt>
                <c:pt idx="177">
                  <c:v>15.644376424533334</c:v>
                </c:pt>
                <c:pt idx="178">
                  <c:v>15.732363620433334</c:v>
                </c:pt>
                <c:pt idx="179">
                  <c:v>15.820350816333333</c:v>
                </c:pt>
                <c:pt idx="180">
                  <c:v>15.908338012216666</c:v>
                </c:pt>
                <c:pt idx="181">
                  <c:v>15.996325208116668</c:v>
                </c:pt>
                <c:pt idx="182">
                  <c:v>16.084312404016668</c:v>
                </c:pt>
                <c:pt idx="183">
                  <c:v>16.172299599900001</c:v>
                </c:pt>
                <c:pt idx="184">
                  <c:v>16.260286795800003</c:v>
                </c:pt>
                <c:pt idx="185">
                  <c:v>16.348273991700001</c:v>
                </c:pt>
                <c:pt idx="186">
                  <c:v>16.4362611876</c:v>
                </c:pt>
                <c:pt idx="187">
                  <c:v>16.524248383483332</c:v>
                </c:pt>
                <c:pt idx="188">
                  <c:v>16.612235579383334</c:v>
                </c:pt>
                <c:pt idx="189">
                  <c:v>16.700222775283333</c:v>
                </c:pt>
                <c:pt idx="190">
                  <c:v>16.788209971166665</c:v>
                </c:pt>
                <c:pt idx="191">
                  <c:v>16.876197167066668</c:v>
                </c:pt>
                <c:pt idx="192">
                  <c:v>16.964184362966666</c:v>
                </c:pt>
                <c:pt idx="193">
                  <c:v>17.052171558866668</c:v>
                </c:pt>
                <c:pt idx="194">
                  <c:v>17.140158754750001</c:v>
                </c:pt>
                <c:pt idx="195">
                  <c:v>17.228145950649999</c:v>
                </c:pt>
                <c:pt idx="196">
                  <c:v>17.316133146549998</c:v>
                </c:pt>
                <c:pt idx="197">
                  <c:v>17.404120342450003</c:v>
                </c:pt>
                <c:pt idx="198">
                  <c:v>17.492107538333336</c:v>
                </c:pt>
                <c:pt idx="199">
                  <c:v>17.580094734233334</c:v>
                </c:pt>
                <c:pt idx="200">
                  <c:v>17.668081930133333</c:v>
                </c:pt>
                <c:pt idx="201">
                  <c:v>17.756069126016666</c:v>
                </c:pt>
                <c:pt idx="202">
                  <c:v>17.844056321916664</c:v>
                </c:pt>
                <c:pt idx="203">
                  <c:v>17.932043517816666</c:v>
                </c:pt>
                <c:pt idx="204">
                  <c:v>18.020030713716668</c:v>
                </c:pt>
                <c:pt idx="205">
                  <c:v>18.108017909600001</c:v>
                </c:pt>
                <c:pt idx="206">
                  <c:v>18.196005105499999</c:v>
                </c:pt>
                <c:pt idx="207">
                  <c:v>18.283992301400001</c:v>
                </c:pt>
                <c:pt idx="208">
                  <c:v>18.3719794973</c:v>
                </c:pt>
                <c:pt idx="209">
                  <c:v>18.459966693183333</c:v>
                </c:pt>
                <c:pt idx="210">
                  <c:v>18.547953889083331</c:v>
                </c:pt>
                <c:pt idx="211">
                  <c:v>18.618767262283331</c:v>
                </c:pt>
                <c:pt idx="212">
                  <c:v>18.706754458183333</c:v>
                </c:pt>
                <c:pt idx="213">
                  <c:v>18.794741654066669</c:v>
                </c:pt>
                <c:pt idx="214">
                  <c:v>18.882728849966668</c:v>
                </c:pt>
                <c:pt idx="215">
                  <c:v>18.970716045866666</c:v>
                </c:pt>
                <c:pt idx="216">
                  <c:v>19.058703241749999</c:v>
                </c:pt>
                <c:pt idx="217">
                  <c:v>19.146690437650001</c:v>
                </c:pt>
                <c:pt idx="218">
                  <c:v>19.23467763355</c:v>
                </c:pt>
                <c:pt idx="219">
                  <c:v>19.322664829449998</c:v>
                </c:pt>
                <c:pt idx="220">
                  <c:v>19.410652025333331</c:v>
                </c:pt>
                <c:pt idx="221">
                  <c:v>19.498639221233336</c:v>
                </c:pt>
                <c:pt idx="222">
                  <c:v>19.586626417133335</c:v>
                </c:pt>
                <c:pt idx="223">
                  <c:v>19.674613613033333</c:v>
                </c:pt>
                <c:pt idx="224">
                  <c:v>19.762600808916666</c:v>
                </c:pt>
                <c:pt idx="225">
                  <c:v>19.850588004816665</c:v>
                </c:pt>
                <c:pt idx="226">
                  <c:v>19.938575200716667</c:v>
                </c:pt>
                <c:pt idx="227">
                  <c:v>20.026562396599999</c:v>
                </c:pt>
                <c:pt idx="228">
                  <c:v>20.114549592500001</c:v>
                </c:pt>
                <c:pt idx="229">
                  <c:v>20.2025367884</c:v>
                </c:pt>
                <c:pt idx="230">
                  <c:v>20.290523984300002</c:v>
                </c:pt>
                <c:pt idx="231">
                  <c:v>20.378511180183335</c:v>
                </c:pt>
              </c:numCache>
            </c:numRef>
          </c:xVal>
          <c:yVal>
            <c:numRef>
              <c:f>'100 mM pH 13'!$C$4:$C$235</c:f>
              <c:numCache>
                <c:formatCode>General</c:formatCode>
                <c:ptCount val="232"/>
                <c:pt idx="0">
                  <c:v>-220.12522286999999</c:v>
                </c:pt>
                <c:pt idx="1">
                  <c:v>-220.42031254</c:v>
                </c:pt>
                <c:pt idx="2">
                  <c:v>-216.25359531999999</c:v>
                </c:pt>
                <c:pt idx="3">
                  <c:v>-217.246125963</c:v>
                </c:pt>
                <c:pt idx="4">
                  <c:v>-215.31881267</c:v>
                </c:pt>
                <c:pt idx="5">
                  <c:v>-213.11582582</c:v>
                </c:pt>
                <c:pt idx="6">
                  <c:v>-213.67382456000001</c:v>
                </c:pt>
                <c:pt idx="7">
                  <c:v>-213.80920258</c:v>
                </c:pt>
                <c:pt idx="8">
                  <c:v>-213.93462564000001</c:v>
                </c:pt>
                <c:pt idx="9">
                  <c:v>-214.0583115</c:v>
                </c:pt>
                <c:pt idx="10">
                  <c:v>-214.09342563000001</c:v>
                </c:pt>
                <c:pt idx="11">
                  <c:v>-214.12881286999999</c:v>
                </c:pt>
                <c:pt idx="12">
                  <c:v>-214.17420000000004</c:v>
                </c:pt>
                <c:pt idx="13">
                  <c:v>-214.18645400000005</c:v>
                </c:pt>
                <c:pt idx="14">
                  <c:v>-214.32185400000006</c:v>
                </c:pt>
                <c:pt idx="15">
                  <c:v>-214.39725400000006</c:v>
                </c:pt>
                <c:pt idx="16">
                  <c:v>-214.63265400000006</c:v>
                </c:pt>
                <c:pt idx="17">
                  <c:v>-215.36805400000006</c:v>
                </c:pt>
                <c:pt idx="18">
                  <c:v>-215.40345400000007</c:v>
                </c:pt>
                <c:pt idx="19">
                  <c:v>-215.53885400000007</c:v>
                </c:pt>
                <c:pt idx="20">
                  <c:v>-215.57425400000008</c:v>
                </c:pt>
                <c:pt idx="21">
                  <c:v>-215.63945400000009</c:v>
                </c:pt>
                <c:pt idx="22">
                  <c:v>-215.65199400000009</c:v>
                </c:pt>
                <c:pt idx="23">
                  <c:v>-345.66120000000001</c:v>
                </c:pt>
                <c:pt idx="24">
                  <c:v>-221.27680000000001</c:v>
                </c:pt>
                <c:pt idx="25">
                  <c:v>-215.2132</c:v>
                </c:pt>
                <c:pt idx="26">
                  <c:v>-214.1508</c:v>
                </c:pt>
                <c:pt idx="27">
                  <c:v>-212.12980000000002</c:v>
                </c:pt>
                <c:pt idx="28">
                  <c:v>-210.19770000000003</c:v>
                </c:pt>
                <c:pt idx="29">
                  <c:v>-209.19789000000003</c:v>
                </c:pt>
                <c:pt idx="30">
                  <c:v>-207.69579000000002</c:v>
                </c:pt>
                <c:pt idx="31">
                  <c:v>-206.67479000000003</c:v>
                </c:pt>
                <c:pt idx="32">
                  <c:v>-206.65079000000003</c:v>
                </c:pt>
                <c:pt idx="33">
                  <c:v>-205.62979000000004</c:v>
                </c:pt>
                <c:pt idx="34">
                  <c:v>-205.86519000000004</c:v>
                </c:pt>
                <c:pt idx="35">
                  <c:v>-206.10059000000004</c:v>
                </c:pt>
                <c:pt idx="36">
                  <c:v>-206.33599000000004</c:v>
                </c:pt>
                <c:pt idx="37">
                  <c:v>-206.8586</c:v>
                </c:pt>
                <c:pt idx="38">
                  <c:v>-206.96889999999999</c:v>
                </c:pt>
                <c:pt idx="39">
                  <c:v>-207.1369</c:v>
                </c:pt>
                <c:pt idx="40">
                  <c:v>-207.3049</c:v>
                </c:pt>
                <c:pt idx="41">
                  <c:v>-207.47290000000001</c:v>
                </c:pt>
                <c:pt idx="42">
                  <c:v>-207.64090000000002</c:v>
                </c:pt>
                <c:pt idx="43">
                  <c:v>-207.80890000000002</c:v>
                </c:pt>
                <c:pt idx="44">
                  <c:v>-207.97690000000003</c:v>
                </c:pt>
                <c:pt idx="45">
                  <c:v>-208.14490000000004</c:v>
                </c:pt>
                <c:pt idx="46">
                  <c:v>-217.80270000000002</c:v>
                </c:pt>
                <c:pt idx="47">
                  <c:v>-211.09649999999999</c:v>
                </c:pt>
                <c:pt idx="48">
                  <c:v>-210.50439999999998</c:v>
                </c:pt>
                <c:pt idx="49">
                  <c:v>-206.02020000000002</c:v>
                </c:pt>
                <c:pt idx="50">
                  <c:v>-204.70520000000002</c:v>
                </c:pt>
                <c:pt idx="51">
                  <c:v>-203.39020000000002</c:v>
                </c:pt>
                <c:pt idx="52">
                  <c:v>-202.07520000000002</c:v>
                </c:pt>
                <c:pt idx="53">
                  <c:v>-200.76020000000003</c:v>
                </c:pt>
                <c:pt idx="54">
                  <c:v>-199.44520000000003</c:v>
                </c:pt>
                <c:pt idx="55">
                  <c:v>-199.33020000000002</c:v>
                </c:pt>
                <c:pt idx="56">
                  <c:v>-199.09870000000001</c:v>
                </c:pt>
                <c:pt idx="57">
                  <c:v>-199.41370000000001</c:v>
                </c:pt>
                <c:pt idx="58">
                  <c:v>-199.43885</c:v>
                </c:pt>
                <c:pt idx="59">
                  <c:v>-199.48400000000001</c:v>
                </c:pt>
                <c:pt idx="60">
                  <c:v>-199.52923000000001</c:v>
                </c:pt>
                <c:pt idx="61">
                  <c:v>-199.62748000000002</c:v>
                </c:pt>
                <c:pt idx="62">
                  <c:v>-199.63999500000003</c:v>
                </c:pt>
                <c:pt idx="63">
                  <c:v>-199.67514500000001</c:v>
                </c:pt>
                <c:pt idx="64">
                  <c:v>-199.69766000000001</c:v>
                </c:pt>
                <c:pt idx="65">
                  <c:v>-199.72281000000001</c:v>
                </c:pt>
                <c:pt idx="66">
                  <c:v>-199.80133515</c:v>
                </c:pt>
                <c:pt idx="67">
                  <c:v>-199.82648515</c:v>
                </c:pt>
                <c:pt idx="68">
                  <c:v>-204.07648515</c:v>
                </c:pt>
                <c:pt idx="69">
                  <c:v>-197.5668</c:v>
                </c:pt>
                <c:pt idx="70">
                  <c:v>-191.44110000000001</c:v>
                </c:pt>
                <c:pt idx="71">
                  <c:v>-188.41540000000001</c:v>
                </c:pt>
                <c:pt idx="72">
                  <c:v>-186.82814300000001</c:v>
                </c:pt>
                <c:pt idx="73">
                  <c:v>-185.79944300000002</c:v>
                </c:pt>
                <c:pt idx="74">
                  <c:v>-185.08686300000002</c:v>
                </c:pt>
                <c:pt idx="75">
                  <c:v>-184.49966300000003</c:v>
                </c:pt>
                <c:pt idx="76">
                  <c:v>-184.19094300000003</c:v>
                </c:pt>
                <c:pt idx="77">
                  <c:v>-182.43794300000005</c:v>
                </c:pt>
                <c:pt idx="78">
                  <c:v>-182.39564300000004</c:v>
                </c:pt>
                <c:pt idx="79">
                  <c:v>-182.42664300000004</c:v>
                </c:pt>
                <c:pt idx="80">
                  <c:v>-182.45664300000004</c:v>
                </c:pt>
                <c:pt idx="81">
                  <c:v>-182.55164300000004</c:v>
                </c:pt>
                <c:pt idx="82">
                  <c:v>-182.66164300000005</c:v>
                </c:pt>
                <c:pt idx="83">
                  <c:v>-182.79189300000004</c:v>
                </c:pt>
                <c:pt idx="84">
                  <c:v>-182.93059300000004</c:v>
                </c:pt>
                <c:pt idx="85">
                  <c:v>-184.35409300000003</c:v>
                </c:pt>
                <c:pt idx="86">
                  <c:v>-184.49309300000004</c:v>
                </c:pt>
                <c:pt idx="87">
                  <c:v>-184.65069300000005</c:v>
                </c:pt>
                <c:pt idx="88">
                  <c:v>-184.78669300000004</c:v>
                </c:pt>
                <c:pt idx="89">
                  <c:v>-184.93269300000003</c:v>
                </c:pt>
                <c:pt idx="90">
                  <c:v>-185.10169999999999</c:v>
                </c:pt>
                <c:pt idx="91">
                  <c:v>-169.64089999999999</c:v>
                </c:pt>
                <c:pt idx="92">
                  <c:v>-171.12987649999999</c:v>
                </c:pt>
                <c:pt idx="93">
                  <c:v>-170.46952999999999</c:v>
                </c:pt>
                <c:pt idx="94">
                  <c:v>-170.4067178</c:v>
                </c:pt>
                <c:pt idx="95">
                  <c:v>-170.6110109</c:v>
                </c:pt>
                <c:pt idx="96">
                  <c:v>-171.04517209999997</c:v>
                </c:pt>
                <c:pt idx="97">
                  <c:v>-171.62869129999999</c:v>
                </c:pt>
                <c:pt idx="98">
                  <c:v>-172.25548339999997</c:v>
                </c:pt>
                <c:pt idx="99">
                  <c:v>-172.74754639999998</c:v>
                </c:pt>
                <c:pt idx="100">
                  <c:v>-173.07562249999998</c:v>
                </c:pt>
                <c:pt idx="101">
                  <c:v>-173.30610439999998</c:v>
                </c:pt>
                <c:pt idx="102">
                  <c:v>-173.51223889999997</c:v>
                </c:pt>
                <c:pt idx="103">
                  <c:v>-173.6811362</c:v>
                </c:pt>
                <c:pt idx="104">
                  <c:v>-173.80185019999999</c:v>
                </c:pt>
                <c:pt idx="105">
                  <c:v>-173.94936679999998</c:v>
                </c:pt>
                <c:pt idx="106">
                  <c:v>-174.05432659999997</c:v>
                </c:pt>
                <c:pt idx="107">
                  <c:v>-174.16102549999999</c:v>
                </c:pt>
                <c:pt idx="108">
                  <c:v>-174.24572989999999</c:v>
                </c:pt>
                <c:pt idx="109">
                  <c:v>-174.3457793</c:v>
                </c:pt>
                <c:pt idx="110">
                  <c:v>-174.43232509999999</c:v>
                </c:pt>
                <c:pt idx="111">
                  <c:v>-174.55058389999999</c:v>
                </c:pt>
                <c:pt idx="112">
                  <c:v>-174.66833119999998</c:v>
                </c:pt>
                <c:pt idx="113">
                  <c:v>-174.7670507</c:v>
                </c:pt>
                <c:pt idx="114">
                  <c:v>-163.79946770000001</c:v>
                </c:pt>
                <c:pt idx="115">
                  <c:v>-164.12140579999999</c:v>
                </c:pt>
                <c:pt idx="116">
                  <c:v>-164.9055353</c:v>
                </c:pt>
                <c:pt idx="117">
                  <c:v>-165.68475439999997</c:v>
                </c:pt>
                <c:pt idx="118">
                  <c:v>-166.42683859999997</c:v>
                </c:pt>
                <c:pt idx="119">
                  <c:v>-167.22621079999996</c:v>
                </c:pt>
                <c:pt idx="120">
                  <c:v>-168.00798739999999</c:v>
                </c:pt>
                <c:pt idx="121">
                  <c:v>-168.5993837</c:v>
                </c:pt>
                <c:pt idx="122">
                  <c:v>-169.01523320000001</c:v>
                </c:pt>
                <c:pt idx="123">
                  <c:v>-169.30668589999999</c:v>
                </c:pt>
                <c:pt idx="124">
                  <c:v>-169.52202739999998</c:v>
                </c:pt>
                <c:pt idx="125">
                  <c:v>-169.70187079999999</c:v>
                </c:pt>
                <c:pt idx="126">
                  <c:v>-169.856753</c:v>
                </c:pt>
                <c:pt idx="127">
                  <c:v>-170.0299469</c:v>
                </c:pt>
                <c:pt idx="128">
                  <c:v>-170.21766740000001</c:v>
                </c:pt>
                <c:pt idx="129">
                  <c:v>-170.4280985</c:v>
                </c:pt>
                <c:pt idx="130">
                  <c:v>-170.659808</c:v>
                </c:pt>
                <c:pt idx="131">
                  <c:v>-170.87811619999999</c:v>
                </c:pt>
                <c:pt idx="132">
                  <c:v>-171.09274159999998</c:v>
                </c:pt>
                <c:pt idx="133">
                  <c:v>-171.29273809999995</c:v>
                </c:pt>
                <c:pt idx="134">
                  <c:v>-143.46468289999996</c:v>
                </c:pt>
                <c:pt idx="135">
                  <c:v>-145.33667059999996</c:v>
                </c:pt>
                <c:pt idx="136">
                  <c:v>-146.50432279999993</c:v>
                </c:pt>
                <c:pt idx="137">
                  <c:v>-147.44640349999995</c:v>
                </c:pt>
                <c:pt idx="138">
                  <c:v>-148.28546809999995</c:v>
                </c:pt>
                <c:pt idx="139">
                  <c:v>-149.02929139999995</c:v>
                </c:pt>
                <c:pt idx="140">
                  <c:v>-149.70252769999993</c:v>
                </c:pt>
                <c:pt idx="141">
                  <c:v>-150.32625079999994</c:v>
                </c:pt>
                <c:pt idx="142">
                  <c:v>-150.85064059999993</c:v>
                </c:pt>
                <c:pt idx="143">
                  <c:v>-151.16654299999993</c:v>
                </c:pt>
                <c:pt idx="144">
                  <c:v>-151.29093979999993</c:v>
                </c:pt>
                <c:pt idx="145">
                  <c:v>-151.34700019999994</c:v>
                </c:pt>
                <c:pt idx="146">
                  <c:v>-151.39272829999996</c:v>
                </c:pt>
                <c:pt idx="147">
                  <c:v>-151.47016939999997</c:v>
                </c:pt>
                <c:pt idx="148">
                  <c:v>-151.64274949999998</c:v>
                </c:pt>
                <c:pt idx="149">
                  <c:v>-151.82136529999997</c:v>
                </c:pt>
                <c:pt idx="150">
                  <c:v>-152.04939199999995</c:v>
                </c:pt>
                <c:pt idx="151">
                  <c:v>-152.30432359999995</c:v>
                </c:pt>
                <c:pt idx="152">
                  <c:v>-152.57562319999997</c:v>
                </c:pt>
                <c:pt idx="153">
                  <c:v>-152.85183319999996</c:v>
                </c:pt>
                <c:pt idx="154">
                  <c:v>-153.13233979999995</c:v>
                </c:pt>
                <c:pt idx="155">
                  <c:v>-153.39207949999994</c:v>
                </c:pt>
                <c:pt idx="156">
                  <c:v>-153.64946629999994</c:v>
                </c:pt>
                <c:pt idx="157">
                  <c:v>-153.87626539999997</c:v>
                </c:pt>
                <c:pt idx="158">
                  <c:v>-154.08178609999996</c:v>
                </c:pt>
                <c:pt idx="159">
                  <c:v>-154.27625839999996</c:v>
                </c:pt>
                <c:pt idx="160">
                  <c:v>-148.21897309999997</c:v>
                </c:pt>
                <c:pt idx="161">
                  <c:v>-150.24154639999995</c:v>
                </c:pt>
                <c:pt idx="162">
                  <c:v>-151.73052289999995</c:v>
                </c:pt>
                <c:pt idx="163">
                  <c:v>-152.91464539999996</c:v>
                </c:pt>
                <c:pt idx="164">
                  <c:v>-153.97913220182517</c:v>
                </c:pt>
                <c:pt idx="165">
                  <c:v>-154.90586798518635</c:v>
                </c:pt>
                <c:pt idx="166">
                  <c:v>-155.71143677036505</c:v>
                </c:pt>
                <c:pt idx="167">
                  <c:v>-156.30949800177027</c:v>
                </c:pt>
                <c:pt idx="168">
                  <c:v>-156.6690602915007</c:v>
                </c:pt>
                <c:pt idx="169">
                  <c:v>-156.72586056096517</c:v>
                </c:pt>
                <c:pt idx="170">
                  <c:v>-156.7573701995002</c:v>
                </c:pt>
                <c:pt idx="171">
                  <c:v>-156.8234989803731</c:v>
                </c:pt>
                <c:pt idx="172">
                  <c:v>-156.91305268989373</c:v>
                </c:pt>
                <c:pt idx="173">
                  <c:v>-157.04531025163951</c:v>
                </c:pt>
                <c:pt idx="174">
                  <c:v>-157.2114614048358</c:v>
                </c:pt>
                <c:pt idx="175">
                  <c:v>-157.39626958084887</c:v>
                </c:pt>
                <c:pt idx="176">
                  <c:v>-157.58460186117179</c:v>
                </c:pt>
                <c:pt idx="177">
                  <c:v>-157.77189764022711</c:v>
                </c:pt>
                <c:pt idx="178">
                  <c:v>-157.96271752359226</c:v>
                </c:pt>
                <c:pt idx="179">
                  <c:v>-158.16846302521085</c:v>
                </c:pt>
                <c:pt idx="180">
                  <c:v>-158.38716479267447</c:v>
                </c:pt>
                <c:pt idx="181">
                  <c:v>-158.61395127002532</c:v>
                </c:pt>
                <c:pt idx="182">
                  <c:v>-158.85980937070005</c:v>
                </c:pt>
                <c:pt idx="183">
                  <c:v>-159.12359894330424</c:v>
                </c:pt>
                <c:pt idx="184">
                  <c:v>-159.37754175386624</c:v>
                </c:pt>
                <c:pt idx="185">
                  <c:v>-159.61106548945651</c:v>
                </c:pt>
                <c:pt idx="186">
                  <c:v>-159.83349866148347</c:v>
                </c:pt>
                <c:pt idx="187">
                  <c:v>-160.04784712362314</c:v>
                </c:pt>
                <c:pt idx="188">
                  <c:v>-160.26592699032619</c:v>
                </c:pt>
                <c:pt idx="189">
                  <c:v>-160.51365079328258</c:v>
                </c:pt>
                <c:pt idx="190">
                  <c:v>-160.76510600080235</c:v>
                </c:pt>
                <c:pt idx="191">
                  <c:v>-161.05978331118104</c:v>
                </c:pt>
                <c:pt idx="192">
                  <c:v>-161.37487969653145</c:v>
                </c:pt>
                <c:pt idx="193">
                  <c:v>-161.63680356685398</c:v>
                </c:pt>
                <c:pt idx="194">
                  <c:v>-161.88763687361316</c:v>
                </c:pt>
                <c:pt idx="195">
                  <c:v>-162.09089477218953</c:v>
                </c:pt>
                <c:pt idx="196">
                  <c:v>-162.2440896595408</c:v>
                </c:pt>
                <c:pt idx="197">
                  <c:v>-162.22988959217469</c:v>
                </c:pt>
                <c:pt idx="198">
                  <c:v>-162.27373359579417</c:v>
                </c:pt>
                <c:pt idx="199">
                  <c:v>-162.35406244403316</c:v>
                </c:pt>
                <c:pt idx="200">
                  <c:v>-162.41034446286386</c:v>
                </c:pt>
                <c:pt idx="201">
                  <c:v>-162.47211993841282</c:v>
                </c:pt>
                <c:pt idx="202">
                  <c:v>-162.54933928284902</c:v>
                </c:pt>
                <c:pt idx="203">
                  <c:v>-162.60862715535578</c:v>
                </c:pt>
                <c:pt idx="204">
                  <c:v>-162.66853692862304</c:v>
                </c:pt>
                <c:pt idx="205">
                  <c:v>-162.68895600359477</c:v>
                </c:pt>
                <c:pt idx="206">
                  <c:v>-162.72844670189033</c:v>
                </c:pt>
                <c:pt idx="207">
                  <c:v>-162.79644118504487</c:v>
                </c:pt>
                <c:pt idx="208">
                  <c:v>-162.87366052948107</c:v>
                </c:pt>
                <c:pt idx="209">
                  <c:v>-162.95647698076232</c:v>
                </c:pt>
                <c:pt idx="210">
                  <c:v>-163.07007751969127</c:v>
                </c:pt>
                <c:pt idx="211">
                  <c:v>-215.22837605722466</c:v>
                </c:pt>
                <c:pt idx="212">
                  <c:v>-216.65667480397747</c:v>
                </c:pt>
                <c:pt idx="213">
                  <c:v>-216.61106874820305</c:v>
                </c:pt>
                <c:pt idx="214">
                  <c:v>-216.61106874820305</c:v>
                </c:pt>
                <c:pt idx="215">
                  <c:v>-216.63345717558323</c:v>
                </c:pt>
                <c:pt idx="216">
                  <c:v>-216.3505959796552</c:v>
                </c:pt>
                <c:pt idx="217">
                  <c:v>-215.99621619626274</c:v>
                </c:pt>
                <c:pt idx="218">
                  <c:v>-215.98371619626275</c:v>
                </c:pt>
                <c:pt idx="219">
                  <c:v>-215.97121619626276</c:v>
                </c:pt>
                <c:pt idx="220">
                  <c:v>-215.95871619626277</c:v>
                </c:pt>
                <c:pt idx="221">
                  <c:v>-215.94621619626278</c:v>
                </c:pt>
                <c:pt idx="222">
                  <c:v>-215.93371619626279</c:v>
                </c:pt>
                <c:pt idx="223">
                  <c:v>-215.9212161962628</c:v>
                </c:pt>
                <c:pt idx="224">
                  <c:v>-215.90871619626282</c:v>
                </c:pt>
                <c:pt idx="225">
                  <c:v>-215.89621619626283</c:v>
                </c:pt>
                <c:pt idx="226">
                  <c:v>-215.88371619626284</c:v>
                </c:pt>
                <c:pt idx="227">
                  <c:v>-215.87121619626285</c:v>
                </c:pt>
                <c:pt idx="228">
                  <c:v>-215.85871619626286</c:v>
                </c:pt>
                <c:pt idx="229">
                  <c:v>-215.921823476778</c:v>
                </c:pt>
                <c:pt idx="230">
                  <c:v>-215.92283190651668</c:v>
                </c:pt>
                <c:pt idx="231">
                  <c:v>-216.05757707130468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90-4E4E-9E4B-C03A3F82928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'100 mM pH 13'!$B$4:$B$235</c:f>
              <c:numCache>
                <c:formatCode>General</c:formatCode>
                <c:ptCount val="232"/>
                <c:pt idx="0">
                  <c:v>4.4777541349999998E-2</c:v>
                </c:pt>
                <c:pt idx="1">
                  <c:v>0.13276473724999999</c:v>
                </c:pt>
                <c:pt idx="2">
                  <c:v>0.22075193315</c:v>
                </c:pt>
                <c:pt idx="3">
                  <c:v>0.30873912905000001</c:v>
                </c:pt>
                <c:pt idx="4">
                  <c:v>0.39672632493333337</c:v>
                </c:pt>
                <c:pt idx="5">
                  <c:v>0.4847135208333333</c:v>
                </c:pt>
                <c:pt idx="6">
                  <c:v>0.57270071673333334</c:v>
                </c:pt>
                <c:pt idx="7">
                  <c:v>0.66068791261666659</c:v>
                </c:pt>
                <c:pt idx="8">
                  <c:v>0.74867510851666663</c:v>
                </c:pt>
                <c:pt idx="9">
                  <c:v>0.83666230441666667</c:v>
                </c:pt>
                <c:pt idx="10">
                  <c:v>0.92464950031666671</c:v>
                </c:pt>
                <c:pt idx="11">
                  <c:v>1.0126366962</c:v>
                </c:pt>
                <c:pt idx="12">
                  <c:v>1.1006238921</c:v>
                </c:pt>
                <c:pt idx="13">
                  <c:v>1.1886110879999998</c:v>
                </c:pt>
                <c:pt idx="14">
                  <c:v>1.2765982839000001</c:v>
                </c:pt>
                <c:pt idx="15">
                  <c:v>1.3645854797833332</c:v>
                </c:pt>
                <c:pt idx="16">
                  <c:v>1.4525726756833335</c:v>
                </c:pt>
                <c:pt idx="17">
                  <c:v>1.5405598715833333</c:v>
                </c:pt>
                <c:pt idx="18">
                  <c:v>1.6285470674666667</c:v>
                </c:pt>
                <c:pt idx="19">
                  <c:v>1.7165342633666667</c:v>
                </c:pt>
                <c:pt idx="20">
                  <c:v>1.8045214592666667</c:v>
                </c:pt>
                <c:pt idx="21">
                  <c:v>1.8925086551666666</c:v>
                </c:pt>
                <c:pt idx="22">
                  <c:v>1.9804958510500001</c:v>
                </c:pt>
                <c:pt idx="23">
                  <c:v>2.0796484117166667</c:v>
                </c:pt>
                <c:pt idx="24">
                  <c:v>2.1676356076166665</c:v>
                </c:pt>
                <c:pt idx="25">
                  <c:v>2.2556228035166668</c:v>
                </c:pt>
                <c:pt idx="26">
                  <c:v>2.343610007283333</c:v>
                </c:pt>
                <c:pt idx="27">
                  <c:v>2.4315971953000002</c:v>
                </c:pt>
                <c:pt idx="28">
                  <c:v>2.5195843912</c:v>
                </c:pt>
                <c:pt idx="29">
                  <c:v>2.6075715949666667</c:v>
                </c:pt>
                <c:pt idx="30">
                  <c:v>2.6955587829833334</c:v>
                </c:pt>
                <c:pt idx="31">
                  <c:v>2.7835459788833332</c:v>
                </c:pt>
                <c:pt idx="32">
                  <c:v>2.871533174783333</c:v>
                </c:pt>
                <c:pt idx="33">
                  <c:v>2.9595203706666666</c:v>
                </c:pt>
                <c:pt idx="34">
                  <c:v>3.04750757445</c:v>
                </c:pt>
                <c:pt idx="35">
                  <c:v>3.1354947703333331</c:v>
                </c:pt>
                <c:pt idx="36">
                  <c:v>3.2234819662333334</c:v>
                </c:pt>
                <c:pt idx="37">
                  <c:v>3.3114691542500001</c:v>
                </c:pt>
                <c:pt idx="38">
                  <c:v>3.3994563501499999</c:v>
                </c:pt>
                <c:pt idx="39">
                  <c:v>3.487443553916667</c:v>
                </c:pt>
                <c:pt idx="40">
                  <c:v>3.5754307498166669</c:v>
                </c:pt>
                <c:pt idx="41">
                  <c:v>3.6634179457166667</c:v>
                </c:pt>
                <c:pt idx="42">
                  <c:v>3.7514051416166665</c:v>
                </c:pt>
                <c:pt idx="43">
                  <c:v>3.8393923375000001</c:v>
                </c:pt>
                <c:pt idx="44">
                  <c:v>3.9273795255166664</c:v>
                </c:pt>
                <c:pt idx="45">
                  <c:v>4.0153667293000002</c:v>
                </c:pt>
                <c:pt idx="46">
                  <c:v>4.1095464590666664</c:v>
                </c:pt>
                <c:pt idx="47">
                  <c:v>4.19753365495</c:v>
                </c:pt>
                <c:pt idx="48">
                  <c:v>4.2855208508500002</c:v>
                </c:pt>
                <c:pt idx="49">
                  <c:v>4.3735080467500005</c:v>
                </c:pt>
                <c:pt idx="50">
                  <c:v>4.4614952426499999</c:v>
                </c:pt>
                <c:pt idx="51">
                  <c:v>4.5494824385333335</c:v>
                </c:pt>
                <c:pt idx="52">
                  <c:v>4.6374696344333328</c:v>
                </c:pt>
                <c:pt idx="53">
                  <c:v>4.7254568303333331</c:v>
                </c:pt>
                <c:pt idx="54">
                  <c:v>4.8134440262166667</c:v>
                </c:pt>
                <c:pt idx="55">
                  <c:v>4.9014312221166669</c:v>
                </c:pt>
                <c:pt idx="56">
                  <c:v>4.9894184180166672</c:v>
                </c:pt>
                <c:pt idx="57">
                  <c:v>5.0774056139166666</c:v>
                </c:pt>
                <c:pt idx="58">
                  <c:v>5.1653928098000002</c:v>
                </c:pt>
                <c:pt idx="59">
                  <c:v>5.2533800056999995</c:v>
                </c:pt>
                <c:pt idx="60">
                  <c:v>5.3413672015999998</c:v>
                </c:pt>
                <c:pt idx="61">
                  <c:v>5.4293543975</c:v>
                </c:pt>
                <c:pt idx="62">
                  <c:v>5.5173415933833336</c:v>
                </c:pt>
                <c:pt idx="63">
                  <c:v>5.605328789283333</c:v>
                </c:pt>
                <c:pt idx="64">
                  <c:v>5.6933159851833333</c:v>
                </c:pt>
                <c:pt idx="65">
                  <c:v>5.781303181066666</c:v>
                </c:pt>
                <c:pt idx="66">
                  <c:v>5.8692903769666662</c:v>
                </c:pt>
                <c:pt idx="67">
                  <c:v>5.9572775728666674</c:v>
                </c:pt>
                <c:pt idx="68">
                  <c:v>6.1041772847499995</c:v>
                </c:pt>
                <c:pt idx="69">
                  <c:v>6.1921644806500007</c:v>
                </c:pt>
                <c:pt idx="70">
                  <c:v>6.2801516765500001</c:v>
                </c:pt>
                <c:pt idx="71">
                  <c:v>6.3681388724500003</c:v>
                </c:pt>
                <c:pt idx="72">
                  <c:v>6.456126068333333</c:v>
                </c:pt>
                <c:pt idx="73">
                  <c:v>6.5441132642333333</c:v>
                </c:pt>
                <c:pt idx="74">
                  <c:v>6.6321004601333335</c:v>
                </c:pt>
                <c:pt idx="75">
                  <c:v>6.7200876560333329</c:v>
                </c:pt>
                <c:pt idx="76">
                  <c:v>6.8080748519166674</c:v>
                </c:pt>
                <c:pt idx="77">
                  <c:v>6.8960620478166668</c:v>
                </c:pt>
                <c:pt idx="78">
                  <c:v>6.984049243716667</c:v>
                </c:pt>
                <c:pt idx="79">
                  <c:v>7.0720364395999997</c:v>
                </c:pt>
                <c:pt idx="80">
                  <c:v>7.1600236355</c:v>
                </c:pt>
                <c:pt idx="81">
                  <c:v>7.2480108313999994</c:v>
                </c:pt>
                <c:pt idx="82">
                  <c:v>7.3359980272999996</c:v>
                </c:pt>
                <c:pt idx="83">
                  <c:v>7.4239852231833332</c:v>
                </c:pt>
                <c:pt idx="84">
                  <c:v>7.5119724190833335</c:v>
                </c:pt>
                <c:pt idx="85">
                  <c:v>7.5999596149833337</c:v>
                </c:pt>
                <c:pt idx="86">
                  <c:v>7.6879468108833331</c:v>
                </c:pt>
                <c:pt idx="87">
                  <c:v>7.7759340146500007</c:v>
                </c:pt>
                <c:pt idx="88">
                  <c:v>7.8639212026666661</c:v>
                </c:pt>
                <c:pt idx="89">
                  <c:v>7.9519084064333336</c:v>
                </c:pt>
                <c:pt idx="90">
                  <c:v>8.0398955944499999</c:v>
                </c:pt>
                <c:pt idx="91">
                  <c:v>8.1012925488</c:v>
                </c:pt>
                <c:pt idx="92">
                  <c:v>8.1892797446833345</c:v>
                </c:pt>
                <c:pt idx="93">
                  <c:v>8.277266940583333</c:v>
                </c:pt>
                <c:pt idx="94">
                  <c:v>8.3652541364833333</c:v>
                </c:pt>
                <c:pt idx="95">
                  <c:v>8.4532413323833335</c:v>
                </c:pt>
                <c:pt idx="96">
                  <c:v>8.5412285282666662</c:v>
                </c:pt>
                <c:pt idx="97">
                  <c:v>8.6292157241666665</c:v>
                </c:pt>
                <c:pt idx="98">
                  <c:v>8.7172029200666667</c:v>
                </c:pt>
                <c:pt idx="99">
                  <c:v>8.805190115966667</c:v>
                </c:pt>
                <c:pt idx="100">
                  <c:v>8.8931773118499997</c:v>
                </c:pt>
                <c:pt idx="101">
                  <c:v>8.98116450775</c:v>
                </c:pt>
                <c:pt idx="102">
                  <c:v>9.0691517036500002</c:v>
                </c:pt>
                <c:pt idx="103">
                  <c:v>9.1571388995333329</c:v>
                </c:pt>
                <c:pt idx="104">
                  <c:v>9.2451260954333332</c:v>
                </c:pt>
                <c:pt idx="105">
                  <c:v>9.3331132913333317</c:v>
                </c:pt>
                <c:pt idx="106">
                  <c:v>9.4211004872333337</c:v>
                </c:pt>
                <c:pt idx="107">
                  <c:v>9.5090876831166664</c:v>
                </c:pt>
                <c:pt idx="108">
                  <c:v>9.5970748790166667</c:v>
                </c:pt>
                <c:pt idx="109">
                  <c:v>9.6850620749166669</c:v>
                </c:pt>
                <c:pt idx="110">
                  <c:v>9.7730492708166672</c:v>
                </c:pt>
                <c:pt idx="111">
                  <c:v>9.8610364666999999</c:v>
                </c:pt>
                <c:pt idx="112">
                  <c:v>9.9490236626000002</c:v>
                </c:pt>
                <c:pt idx="113">
                  <c:v>10.0370108585</c:v>
                </c:pt>
                <c:pt idx="114">
                  <c:v>10.06649016045</c:v>
                </c:pt>
                <c:pt idx="115">
                  <c:v>10.154477356349998</c:v>
                </c:pt>
                <c:pt idx="116">
                  <c:v>10.242464552233335</c:v>
                </c:pt>
                <c:pt idx="117">
                  <c:v>10.330451748133333</c:v>
                </c:pt>
                <c:pt idx="118">
                  <c:v>10.418438944033333</c:v>
                </c:pt>
                <c:pt idx="119">
                  <c:v>10.506426139916666</c:v>
                </c:pt>
                <c:pt idx="120">
                  <c:v>10.594413335816666</c:v>
                </c:pt>
                <c:pt idx="121">
                  <c:v>10.682400531716667</c:v>
                </c:pt>
                <c:pt idx="122">
                  <c:v>10.770387727616667</c:v>
                </c:pt>
                <c:pt idx="123">
                  <c:v>10.858374923500001</c:v>
                </c:pt>
                <c:pt idx="124">
                  <c:v>10.9463621194</c:v>
                </c:pt>
                <c:pt idx="125">
                  <c:v>11.0343493153</c:v>
                </c:pt>
                <c:pt idx="126">
                  <c:v>11.122336511199999</c:v>
                </c:pt>
                <c:pt idx="127">
                  <c:v>11.210323707083335</c:v>
                </c:pt>
                <c:pt idx="128">
                  <c:v>11.298310902983333</c:v>
                </c:pt>
                <c:pt idx="129">
                  <c:v>11.386298098883334</c:v>
                </c:pt>
                <c:pt idx="130">
                  <c:v>11.474285294766666</c:v>
                </c:pt>
                <c:pt idx="131">
                  <c:v>11.562272490666667</c:v>
                </c:pt>
                <c:pt idx="132">
                  <c:v>11.650259686566667</c:v>
                </c:pt>
                <c:pt idx="133">
                  <c:v>11.738246882466665</c:v>
                </c:pt>
                <c:pt idx="134">
                  <c:v>11.834792912399999</c:v>
                </c:pt>
                <c:pt idx="135">
                  <c:v>11.922780108283332</c:v>
                </c:pt>
                <c:pt idx="136">
                  <c:v>12.010767304183334</c:v>
                </c:pt>
                <c:pt idx="137">
                  <c:v>12.098754500083334</c:v>
                </c:pt>
                <c:pt idx="138">
                  <c:v>12.186741695983333</c:v>
                </c:pt>
                <c:pt idx="139">
                  <c:v>12.274728891866665</c:v>
                </c:pt>
                <c:pt idx="140">
                  <c:v>12.362716087766668</c:v>
                </c:pt>
                <c:pt idx="141">
                  <c:v>12.450703283666666</c:v>
                </c:pt>
                <c:pt idx="142">
                  <c:v>12.53869047955</c:v>
                </c:pt>
                <c:pt idx="143">
                  <c:v>12.626677675449999</c:v>
                </c:pt>
                <c:pt idx="144">
                  <c:v>12.714664871350001</c:v>
                </c:pt>
                <c:pt idx="145">
                  <c:v>12.802652067249999</c:v>
                </c:pt>
                <c:pt idx="146">
                  <c:v>12.890639263133332</c:v>
                </c:pt>
                <c:pt idx="147">
                  <c:v>12.978626459033334</c:v>
                </c:pt>
                <c:pt idx="148">
                  <c:v>13.066613654933333</c:v>
                </c:pt>
                <c:pt idx="149">
                  <c:v>13.154600850833333</c:v>
                </c:pt>
                <c:pt idx="150">
                  <c:v>13.242588046716666</c:v>
                </c:pt>
                <c:pt idx="151">
                  <c:v>13.330575242616668</c:v>
                </c:pt>
                <c:pt idx="152">
                  <c:v>13.418562438516666</c:v>
                </c:pt>
                <c:pt idx="153">
                  <c:v>13.506549634399999</c:v>
                </c:pt>
                <c:pt idx="154">
                  <c:v>13.594536830300001</c:v>
                </c:pt>
                <c:pt idx="155">
                  <c:v>13.682524026200001</c:v>
                </c:pt>
                <c:pt idx="156">
                  <c:v>13.7705112221</c:v>
                </c:pt>
                <c:pt idx="157">
                  <c:v>13.858498417983332</c:v>
                </c:pt>
                <c:pt idx="158">
                  <c:v>13.946485613883334</c:v>
                </c:pt>
                <c:pt idx="159">
                  <c:v>14.034472809783333</c:v>
                </c:pt>
                <c:pt idx="160">
                  <c:v>14.148594094316667</c:v>
                </c:pt>
                <c:pt idx="161">
                  <c:v>14.2365812902</c:v>
                </c:pt>
                <c:pt idx="162">
                  <c:v>14.324568486099999</c:v>
                </c:pt>
                <c:pt idx="163">
                  <c:v>14.412555682000001</c:v>
                </c:pt>
                <c:pt idx="164">
                  <c:v>14.500542877899999</c:v>
                </c:pt>
                <c:pt idx="165">
                  <c:v>14.588530073783334</c:v>
                </c:pt>
                <c:pt idx="166">
                  <c:v>14.676517269683334</c:v>
                </c:pt>
                <c:pt idx="167">
                  <c:v>14.764504465583334</c:v>
                </c:pt>
                <c:pt idx="168">
                  <c:v>14.852491661483333</c:v>
                </c:pt>
                <c:pt idx="169">
                  <c:v>14.940478857366665</c:v>
                </c:pt>
                <c:pt idx="170">
                  <c:v>15.028466053266667</c:v>
                </c:pt>
                <c:pt idx="171">
                  <c:v>15.116453249166666</c:v>
                </c:pt>
                <c:pt idx="172">
                  <c:v>15.20444044505</c:v>
                </c:pt>
                <c:pt idx="173">
                  <c:v>15.292427640949999</c:v>
                </c:pt>
                <c:pt idx="174">
                  <c:v>15.380414836850001</c:v>
                </c:pt>
                <c:pt idx="175">
                  <c:v>15.468402032749999</c:v>
                </c:pt>
                <c:pt idx="176">
                  <c:v>15.556389228633332</c:v>
                </c:pt>
                <c:pt idx="177">
                  <c:v>15.644376424533334</c:v>
                </c:pt>
                <c:pt idx="178">
                  <c:v>15.732363620433334</c:v>
                </c:pt>
                <c:pt idx="179">
                  <c:v>15.820350816333333</c:v>
                </c:pt>
                <c:pt idx="180">
                  <c:v>15.908338012216666</c:v>
                </c:pt>
                <c:pt idx="181">
                  <c:v>15.996325208116668</c:v>
                </c:pt>
                <c:pt idx="182">
                  <c:v>16.084312404016668</c:v>
                </c:pt>
                <c:pt idx="183">
                  <c:v>16.172299599900001</c:v>
                </c:pt>
                <c:pt idx="184">
                  <c:v>16.260286795800003</c:v>
                </c:pt>
                <c:pt idx="185">
                  <c:v>16.348273991700001</c:v>
                </c:pt>
                <c:pt idx="186">
                  <c:v>16.4362611876</c:v>
                </c:pt>
                <c:pt idx="187">
                  <c:v>16.524248383483332</c:v>
                </c:pt>
                <c:pt idx="188">
                  <c:v>16.612235579383334</c:v>
                </c:pt>
                <c:pt idx="189">
                  <c:v>16.700222775283333</c:v>
                </c:pt>
                <c:pt idx="190">
                  <c:v>16.788209971166665</c:v>
                </c:pt>
                <c:pt idx="191">
                  <c:v>16.876197167066668</c:v>
                </c:pt>
                <c:pt idx="192">
                  <c:v>16.964184362966666</c:v>
                </c:pt>
                <c:pt idx="193">
                  <c:v>17.052171558866668</c:v>
                </c:pt>
                <c:pt idx="194">
                  <c:v>17.140158754750001</c:v>
                </c:pt>
                <c:pt idx="195">
                  <c:v>17.228145950649999</c:v>
                </c:pt>
                <c:pt idx="196">
                  <c:v>17.316133146549998</c:v>
                </c:pt>
                <c:pt idx="197">
                  <c:v>17.404120342450003</c:v>
                </c:pt>
                <c:pt idx="198">
                  <c:v>17.492107538333336</c:v>
                </c:pt>
                <c:pt idx="199">
                  <c:v>17.580094734233334</c:v>
                </c:pt>
                <c:pt idx="200">
                  <c:v>17.668081930133333</c:v>
                </c:pt>
                <c:pt idx="201">
                  <c:v>17.756069126016666</c:v>
                </c:pt>
                <c:pt idx="202">
                  <c:v>17.844056321916664</c:v>
                </c:pt>
                <c:pt idx="203">
                  <c:v>17.932043517816666</c:v>
                </c:pt>
                <c:pt idx="204">
                  <c:v>18.020030713716668</c:v>
                </c:pt>
                <c:pt idx="205">
                  <c:v>18.108017909600001</c:v>
                </c:pt>
                <c:pt idx="206">
                  <c:v>18.196005105499999</c:v>
                </c:pt>
                <c:pt idx="207">
                  <c:v>18.283992301400001</c:v>
                </c:pt>
                <c:pt idx="208">
                  <c:v>18.3719794973</c:v>
                </c:pt>
                <c:pt idx="209">
                  <c:v>18.459966693183333</c:v>
                </c:pt>
                <c:pt idx="210">
                  <c:v>18.547953889083331</c:v>
                </c:pt>
                <c:pt idx="211">
                  <c:v>18.618767262283331</c:v>
                </c:pt>
                <c:pt idx="212">
                  <c:v>18.706754458183333</c:v>
                </c:pt>
                <c:pt idx="213">
                  <c:v>18.794741654066669</c:v>
                </c:pt>
                <c:pt idx="214">
                  <c:v>18.882728849966668</c:v>
                </c:pt>
                <c:pt idx="215">
                  <c:v>18.970716045866666</c:v>
                </c:pt>
                <c:pt idx="216">
                  <c:v>19.058703241749999</c:v>
                </c:pt>
                <c:pt idx="217">
                  <c:v>19.146690437650001</c:v>
                </c:pt>
                <c:pt idx="218">
                  <c:v>19.23467763355</c:v>
                </c:pt>
                <c:pt idx="219">
                  <c:v>19.322664829449998</c:v>
                </c:pt>
                <c:pt idx="220">
                  <c:v>19.410652025333331</c:v>
                </c:pt>
                <c:pt idx="221">
                  <c:v>19.498639221233336</c:v>
                </c:pt>
                <c:pt idx="222">
                  <c:v>19.586626417133335</c:v>
                </c:pt>
                <c:pt idx="223">
                  <c:v>19.674613613033333</c:v>
                </c:pt>
                <c:pt idx="224">
                  <c:v>19.762600808916666</c:v>
                </c:pt>
                <c:pt idx="225">
                  <c:v>19.850588004816665</c:v>
                </c:pt>
                <c:pt idx="226">
                  <c:v>19.938575200716667</c:v>
                </c:pt>
                <c:pt idx="227">
                  <c:v>20.026562396599999</c:v>
                </c:pt>
                <c:pt idx="228">
                  <c:v>20.114549592500001</c:v>
                </c:pt>
                <c:pt idx="229">
                  <c:v>20.2025367884</c:v>
                </c:pt>
                <c:pt idx="230">
                  <c:v>20.290523984300002</c:v>
                </c:pt>
                <c:pt idx="231">
                  <c:v>20.378511180183335</c:v>
                </c:pt>
              </c:numCache>
            </c:numRef>
          </c:xVal>
          <c:yVal>
            <c:numRef>
              <c:f>'100 mM pH 13'!$D$4:$D$235</c:f>
              <c:numCache>
                <c:formatCode>General</c:formatCode>
                <c:ptCount val="232"/>
                <c:pt idx="0">
                  <c:v>-218.25880000000001</c:v>
                </c:pt>
                <c:pt idx="1">
                  <c:v>-215.51820000000001</c:v>
                </c:pt>
                <c:pt idx="2">
                  <c:v>-212.9975</c:v>
                </c:pt>
                <c:pt idx="3">
                  <c:v>-211.4931</c:v>
                </c:pt>
                <c:pt idx="4">
                  <c:v>-210.38679999999999</c:v>
                </c:pt>
                <c:pt idx="5">
                  <c:v>-209.5428</c:v>
                </c:pt>
                <c:pt idx="6">
                  <c:v>-208.87530000000001</c:v>
                </c:pt>
                <c:pt idx="7">
                  <c:v>-208.35310000000001</c:v>
                </c:pt>
                <c:pt idx="8">
                  <c:v>-207.96449999999999</c:v>
                </c:pt>
                <c:pt idx="9">
                  <c:v>-207.67840000000001</c:v>
                </c:pt>
                <c:pt idx="10">
                  <c:v>-207.4829</c:v>
                </c:pt>
                <c:pt idx="11">
                  <c:v>-207.33330000000001</c:v>
                </c:pt>
                <c:pt idx="12">
                  <c:v>-207.23560000000001</c:v>
                </c:pt>
                <c:pt idx="13">
                  <c:v>-207.1748</c:v>
                </c:pt>
                <c:pt idx="14">
                  <c:v>-207.16759999999999</c:v>
                </c:pt>
                <c:pt idx="15">
                  <c:v>-207.1908</c:v>
                </c:pt>
                <c:pt idx="16">
                  <c:v>-207.25700000000001</c:v>
                </c:pt>
                <c:pt idx="17">
                  <c:v>-207.36490000000001</c:v>
                </c:pt>
                <c:pt idx="18">
                  <c:v>-207.49299999999999</c:v>
                </c:pt>
                <c:pt idx="19">
                  <c:v>-207.63849999999999</c:v>
                </c:pt>
                <c:pt idx="20">
                  <c:v>-207.76070000000001</c:v>
                </c:pt>
                <c:pt idx="21">
                  <c:v>-207.96209999999999</c:v>
                </c:pt>
                <c:pt idx="22">
                  <c:v>-208.1499</c:v>
                </c:pt>
                <c:pt idx="23">
                  <c:v>-301.66120000000001</c:v>
                </c:pt>
                <c:pt idx="24">
                  <c:v>-216.52080000000001</c:v>
                </c:pt>
                <c:pt idx="25">
                  <c:v>-211.09020000000001</c:v>
                </c:pt>
                <c:pt idx="26">
                  <c:v>-208.13079999999999</c:v>
                </c:pt>
                <c:pt idx="27">
                  <c:v>-206.2217</c:v>
                </c:pt>
                <c:pt idx="28">
                  <c:v>-204.91630000000001</c:v>
                </c:pt>
                <c:pt idx="29">
                  <c:v>-203.97219999999999</c:v>
                </c:pt>
                <c:pt idx="30">
                  <c:v>-203.25280000000001</c:v>
                </c:pt>
                <c:pt idx="31">
                  <c:v>-202.71039999999999</c:v>
                </c:pt>
                <c:pt idx="32">
                  <c:v>-202.3039</c:v>
                </c:pt>
                <c:pt idx="33">
                  <c:v>-202.01900000000001</c:v>
                </c:pt>
                <c:pt idx="34">
                  <c:v>-201.84909999999999</c:v>
                </c:pt>
                <c:pt idx="35">
                  <c:v>-201.77279999999999</c:v>
                </c:pt>
                <c:pt idx="36">
                  <c:v>-201.7859</c:v>
                </c:pt>
                <c:pt idx="37">
                  <c:v>-201.8586</c:v>
                </c:pt>
                <c:pt idx="38">
                  <c:v>-201.96889999999999</c:v>
                </c:pt>
                <c:pt idx="39">
                  <c:v>-202.09700000000001</c:v>
                </c:pt>
                <c:pt idx="40">
                  <c:v>-202.2389</c:v>
                </c:pt>
                <c:pt idx="41">
                  <c:v>-202.38249999999999</c:v>
                </c:pt>
                <c:pt idx="42">
                  <c:v>-202.53039999999999</c:v>
                </c:pt>
                <c:pt idx="43">
                  <c:v>-202.67160000000001</c:v>
                </c:pt>
                <c:pt idx="44">
                  <c:v>-202.81710000000001</c:v>
                </c:pt>
                <c:pt idx="45">
                  <c:v>-202.95410000000001</c:v>
                </c:pt>
                <c:pt idx="46">
                  <c:v>-211.68270000000001</c:v>
                </c:pt>
                <c:pt idx="47">
                  <c:v>-205.07249999999999</c:v>
                </c:pt>
                <c:pt idx="48">
                  <c:v>-205.29239999999999</c:v>
                </c:pt>
                <c:pt idx="49">
                  <c:v>-199.91730000000001</c:v>
                </c:pt>
                <c:pt idx="50">
                  <c:v>-198.364</c:v>
                </c:pt>
                <c:pt idx="51">
                  <c:v>-197.19220000000001</c:v>
                </c:pt>
                <c:pt idx="52">
                  <c:v>-196.40719999999999</c:v>
                </c:pt>
                <c:pt idx="53">
                  <c:v>-195.67400000000001</c:v>
                </c:pt>
                <c:pt idx="54">
                  <c:v>-195.3784</c:v>
                </c:pt>
                <c:pt idx="55">
                  <c:v>-194.9838</c:v>
                </c:pt>
                <c:pt idx="56">
                  <c:v>-194.82769999999999</c:v>
                </c:pt>
                <c:pt idx="57">
                  <c:v>-194.84020000000001</c:v>
                </c:pt>
                <c:pt idx="58">
                  <c:v>-195.1704</c:v>
                </c:pt>
                <c:pt idx="59">
                  <c:v>-195.85339999999999</c:v>
                </c:pt>
                <c:pt idx="60">
                  <c:v>-195.93270000000001</c:v>
                </c:pt>
                <c:pt idx="61">
                  <c:v>-196.3595</c:v>
                </c:pt>
                <c:pt idx="62">
                  <c:v>-196.7433</c:v>
                </c:pt>
                <c:pt idx="63">
                  <c:v>-196.6122</c:v>
                </c:pt>
                <c:pt idx="64">
                  <c:v>-196.9967</c:v>
                </c:pt>
                <c:pt idx="65">
                  <c:v>-197.2285</c:v>
                </c:pt>
                <c:pt idx="66">
                  <c:v>-197.30779999999999</c:v>
                </c:pt>
                <c:pt idx="67">
                  <c:v>-197.42580000000001</c:v>
                </c:pt>
                <c:pt idx="68">
                  <c:v>-200.93360000000001</c:v>
                </c:pt>
                <c:pt idx="69">
                  <c:v>-192.5668</c:v>
                </c:pt>
                <c:pt idx="70">
                  <c:v>-185.92089999999999</c:v>
                </c:pt>
                <c:pt idx="71">
                  <c:v>-183.01820000000001</c:v>
                </c:pt>
                <c:pt idx="72">
                  <c:v>-181.39400000000001</c:v>
                </c:pt>
                <c:pt idx="73">
                  <c:v>-180.3777</c:v>
                </c:pt>
                <c:pt idx="74">
                  <c:v>-179.697</c:v>
                </c:pt>
                <c:pt idx="75">
                  <c:v>-179.22380000000001</c:v>
                </c:pt>
                <c:pt idx="76">
                  <c:v>-178.9186</c:v>
                </c:pt>
                <c:pt idx="77">
                  <c:v>-178.74690000000001</c:v>
                </c:pt>
                <c:pt idx="78">
                  <c:v>-178.70519999999999</c:v>
                </c:pt>
                <c:pt idx="79">
                  <c:v>-178.73320000000001</c:v>
                </c:pt>
                <c:pt idx="80">
                  <c:v>-178.77080000000001</c:v>
                </c:pt>
                <c:pt idx="81">
                  <c:v>-178.88820000000001</c:v>
                </c:pt>
                <c:pt idx="82">
                  <c:v>-179.0008</c:v>
                </c:pt>
                <c:pt idx="83">
                  <c:v>-179.12960000000001</c:v>
                </c:pt>
                <c:pt idx="84">
                  <c:v>-179.26070000000001</c:v>
                </c:pt>
                <c:pt idx="85">
                  <c:v>-179.4008</c:v>
                </c:pt>
                <c:pt idx="86">
                  <c:v>-179.54259999999999</c:v>
                </c:pt>
                <c:pt idx="87">
                  <c:v>-179.68209999999999</c:v>
                </c:pt>
                <c:pt idx="88">
                  <c:v>-179.82579999999999</c:v>
                </c:pt>
                <c:pt idx="89">
                  <c:v>-179.94909999999999</c:v>
                </c:pt>
                <c:pt idx="90">
                  <c:v>-180.10169999999999</c:v>
                </c:pt>
                <c:pt idx="91">
                  <c:v>-164.64089999999999</c:v>
                </c:pt>
                <c:pt idx="92">
                  <c:v>-166.09639999999999</c:v>
                </c:pt>
                <c:pt idx="93">
                  <c:v>-165.45089999999999</c:v>
                </c:pt>
                <c:pt idx="94">
                  <c:v>-165.3895</c:v>
                </c:pt>
                <c:pt idx="95">
                  <c:v>-165.58920000000001</c:v>
                </c:pt>
                <c:pt idx="96">
                  <c:v>-166.0136</c:v>
                </c:pt>
                <c:pt idx="97">
                  <c:v>-166.584</c:v>
                </c:pt>
                <c:pt idx="98">
                  <c:v>-167.19669999999999</c:v>
                </c:pt>
                <c:pt idx="99">
                  <c:v>-167.67769999999999</c:v>
                </c:pt>
                <c:pt idx="100">
                  <c:v>-167.9984</c:v>
                </c:pt>
                <c:pt idx="101">
                  <c:v>-168.22370000000001</c:v>
                </c:pt>
                <c:pt idx="102">
                  <c:v>-168.42519999999999</c:v>
                </c:pt>
                <c:pt idx="103">
                  <c:v>-168.59030000000001</c:v>
                </c:pt>
                <c:pt idx="104">
                  <c:v>-168.70830000000001</c:v>
                </c:pt>
                <c:pt idx="105">
                  <c:v>-168.85249999999999</c:v>
                </c:pt>
                <c:pt idx="106">
                  <c:v>-168.95509999999999</c:v>
                </c:pt>
                <c:pt idx="107">
                  <c:v>-169.05940000000001</c:v>
                </c:pt>
                <c:pt idx="108">
                  <c:v>-169.1422</c:v>
                </c:pt>
                <c:pt idx="109">
                  <c:v>-169.24</c:v>
                </c:pt>
                <c:pt idx="110">
                  <c:v>-169.3246</c:v>
                </c:pt>
                <c:pt idx="111">
                  <c:v>-169.4402</c:v>
                </c:pt>
                <c:pt idx="112">
                  <c:v>-169.55529999999999</c:v>
                </c:pt>
                <c:pt idx="113">
                  <c:v>-169.65180000000001</c:v>
                </c:pt>
                <c:pt idx="114">
                  <c:v>-158.9308</c:v>
                </c:pt>
                <c:pt idx="115">
                  <c:v>-159.24549999999999</c:v>
                </c:pt>
                <c:pt idx="116">
                  <c:v>-160.012</c:v>
                </c:pt>
                <c:pt idx="117">
                  <c:v>-160.77369999999999</c:v>
                </c:pt>
                <c:pt idx="118">
                  <c:v>-161.4991</c:v>
                </c:pt>
                <c:pt idx="119">
                  <c:v>-162.28049999999999</c:v>
                </c:pt>
                <c:pt idx="120">
                  <c:v>-163.04470000000001</c:v>
                </c:pt>
                <c:pt idx="121">
                  <c:v>-163.62280000000001</c:v>
                </c:pt>
                <c:pt idx="122">
                  <c:v>-164.02930000000001</c:v>
                </c:pt>
                <c:pt idx="123">
                  <c:v>-164.3142</c:v>
                </c:pt>
                <c:pt idx="124">
                  <c:v>-164.5247</c:v>
                </c:pt>
                <c:pt idx="125">
                  <c:v>-164.70050000000001</c:v>
                </c:pt>
                <c:pt idx="126">
                  <c:v>-164.8519</c:v>
                </c:pt>
                <c:pt idx="127">
                  <c:v>-165.02119999999999</c:v>
                </c:pt>
                <c:pt idx="128">
                  <c:v>-165.2047</c:v>
                </c:pt>
                <c:pt idx="129">
                  <c:v>-165.41040000000001</c:v>
                </c:pt>
                <c:pt idx="130">
                  <c:v>-165.6369</c:v>
                </c:pt>
                <c:pt idx="131">
                  <c:v>-165.8503</c:v>
                </c:pt>
                <c:pt idx="132">
                  <c:v>-166.06010000000001</c:v>
                </c:pt>
                <c:pt idx="133">
                  <c:v>-166.25559999999999</c:v>
                </c:pt>
                <c:pt idx="134">
                  <c:v>-139.0532</c:v>
                </c:pt>
                <c:pt idx="135">
                  <c:v>-140.88310000000001</c:v>
                </c:pt>
                <c:pt idx="136">
                  <c:v>-142.02449999999999</c:v>
                </c:pt>
                <c:pt idx="137">
                  <c:v>-142.94540000000001</c:v>
                </c:pt>
                <c:pt idx="138">
                  <c:v>-143.76560000000001</c:v>
                </c:pt>
                <c:pt idx="139">
                  <c:v>-144.49270000000001</c:v>
                </c:pt>
                <c:pt idx="140">
                  <c:v>-145.1508</c:v>
                </c:pt>
                <c:pt idx="141">
                  <c:v>-145.76050000000001</c:v>
                </c:pt>
                <c:pt idx="142">
                  <c:v>-146.2731</c:v>
                </c:pt>
                <c:pt idx="143">
                  <c:v>-146.58189999999999</c:v>
                </c:pt>
                <c:pt idx="144">
                  <c:v>-146.70349999999999</c:v>
                </c:pt>
                <c:pt idx="145">
                  <c:v>-146.75829999999999</c:v>
                </c:pt>
                <c:pt idx="146">
                  <c:v>-146.803</c:v>
                </c:pt>
                <c:pt idx="147">
                  <c:v>-146.87870000000001</c:v>
                </c:pt>
                <c:pt idx="148">
                  <c:v>-147.04740000000001</c:v>
                </c:pt>
                <c:pt idx="149">
                  <c:v>-147.22200000000001</c:v>
                </c:pt>
                <c:pt idx="150">
                  <c:v>-147.44489999999999</c:v>
                </c:pt>
                <c:pt idx="151">
                  <c:v>-147.69409999999999</c:v>
                </c:pt>
                <c:pt idx="152">
                  <c:v>-147.95930000000001</c:v>
                </c:pt>
                <c:pt idx="153">
                  <c:v>-148.22929999999999</c:v>
                </c:pt>
                <c:pt idx="154">
                  <c:v>-148.5035</c:v>
                </c:pt>
                <c:pt idx="155">
                  <c:v>-148.75739999999999</c:v>
                </c:pt>
                <c:pt idx="156">
                  <c:v>-149.00899999999999</c:v>
                </c:pt>
                <c:pt idx="157">
                  <c:v>-149.23070000000001</c:v>
                </c:pt>
                <c:pt idx="158">
                  <c:v>-149.4316</c:v>
                </c:pt>
                <c:pt idx="159">
                  <c:v>-149.6217</c:v>
                </c:pt>
                <c:pt idx="160">
                  <c:v>-143.70060000000001</c:v>
                </c:pt>
                <c:pt idx="161">
                  <c:v>-145.67769999999999</c:v>
                </c:pt>
                <c:pt idx="162">
                  <c:v>-147.13319999999999</c:v>
                </c:pt>
                <c:pt idx="163">
                  <c:v>-148.29069999999999</c:v>
                </c:pt>
                <c:pt idx="164">
                  <c:v>-149.3177</c:v>
                </c:pt>
                <c:pt idx="165">
                  <c:v>-150.21180000000001</c:v>
                </c:pt>
                <c:pt idx="166">
                  <c:v>-150.989</c:v>
                </c:pt>
                <c:pt idx="167">
                  <c:v>-151.566</c:v>
                </c:pt>
                <c:pt idx="168">
                  <c:v>-151.91290000000001</c:v>
                </c:pt>
                <c:pt idx="169">
                  <c:v>-151.96770000000001</c:v>
                </c:pt>
                <c:pt idx="170">
                  <c:v>-151.99809999999999</c:v>
                </c:pt>
                <c:pt idx="171">
                  <c:v>-152.06190000000001</c:v>
                </c:pt>
                <c:pt idx="172">
                  <c:v>-152.14830000000001</c:v>
                </c:pt>
                <c:pt idx="173">
                  <c:v>-152.27590000000001</c:v>
                </c:pt>
                <c:pt idx="174">
                  <c:v>-152.43620000000001</c:v>
                </c:pt>
                <c:pt idx="175">
                  <c:v>-152.61449999999999</c:v>
                </c:pt>
                <c:pt idx="176">
                  <c:v>-152.7962</c:v>
                </c:pt>
                <c:pt idx="177">
                  <c:v>-152.9769</c:v>
                </c:pt>
                <c:pt idx="178">
                  <c:v>-153.161</c:v>
                </c:pt>
                <c:pt idx="179">
                  <c:v>-153.3595</c:v>
                </c:pt>
                <c:pt idx="180">
                  <c:v>-153.57050000000001</c:v>
                </c:pt>
                <c:pt idx="181">
                  <c:v>-153.7893</c:v>
                </c:pt>
                <c:pt idx="182">
                  <c:v>-154.0265</c:v>
                </c:pt>
                <c:pt idx="183">
                  <c:v>-154.28100000000001</c:v>
                </c:pt>
                <c:pt idx="184">
                  <c:v>-154.52600000000001</c:v>
                </c:pt>
                <c:pt idx="185">
                  <c:v>-154.75129999999999</c:v>
                </c:pt>
                <c:pt idx="186">
                  <c:v>-154.9659</c:v>
                </c:pt>
                <c:pt idx="187">
                  <c:v>-155.17269999999999</c:v>
                </c:pt>
                <c:pt idx="188">
                  <c:v>-155.38310000000001</c:v>
                </c:pt>
                <c:pt idx="189">
                  <c:v>-155.62209999999999</c:v>
                </c:pt>
                <c:pt idx="190">
                  <c:v>-155.8647</c:v>
                </c:pt>
                <c:pt idx="191">
                  <c:v>-156.149</c:v>
                </c:pt>
                <c:pt idx="192">
                  <c:v>-156.453</c:v>
                </c:pt>
                <c:pt idx="193">
                  <c:v>-156.70570000000001</c:v>
                </c:pt>
                <c:pt idx="194">
                  <c:v>-156.9477</c:v>
                </c:pt>
                <c:pt idx="195">
                  <c:v>-157.1438</c:v>
                </c:pt>
                <c:pt idx="196">
                  <c:v>-157.29159999999999</c:v>
                </c:pt>
                <c:pt idx="197">
                  <c:v>-157.27789999999999</c:v>
                </c:pt>
                <c:pt idx="198">
                  <c:v>-157.3202</c:v>
                </c:pt>
                <c:pt idx="199">
                  <c:v>-157.39769999999999</c:v>
                </c:pt>
                <c:pt idx="200">
                  <c:v>-157.452</c:v>
                </c:pt>
                <c:pt idx="201">
                  <c:v>-157.51159999999999</c:v>
                </c:pt>
                <c:pt idx="202">
                  <c:v>-157.58609999999999</c:v>
                </c:pt>
                <c:pt idx="203">
                  <c:v>-157.64330000000001</c:v>
                </c:pt>
                <c:pt idx="204">
                  <c:v>-157.7011</c:v>
                </c:pt>
                <c:pt idx="205">
                  <c:v>-157.7208</c:v>
                </c:pt>
                <c:pt idx="206">
                  <c:v>-157.75890000000001</c:v>
                </c:pt>
                <c:pt idx="207">
                  <c:v>-157.8245</c:v>
                </c:pt>
                <c:pt idx="208">
                  <c:v>-157.899</c:v>
                </c:pt>
                <c:pt idx="209">
                  <c:v>-157.97890000000001</c:v>
                </c:pt>
                <c:pt idx="210">
                  <c:v>-158.08850000000001</c:v>
                </c:pt>
                <c:pt idx="211">
                  <c:v>-208.41</c:v>
                </c:pt>
                <c:pt idx="212">
                  <c:v>-209.78800000000001</c:v>
                </c:pt>
                <c:pt idx="213">
                  <c:v>-209.744</c:v>
                </c:pt>
                <c:pt idx="214">
                  <c:v>-209.744</c:v>
                </c:pt>
                <c:pt idx="215">
                  <c:v>-209.76560000000001</c:v>
                </c:pt>
                <c:pt idx="216">
                  <c:v>-209.49270000000001</c:v>
                </c:pt>
                <c:pt idx="217">
                  <c:v>-209.1508</c:v>
                </c:pt>
                <c:pt idx="218">
                  <c:v>-208.76050000000001</c:v>
                </c:pt>
                <c:pt idx="219">
                  <c:v>-208.73099999999999</c:v>
                </c:pt>
                <c:pt idx="220">
                  <c:v>-208.58189999999999</c:v>
                </c:pt>
                <c:pt idx="221">
                  <c:v>-208.70349999999999</c:v>
                </c:pt>
                <c:pt idx="222">
                  <c:v>-208.39400000000001</c:v>
                </c:pt>
                <c:pt idx="223">
                  <c:v>-208.577</c:v>
                </c:pt>
                <c:pt idx="224">
                  <c:v>-208.697</c:v>
                </c:pt>
                <c:pt idx="225">
                  <c:v>-208.22380000000001</c:v>
                </c:pt>
                <c:pt idx="226">
                  <c:v>-208.9186</c:v>
                </c:pt>
                <c:pt idx="227">
                  <c:v>-209.125</c:v>
                </c:pt>
                <c:pt idx="228">
                  <c:v>-209.25700000000001</c:v>
                </c:pt>
                <c:pt idx="229">
                  <c:v>-209.36500000000001</c:v>
                </c:pt>
                <c:pt idx="230">
                  <c:v>-209.08</c:v>
                </c:pt>
                <c:pt idx="231">
                  <c:v>-209.21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90-4E4E-9E4B-C03A3F82928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'100 mM pH 13'!$B$4:$B$235</c:f>
              <c:numCache>
                <c:formatCode>General</c:formatCode>
                <c:ptCount val="232"/>
                <c:pt idx="0">
                  <c:v>4.4777541349999998E-2</c:v>
                </c:pt>
                <c:pt idx="1">
                  <c:v>0.13276473724999999</c:v>
                </c:pt>
                <c:pt idx="2">
                  <c:v>0.22075193315</c:v>
                </c:pt>
                <c:pt idx="3">
                  <c:v>0.30873912905000001</c:v>
                </c:pt>
                <c:pt idx="4">
                  <c:v>0.39672632493333337</c:v>
                </c:pt>
                <c:pt idx="5">
                  <c:v>0.4847135208333333</c:v>
                </c:pt>
                <c:pt idx="6">
                  <c:v>0.57270071673333334</c:v>
                </c:pt>
                <c:pt idx="7">
                  <c:v>0.66068791261666659</c:v>
                </c:pt>
                <c:pt idx="8">
                  <c:v>0.74867510851666663</c:v>
                </c:pt>
                <c:pt idx="9">
                  <c:v>0.83666230441666667</c:v>
                </c:pt>
                <c:pt idx="10">
                  <c:v>0.92464950031666671</c:v>
                </c:pt>
                <c:pt idx="11">
                  <c:v>1.0126366962</c:v>
                </c:pt>
                <c:pt idx="12">
                  <c:v>1.1006238921</c:v>
                </c:pt>
                <c:pt idx="13">
                  <c:v>1.1886110879999998</c:v>
                </c:pt>
                <c:pt idx="14">
                  <c:v>1.2765982839000001</c:v>
                </c:pt>
                <c:pt idx="15">
                  <c:v>1.3645854797833332</c:v>
                </c:pt>
                <c:pt idx="16">
                  <c:v>1.4525726756833335</c:v>
                </c:pt>
                <c:pt idx="17">
                  <c:v>1.5405598715833333</c:v>
                </c:pt>
                <c:pt idx="18">
                  <c:v>1.6285470674666667</c:v>
                </c:pt>
                <c:pt idx="19">
                  <c:v>1.7165342633666667</c:v>
                </c:pt>
                <c:pt idx="20">
                  <c:v>1.8045214592666667</c:v>
                </c:pt>
                <c:pt idx="21">
                  <c:v>1.8925086551666666</c:v>
                </c:pt>
                <c:pt idx="22">
                  <c:v>1.9804958510500001</c:v>
                </c:pt>
                <c:pt idx="23">
                  <c:v>2.0796484117166667</c:v>
                </c:pt>
                <c:pt idx="24">
                  <c:v>2.1676356076166665</c:v>
                </c:pt>
                <c:pt idx="25">
                  <c:v>2.2556228035166668</c:v>
                </c:pt>
                <c:pt idx="26">
                  <c:v>2.343610007283333</c:v>
                </c:pt>
                <c:pt idx="27">
                  <c:v>2.4315971953000002</c:v>
                </c:pt>
                <c:pt idx="28">
                  <c:v>2.5195843912</c:v>
                </c:pt>
                <c:pt idx="29">
                  <c:v>2.6075715949666667</c:v>
                </c:pt>
                <c:pt idx="30">
                  <c:v>2.6955587829833334</c:v>
                </c:pt>
                <c:pt idx="31">
                  <c:v>2.7835459788833332</c:v>
                </c:pt>
                <c:pt idx="32">
                  <c:v>2.871533174783333</c:v>
                </c:pt>
                <c:pt idx="33">
                  <c:v>2.9595203706666666</c:v>
                </c:pt>
                <c:pt idx="34">
                  <c:v>3.04750757445</c:v>
                </c:pt>
                <c:pt idx="35">
                  <c:v>3.1354947703333331</c:v>
                </c:pt>
                <c:pt idx="36">
                  <c:v>3.2234819662333334</c:v>
                </c:pt>
                <c:pt idx="37">
                  <c:v>3.3114691542500001</c:v>
                </c:pt>
                <c:pt idx="38">
                  <c:v>3.3994563501499999</c:v>
                </c:pt>
                <c:pt idx="39">
                  <c:v>3.487443553916667</c:v>
                </c:pt>
                <c:pt idx="40">
                  <c:v>3.5754307498166669</c:v>
                </c:pt>
                <c:pt idx="41">
                  <c:v>3.6634179457166667</c:v>
                </c:pt>
                <c:pt idx="42">
                  <c:v>3.7514051416166665</c:v>
                </c:pt>
                <c:pt idx="43">
                  <c:v>3.8393923375000001</c:v>
                </c:pt>
                <c:pt idx="44">
                  <c:v>3.9273795255166664</c:v>
                </c:pt>
                <c:pt idx="45">
                  <c:v>4.0153667293000002</c:v>
                </c:pt>
                <c:pt idx="46">
                  <c:v>4.1095464590666664</c:v>
                </c:pt>
                <c:pt idx="47">
                  <c:v>4.19753365495</c:v>
                </c:pt>
                <c:pt idx="48">
                  <c:v>4.2855208508500002</c:v>
                </c:pt>
                <c:pt idx="49">
                  <c:v>4.3735080467500005</c:v>
                </c:pt>
                <c:pt idx="50">
                  <c:v>4.4614952426499999</c:v>
                </c:pt>
                <c:pt idx="51">
                  <c:v>4.5494824385333335</c:v>
                </c:pt>
                <c:pt idx="52">
                  <c:v>4.6374696344333328</c:v>
                </c:pt>
                <c:pt idx="53">
                  <c:v>4.7254568303333331</c:v>
                </c:pt>
                <c:pt idx="54">
                  <c:v>4.8134440262166667</c:v>
                </c:pt>
                <c:pt idx="55">
                  <c:v>4.9014312221166669</c:v>
                </c:pt>
                <c:pt idx="56">
                  <c:v>4.9894184180166672</c:v>
                </c:pt>
                <c:pt idx="57">
                  <c:v>5.0774056139166666</c:v>
                </c:pt>
                <c:pt idx="58">
                  <c:v>5.1653928098000002</c:v>
                </c:pt>
                <c:pt idx="59">
                  <c:v>5.2533800056999995</c:v>
                </c:pt>
                <c:pt idx="60">
                  <c:v>5.3413672015999998</c:v>
                </c:pt>
                <c:pt idx="61">
                  <c:v>5.4293543975</c:v>
                </c:pt>
                <c:pt idx="62">
                  <c:v>5.5173415933833336</c:v>
                </c:pt>
                <c:pt idx="63">
                  <c:v>5.605328789283333</c:v>
                </c:pt>
                <c:pt idx="64">
                  <c:v>5.6933159851833333</c:v>
                </c:pt>
                <c:pt idx="65">
                  <c:v>5.781303181066666</c:v>
                </c:pt>
                <c:pt idx="66">
                  <c:v>5.8692903769666662</c:v>
                </c:pt>
                <c:pt idx="67">
                  <c:v>5.9572775728666674</c:v>
                </c:pt>
                <c:pt idx="68">
                  <c:v>6.1041772847499995</c:v>
                </c:pt>
                <c:pt idx="69">
                  <c:v>6.1921644806500007</c:v>
                </c:pt>
                <c:pt idx="70">
                  <c:v>6.2801516765500001</c:v>
                </c:pt>
                <c:pt idx="71">
                  <c:v>6.3681388724500003</c:v>
                </c:pt>
                <c:pt idx="72">
                  <c:v>6.456126068333333</c:v>
                </c:pt>
                <c:pt idx="73">
                  <c:v>6.5441132642333333</c:v>
                </c:pt>
                <c:pt idx="74">
                  <c:v>6.6321004601333335</c:v>
                </c:pt>
                <c:pt idx="75">
                  <c:v>6.7200876560333329</c:v>
                </c:pt>
                <c:pt idx="76">
                  <c:v>6.8080748519166674</c:v>
                </c:pt>
                <c:pt idx="77">
                  <c:v>6.8960620478166668</c:v>
                </c:pt>
                <c:pt idx="78">
                  <c:v>6.984049243716667</c:v>
                </c:pt>
                <c:pt idx="79">
                  <c:v>7.0720364395999997</c:v>
                </c:pt>
                <c:pt idx="80">
                  <c:v>7.1600236355</c:v>
                </c:pt>
                <c:pt idx="81">
                  <c:v>7.2480108313999994</c:v>
                </c:pt>
                <c:pt idx="82">
                  <c:v>7.3359980272999996</c:v>
                </c:pt>
                <c:pt idx="83">
                  <c:v>7.4239852231833332</c:v>
                </c:pt>
                <c:pt idx="84">
                  <c:v>7.5119724190833335</c:v>
                </c:pt>
                <c:pt idx="85">
                  <c:v>7.5999596149833337</c:v>
                </c:pt>
                <c:pt idx="86">
                  <c:v>7.6879468108833331</c:v>
                </c:pt>
                <c:pt idx="87">
                  <c:v>7.7759340146500007</c:v>
                </c:pt>
                <c:pt idx="88">
                  <c:v>7.8639212026666661</c:v>
                </c:pt>
                <c:pt idx="89">
                  <c:v>7.9519084064333336</c:v>
                </c:pt>
                <c:pt idx="90">
                  <c:v>8.0398955944499999</c:v>
                </c:pt>
                <c:pt idx="91">
                  <c:v>8.1012925488</c:v>
                </c:pt>
                <c:pt idx="92">
                  <c:v>8.1892797446833345</c:v>
                </c:pt>
                <c:pt idx="93">
                  <c:v>8.277266940583333</c:v>
                </c:pt>
                <c:pt idx="94">
                  <c:v>8.3652541364833333</c:v>
                </c:pt>
                <c:pt idx="95">
                  <c:v>8.4532413323833335</c:v>
                </c:pt>
                <c:pt idx="96">
                  <c:v>8.5412285282666662</c:v>
                </c:pt>
                <c:pt idx="97">
                  <c:v>8.6292157241666665</c:v>
                </c:pt>
                <c:pt idx="98">
                  <c:v>8.7172029200666667</c:v>
                </c:pt>
                <c:pt idx="99">
                  <c:v>8.805190115966667</c:v>
                </c:pt>
                <c:pt idx="100">
                  <c:v>8.8931773118499997</c:v>
                </c:pt>
                <c:pt idx="101">
                  <c:v>8.98116450775</c:v>
                </c:pt>
                <c:pt idx="102">
                  <c:v>9.0691517036500002</c:v>
                </c:pt>
                <c:pt idx="103">
                  <c:v>9.1571388995333329</c:v>
                </c:pt>
                <c:pt idx="104">
                  <c:v>9.2451260954333332</c:v>
                </c:pt>
                <c:pt idx="105">
                  <c:v>9.3331132913333317</c:v>
                </c:pt>
                <c:pt idx="106">
                  <c:v>9.4211004872333337</c:v>
                </c:pt>
                <c:pt idx="107">
                  <c:v>9.5090876831166664</c:v>
                </c:pt>
                <c:pt idx="108">
                  <c:v>9.5970748790166667</c:v>
                </c:pt>
                <c:pt idx="109">
                  <c:v>9.6850620749166669</c:v>
                </c:pt>
                <c:pt idx="110">
                  <c:v>9.7730492708166672</c:v>
                </c:pt>
                <c:pt idx="111">
                  <c:v>9.8610364666999999</c:v>
                </c:pt>
                <c:pt idx="112">
                  <c:v>9.9490236626000002</c:v>
                </c:pt>
                <c:pt idx="113">
                  <c:v>10.0370108585</c:v>
                </c:pt>
                <c:pt idx="114">
                  <c:v>10.06649016045</c:v>
                </c:pt>
                <c:pt idx="115">
                  <c:v>10.154477356349998</c:v>
                </c:pt>
                <c:pt idx="116">
                  <c:v>10.242464552233335</c:v>
                </c:pt>
                <c:pt idx="117">
                  <c:v>10.330451748133333</c:v>
                </c:pt>
                <c:pt idx="118">
                  <c:v>10.418438944033333</c:v>
                </c:pt>
                <c:pt idx="119">
                  <c:v>10.506426139916666</c:v>
                </c:pt>
                <c:pt idx="120">
                  <c:v>10.594413335816666</c:v>
                </c:pt>
                <c:pt idx="121">
                  <c:v>10.682400531716667</c:v>
                </c:pt>
                <c:pt idx="122">
                  <c:v>10.770387727616667</c:v>
                </c:pt>
                <c:pt idx="123">
                  <c:v>10.858374923500001</c:v>
                </c:pt>
                <c:pt idx="124">
                  <c:v>10.9463621194</c:v>
                </c:pt>
                <c:pt idx="125">
                  <c:v>11.0343493153</c:v>
                </c:pt>
                <c:pt idx="126">
                  <c:v>11.122336511199999</c:v>
                </c:pt>
                <c:pt idx="127">
                  <c:v>11.210323707083335</c:v>
                </c:pt>
                <c:pt idx="128">
                  <c:v>11.298310902983333</c:v>
                </c:pt>
                <c:pt idx="129">
                  <c:v>11.386298098883334</c:v>
                </c:pt>
                <c:pt idx="130">
                  <c:v>11.474285294766666</c:v>
                </c:pt>
                <c:pt idx="131">
                  <c:v>11.562272490666667</c:v>
                </c:pt>
                <c:pt idx="132">
                  <c:v>11.650259686566667</c:v>
                </c:pt>
                <c:pt idx="133">
                  <c:v>11.738246882466665</c:v>
                </c:pt>
                <c:pt idx="134">
                  <c:v>11.834792912399999</c:v>
                </c:pt>
                <c:pt idx="135">
                  <c:v>11.922780108283332</c:v>
                </c:pt>
                <c:pt idx="136">
                  <c:v>12.010767304183334</c:v>
                </c:pt>
                <c:pt idx="137">
                  <c:v>12.098754500083334</c:v>
                </c:pt>
                <c:pt idx="138">
                  <c:v>12.186741695983333</c:v>
                </c:pt>
                <c:pt idx="139">
                  <c:v>12.274728891866665</c:v>
                </c:pt>
                <c:pt idx="140">
                  <c:v>12.362716087766668</c:v>
                </c:pt>
                <c:pt idx="141">
                  <c:v>12.450703283666666</c:v>
                </c:pt>
                <c:pt idx="142">
                  <c:v>12.53869047955</c:v>
                </c:pt>
                <c:pt idx="143">
                  <c:v>12.626677675449999</c:v>
                </c:pt>
                <c:pt idx="144">
                  <c:v>12.714664871350001</c:v>
                </c:pt>
                <c:pt idx="145">
                  <c:v>12.802652067249999</c:v>
                </c:pt>
                <c:pt idx="146">
                  <c:v>12.890639263133332</c:v>
                </c:pt>
                <c:pt idx="147">
                  <c:v>12.978626459033334</c:v>
                </c:pt>
                <c:pt idx="148">
                  <c:v>13.066613654933333</c:v>
                </c:pt>
                <c:pt idx="149">
                  <c:v>13.154600850833333</c:v>
                </c:pt>
                <c:pt idx="150">
                  <c:v>13.242588046716666</c:v>
                </c:pt>
                <c:pt idx="151">
                  <c:v>13.330575242616668</c:v>
                </c:pt>
                <c:pt idx="152">
                  <c:v>13.418562438516666</c:v>
                </c:pt>
                <c:pt idx="153">
                  <c:v>13.506549634399999</c:v>
                </c:pt>
                <c:pt idx="154">
                  <c:v>13.594536830300001</c:v>
                </c:pt>
                <c:pt idx="155">
                  <c:v>13.682524026200001</c:v>
                </c:pt>
                <c:pt idx="156">
                  <c:v>13.7705112221</c:v>
                </c:pt>
                <c:pt idx="157">
                  <c:v>13.858498417983332</c:v>
                </c:pt>
                <c:pt idx="158">
                  <c:v>13.946485613883334</c:v>
                </c:pt>
                <c:pt idx="159">
                  <c:v>14.034472809783333</c:v>
                </c:pt>
                <c:pt idx="160">
                  <c:v>14.148594094316667</c:v>
                </c:pt>
                <c:pt idx="161">
                  <c:v>14.2365812902</c:v>
                </c:pt>
                <c:pt idx="162">
                  <c:v>14.324568486099999</c:v>
                </c:pt>
                <c:pt idx="163">
                  <c:v>14.412555682000001</c:v>
                </c:pt>
                <c:pt idx="164">
                  <c:v>14.500542877899999</c:v>
                </c:pt>
                <c:pt idx="165">
                  <c:v>14.588530073783334</c:v>
                </c:pt>
                <c:pt idx="166">
                  <c:v>14.676517269683334</c:v>
                </c:pt>
                <c:pt idx="167">
                  <c:v>14.764504465583334</c:v>
                </c:pt>
                <c:pt idx="168">
                  <c:v>14.852491661483333</c:v>
                </c:pt>
                <c:pt idx="169">
                  <c:v>14.940478857366665</c:v>
                </c:pt>
                <c:pt idx="170">
                  <c:v>15.028466053266667</c:v>
                </c:pt>
                <c:pt idx="171">
                  <c:v>15.116453249166666</c:v>
                </c:pt>
                <c:pt idx="172">
                  <c:v>15.20444044505</c:v>
                </c:pt>
                <c:pt idx="173">
                  <c:v>15.292427640949999</c:v>
                </c:pt>
                <c:pt idx="174">
                  <c:v>15.380414836850001</c:v>
                </c:pt>
                <c:pt idx="175">
                  <c:v>15.468402032749999</c:v>
                </c:pt>
                <c:pt idx="176">
                  <c:v>15.556389228633332</c:v>
                </c:pt>
                <c:pt idx="177">
                  <c:v>15.644376424533334</c:v>
                </c:pt>
                <c:pt idx="178">
                  <c:v>15.732363620433334</c:v>
                </c:pt>
                <c:pt idx="179">
                  <c:v>15.820350816333333</c:v>
                </c:pt>
                <c:pt idx="180">
                  <c:v>15.908338012216666</c:v>
                </c:pt>
                <c:pt idx="181">
                  <c:v>15.996325208116668</c:v>
                </c:pt>
                <c:pt idx="182">
                  <c:v>16.084312404016668</c:v>
                </c:pt>
                <c:pt idx="183">
                  <c:v>16.172299599900001</c:v>
                </c:pt>
                <c:pt idx="184">
                  <c:v>16.260286795800003</c:v>
                </c:pt>
                <c:pt idx="185">
                  <c:v>16.348273991700001</c:v>
                </c:pt>
                <c:pt idx="186">
                  <c:v>16.4362611876</c:v>
                </c:pt>
                <c:pt idx="187">
                  <c:v>16.524248383483332</c:v>
                </c:pt>
                <c:pt idx="188">
                  <c:v>16.612235579383334</c:v>
                </c:pt>
                <c:pt idx="189">
                  <c:v>16.700222775283333</c:v>
                </c:pt>
                <c:pt idx="190">
                  <c:v>16.788209971166665</c:v>
                </c:pt>
                <c:pt idx="191">
                  <c:v>16.876197167066668</c:v>
                </c:pt>
                <c:pt idx="192">
                  <c:v>16.964184362966666</c:v>
                </c:pt>
                <c:pt idx="193">
                  <c:v>17.052171558866668</c:v>
                </c:pt>
                <c:pt idx="194">
                  <c:v>17.140158754750001</c:v>
                </c:pt>
                <c:pt idx="195">
                  <c:v>17.228145950649999</c:v>
                </c:pt>
                <c:pt idx="196">
                  <c:v>17.316133146549998</c:v>
                </c:pt>
                <c:pt idx="197">
                  <c:v>17.404120342450003</c:v>
                </c:pt>
                <c:pt idx="198">
                  <c:v>17.492107538333336</c:v>
                </c:pt>
                <c:pt idx="199">
                  <c:v>17.580094734233334</c:v>
                </c:pt>
                <c:pt idx="200">
                  <c:v>17.668081930133333</c:v>
                </c:pt>
                <c:pt idx="201">
                  <c:v>17.756069126016666</c:v>
                </c:pt>
                <c:pt idx="202">
                  <c:v>17.844056321916664</c:v>
                </c:pt>
                <c:pt idx="203">
                  <c:v>17.932043517816666</c:v>
                </c:pt>
                <c:pt idx="204">
                  <c:v>18.020030713716668</c:v>
                </c:pt>
                <c:pt idx="205">
                  <c:v>18.108017909600001</c:v>
                </c:pt>
                <c:pt idx="206">
                  <c:v>18.196005105499999</c:v>
                </c:pt>
                <c:pt idx="207">
                  <c:v>18.283992301400001</c:v>
                </c:pt>
                <c:pt idx="208">
                  <c:v>18.3719794973</c:v>
                </c:pt>
                <c:pt idx="209">
                  <c:v>18.459966693183333</c:v>
                </c:pt>
                <c:pt idx="210">
                  <c:v>18.547953889083331</c:v>
                </c:pt>
                <c:pt idx="211">
                  <c:v>18.618767262283331</c:v>
                </c:pt>
                <c:pt idx="212">
                  <c:v>18.706754458183333</c:v>
                </c:pt>
                <c:pt idx="213">
                  <c:v>18.794741654066669</c:v>
                </c:pt>
                <c:pt idx="214">
                  <c:v>18.882728849966668</c:v>
                </c:pt>
                <c:pt idx="215">
                  <c:v>18.970716045866666</c:v>
                </c:pt>
                <c:pt idx="216">
                  <c:v>19.058703241749999</c:v>
                </c:pt>
                <c:pt idx="217">
                  <c:v>19.146690437650001</c:v>
                </c:pt>
                <c:pt idx="218">
                  <c:v>19.23467763355</c:v>
                </c:pt>
                <c:pt idx="219">
                  <c:v>19.322664829449998</c:v>
                </c:pt>
                <c:pt idx="220">
                  <c:v>19.410652025333331</c:v>
                </c:pt>
                <c:pt idx="221">
                  <c:v>19.498639221233336</c:v>
                </c:pt>
                <c:pt idx="222">
                  <c:v>19.586626417133335</c:v>
                </c:pt>
                <c:pt idx="223">
                  <c:v>19.674613613033333</c:v>
                </c:pt>
                <c:pt idx="224">
                  <c:v>19.762600808916666</c:v>
                </c:pt>
                <c:pt idx="225">
                  <c:v>19.850588004816665</c:v>
                </c:pt>
                <c:pt idx="226">
                  <c:v>19.938575200716667</c:v>
                </c:pt>
                <c:pt idx="227">
                  <c:v>20.026562396599999</c:v>
                </c:pt>
                <c:pt idx="228">
                  <c:v>20.114549592500001</c:v>
                </c:pt>
                <c:pt idx="229">
                  <c:v>20.2025367884</c:v>
                </c:pt>
                <c:pt idx="230">
                  <c:v>20.290523984300002</c:v>
                </c:pt>
                <c:pt idx="231">
                  <c:v>20.378511180183335</c:v>
                </c:pt>
              </c:numCache>
            </c:numRef>
          </c:xVal>
          <c:yVal>
            <c:numRef>
              <c:f>'100 mM pH 13'!$E$4:$E$235</c:f>
              <c:numCache>
                <c:formatCode>General</c:formatCode>
                <c:ptCount val="232"/>
                <c:pt idx="0">
                  <c:v>-219.78661159999999</c:v>
                </c:pt>
                <c:pt idx="1">
                  <c:v>-217.02682739999997</c:v>
                </c:pt>
                <c:pt idx="2">
                  <c:v>-216.61845749999998</c:v>
                </c:pt>
                <c:pt idx="3">
                  <c:v>-215.08848269999999</c:v>
                </c:pt>
                <c:pt idx="4">
                  <c:v>-213.96337559999998</c:v>
                </c:pt>
                <c:pt idx="5">
                  <c:v>-213.10502759999997</c:v>
                </c:pt>
                <c:pt idx="6">
                  <c:v>-212.42618009999998</c:v>
                </c:pt>
                <c:pt idx="7">
                  <c:v>-211.8951027</c:v>
                </c:pt>
                <c:pt idx="8">
                  <c:v>-211.49989649999998</c:v>
                </c:pt>
                <c:pt idx="9">
                  <c:v>-211.20893279999999</c:v>
                </c:pt>
                <c:pt idx="10">
                  <c:v>-211.65265199999999</c:v>
                </c:pt>
                <c:pt idx="11">
                  <c:v>-210.8579661</c:v>
                </c:pt>
                <c:pt idx="12">
                  <c:v>-210.75860519999998</c:v>
                </c:pt>
                <c:pt idx="13">
                  <c:v>-210.69677159999998</c:v>
                </c:pt>
                <c:pt idx="14">
                  <c:v>-210.68944919999998</c:v>
                </c:pt>
                <c:pt idx="15">
                  <c:v>-210.71304359999996</c:v>
                </c:pt>
                <c:pt idx="16">
                  <c:v>-210.78036899999998</c:v>
                </c:pt>
                <c:pt idx="17">
                  <c:v>-209.58370442999998</c:v>
                </c:pt>
                <c:pt idx="18">
                  <c:v>-208.94545099999996</c:v>
                </c:pt>
                <c:pt idx="19">
                  <c:v>-209.50724649999998</c:v>
                </c:pt>
                <c:pt idx="20">
                  <c:v>-209.2150249</c:v>
                </c:pt>
                <c:pt idx="21">
                  <c:v>-209.41783469999996</c:v>
                </c:pt>
                <c:pt idx="22">
                  <c:v>-209.96080412999999</c:v>
                </c:pt>
                <c:pt idx="23">
                  <c:v>-308.59940760000001</c:v>
                </c:pt>
                <c:pt idx="24">
                  <c:v>-218.11071223440004</c:v>
                </c:pt>
                <c:pt idx="25">
                  <c:v>-213.06241573860004</c:v>
                </c:pt>
                <c:pt idx="26">
                  <c:v>-210.07536606440001</c:v>
                </c:pt>
                <c:pt idx="27">
                  <c:v>-208.14842934310002</c:v>
                </c:pt>
                <c:pt idx="28">
                  <c:v>-206.83083299090003</c:v>
                </c:pt>
                <c:pt idx="29">
                  <c:v>-205.87791226460001</c:v>
                </c:pt>
                <c:pt idx="30">
                  <c:v>-205.15179091040002</c:v>
                </c:pt>
                <c:pt idx="31">
                  <c:v>-204.60432326720002</c:v>
                </c:pt>
                <c:pt idx="32">
                  <c:v>-204.19402533770003</c:v>
                </c:pt>
                <c:pt idx="33">
                  <c:v>-203.90646351700002</c:v>
                </c:pt>
                <c:pt idx="34">
                  <c:v>-203.73497614130002</c:v>
                </c:pt>
                <c:pt idx="35">
                  <c:v>-203.65796327040002</c:v>
                </c:pt>
                <c:pt idx="36">
                  <c:v>-203.67118566370002</c:v>
                </c:pt>
                <c:pt idx="37">
                  <c:v>-203.34084769980001</c:v>
                </c:pt>
                <c:pt idx="38">
                  <c:v>-203.45195763270002</c:v>
                </c:pt>
                <c:pt idx="39">
                  <c:v>-203.58099827100003</c:v>
                </c:pt>
                <c:pt idx="40">
                  <c:v>-203.72394024270002</c:v>
                </c:pt>
                <c:pt idx="41">
                  <c:v>-203.86859469750001</c:v>
                </c:pt>
                <c:pt idx="42">
                  <c:v>-203.6125199272</c:v>
                </c:pt>
                <c:pt idx="43">
                  <c:v>-203.75447435880002</c:v>
                </c:pt>
                <c:pt idx="44">
                  <c:v>-203.90075176530004</c:v>
                </c:pt>
                <c:pt idx="45">
                  <c:v>-204.03848375630002</c:v>
                </c:pt>
                <c:pt idx="46">
                  <c:v>-213.23708606610003</c:v>
                </c:pt>
                <c:pt idx="47">
                  <c:v>-208.62907236750002</c:v>
                </c:pt>
                <c:pt idx="48">
                  <c:v>-208.8527860932</c:v>
                </c:pt>
                <c:pt idx="49">
                  <c:v>-203.38446573390004</c:v>
                </c:pt>
                <c:pt idx="50">
                  <c:v>-201.80422685200003</c:v>
                </c:pt>
                <c:pt idx="51">
                  <c:v>-200.61210432460004</c:v>
                </c:pt>
                <c:pt idx="52">
                  <c:v>-199.81349006960002</c:v>
                </c:pt>
                <c:pt idx="53">
                  <c:v>-199.06757418200002</c:v>
                </c:pt>
                <c:pt idx="54">
                  <c:v>-198.76684759120002</c:v>
                </c:pt>
                <c:pt idx="55">
                  <c:v>-198.36540404340002</c:v>
                </c:pt>
                <c:pt idx="56">
                  <c:v>-198.418374511</c:v>
                </c:pt>
                <c:pt idx="57">
                  <c:v>-198.43110488599999</c:v>
                </c:pt>
                <c:pt idx="58">
                  <c:v>-198.76739047199999</c:v>
                </c:pt>
                <c:pt idx="59">
                  <c:v>-199.46297816199998</c:v>
                </c:pt>
                <c:pt idx="60">
                  <c:v>-199.54373966099999</c:v>
                </c:pt>
                <c:pt idx="61">
                  <c:v>-199.97840558499999</c:v>
                </c:pt>
                <c:pt idx="62">
                  <c:v>-200.369279019</c:v>
                </c:pt>
                <c:pt idx="63">
                  <c:v>-200.235762846</c:v>
                </c:pt>
                <c:pt idx="64">
                  <c:v>-200.627349181</c:v>
                </c:pt>
                <c:pt idx="65">
                  <c:v>-200.86342125499999</c:v>
                </c:pt>
                <c:pt idx="66">
                  <c:v>-200.94418275399997</c:v>
                </c:pt>
                <c:pt idx="67">
                  <c:v>-201.06435749400001</c:v>
                </c:pt>
                <c:pt idx="68">
                  <c:v>-202.76898778248</c:v>
                </c:pt>
                <c:pt idx="69">
                  <c:v>-194.32576292124</c:v>
                </c:pt>
                <c:pt idx="70">
                  <c:v>-187.61915727686997</c:v>
                </c:pt>
                <c:pt idx="71">
                  <c:v>-184.68994314425998</c:v>
                </c:pt>
                <c:pt idx="72">
                  <c:v>-183.05090721419998</c:v>
                </c:pt>
                <c:pt idx="73">
                  <c:v>-182.02532402511</c:v>
                </c:pt>
                <c:pt idx="74">
                  <c:v>-181.3384063071</c:v>
                </c:pt>
                <c:pt idx="75">
                  <c:v>-180.86088395633999</c:v>
                </c:pt>
                <c:pt idx="76">
                  <c:v>-180.55289616797998</c:v>
                </c:pt>
                <c:pt idx="77">
                  <c:v>-180.03924008700002</c:v>
                </c:pt>
                <c:pt idx="78">
                  <c:v>-179.46112299599997</c:v>
                </c:pt>
                <c:pt idx="79">
                  <c:v>-179.48924143600001</c:v>
                </c:pt>
                <c:pt idx="80">
                  <c:v>-179.52700048400001</c:v>
                </c:pt>
                <c:pt idx="81">
                  <c:v>-179.64489708600001</c:v>
                </c:pt>
                <c:pt idx="82">
                  <c:v>-180.11597498399999</c:v>
                </c:pt>
                <c:pt idx="83">
                  <c:v>-180.245577408</c:v>
                </c:pt>
                <c:pt idx="84">
                  <c:v>-180.37749416100002</c:v>
                </c:pt>
                <c:pt idx="85">
                  <c:v>-180.51846698399999</c:v>
                </c:pt>
                <c:pt idx="86">
                  <c:v>-180.66115039799999</c:v>
                </c:pt>
                <c:pt idx="87">
                  <c:v>-180.80151948299999</c:v>
                </c:pt>
                <c:pt idx="88">
                  <c:v>-180.94611473399999</c:v>
                </c:pt>
                <c:pt idx="89">
                  <c:v>-181.07018289299998</c:v>
                </c:pt>
                <c:pt idx="90">
                  <c:v>-182.85725601000001</c:v>
                </c:pt>
                <c:pt idx="91">
                  <c:v>-167.15990576999999</c:v>
                </c:pt>
                <c:pt idx="92">
                  <c:v>-168.63767491999999</c:v>
                </c:pt>
                <c:pt idx="93">
                  <c:v>-167.98229877</c:v>
                </c:pt>
                <c:pt idx="94">
                  <c:v>-167.91995935</c:v>
                </c:pt>
                <c:pt idx="95">
                  <c:v>-168.12271476000001</c:v>
                </c:pt>
                <c:pt idx="96">
                  <c:v>-168.55360808</c:v>
                </c:pt>
                <c:pt idx="97">
                  <c:v>-169.29931920000001</c:v>
                </c:pt>
                <c:pt idx="98">
                  <c:v>-169.92200620999998</c:v>
                </c:pt>
                <c:pt idx="99">
                  <c:v>-170.41084650999997</c:v>
                </c:pt>
                <c:pt idx="100">
                  <c:v>-170.73677391999999</c:v>
                </c:pt>
                <c:pt idx="101">
                  <c:v>-170.843654595251</c:v>
                </c:pt>
                <c:pt idx="102">
                  <c:v>-171.04829280259597</c:v>
                </c:pt>
                <c:pt idx="103">
                  <c:v>-171.215964107969</c:v>
                </c:pt>
                <c:pt idx="104">
                  <c:v>-171.33580186710898</c:v>
                </c:pt>
                <c:pt idx="105">
                  <c:v>-171.48224767107499</c:v>
                </c:pt>
                <c:pt idx="106">
                  <c:v>-171.58644558707297</c:v>
                </c:pt>
                <c:pt idx="107">
                  <c:v>-171.692369979262</c:v>
                </c:pt>
                <c:pt idx="108">
                  <c:v>-170.96893575999999</c:v>
                </c:pt>
                <c:pt idx="109">
                  <c:v>-171.067792</c:v>
                </c:pt>
                <c:pt idx="110">
                  <c:v>-171.15330567999999</c:v>
                </c:pt>
                <c:pt idx="111">
                  <c:v>-171.27015416</c:v>
                </c:pt>
                <c:pt idx="112">
                  <c:v>-171.38649723999998</c:v>
                </c:pt>
                <c:pt idx="113">
                  <c:v>-171.48403944</c:v>
                </c:pt>
                <c:pt idx="114">
                  <c:v>-159.60307728399999</c:v>
                </c:pt>
                <c:pt idx="115">
                  <c:v>-159.91910846499999</c:v>
                </c:pt>
                <c:pt idx="116">
                  <c:v>-160.68885075999998</c:v>
                </c:pt>
                <c:pt idx="117">
                  <c:v>-161.45377275099997</c:v>
                </c:pt>
                <c:pt idx="118">
                  <c:v>-162.343740293</c:v>
                </c:pt>
                <c:pt idx="119">
                  <c:v>-163.129227015</c:v>
                </c:pt>
                <c:pt idx="120">
                  <c:v>-163.89742378100001</c:v>
                </c:pt>
                <c:pt idx="121">
                  <c:v>-164.47854724400003</c:v>
                </c:pt>
                <c:pt idx="122">
                  <c:v>-164.88717323900002</c:v>
                </c:pt>
                <c:pt idx="123">
                  <c:v>-165.173563266</c:v>
                </c:pt>
                <c:pt idx="124">
                  <c:v>-165.38516418099999</c:v>
                </c:pt>
                <c:pt idx="125">
                  <c:v>-165.67717396500001</c:v>
                </c:pt>
                <c:pt idx="126">
                  <c:v>-165.829471767</c:v>
                </c:pt>
                <c:pt idx="127">
                  <c:v>-165.99977571599999</c:v>
                </c:pt>
                <c:pt idx="128">
                  <c:v>-166.18436387099999</c:v>
                </c:pt>
                <c:pt idx="129">
                  <c:v>-166.39128367200001</c:v>
                </c:pt>
                <c:pt idx="130">
                  <c:v>-166.61912681699999</c:v>
                </c:pt>
                <c:pt idx="131">
                  <c:v>-166.83379227899999</c:v>
                </c:pt>
                <c:pt idx="132">
                  <c:v>-167.044836393</c:v>
                </c:pt>
                <c:pt idx="133">
                  <c:v>-167.24149570799997</c:v>
                </c:pt>
                <c:pt idx="134">
                  <c:v>-140.28275011036001</c:v>
                </c:pt>
                <c:pt idx="135">
                  <c:v>-142.12883063513002</c:v>
                </c:pt>
                <c:pt idx="136">
                  <c:v>-143.28032323634997</c:v>
                </c:pt>
                <c:pt idx="137">
                  <c:v>-144.20936611042001</c:v>
                </c:pt>
                <c:pt idx="138">
                  <c:v>-145.03681856488001</c:v>
                </c:pt>
                <c:pt idx="139">
                  <c:v>-145.970860321</c:v>
                </c:pt>
                <c:pt idx="140">
                  <c:v>-146.63569268399999</c:v>
                </c:pt>
                <c:pt idx="141">
                  <c:v>-147.251629915</c:v>
                </c:pt>
                <c:pt idx="142">
                  <c:v>-147.76947381299999</c:v>
                </c:pt>
                <c:pt idx="143">
                  <c:v>-148.08143283699999</c:v>
                </c:pt>
                <c:pt idx="144">
                  <c:v>-148.20427680499998</c:v>
                </c:pt>
                <c:pt idx="145">
                  <c:v>-148.25963740899999</c:v>
                </c:pt>
                <c:pt idx="146">
                  <c:v>-148.30479468999999</c:v>
                </c:pt>
                <c:pt idx="147">
                  <c:v>-148.08751170100001</c:v>
                </c:pt>
                <c:pt idx="148">
                  <c:v>-148.257600102</c:v>
                </c:pt>
                <c:pt idx="149">
                  <c:v>-148.43363706</c:v>
                </c:pt>
                <c:pt idx="150">
                  <c:v>-148.65837152699999</c:v>
                </c:pt>
                <c:pt idx="151">
                  <c:v>-147.6974969643</c:v>
                </c:pt>
                <c:pt idx="152">
                  <c:v>-147.96270306390002</c:v>
                </c:pt>
                <c:pt idx="153">
                  <c:v>-148.23270927390001</c:v>
                </c:pt>
                <c:pt idx="154">
                  <c:v>-148.83466280499999</c:v>
                </c:pt>
                <c:pt idx="155">
                  <c:v>-149.38664380199998</c:v>
                </c:pt>
                <c:pt idx="156">
                  <c:v>-149.63930806999997</c:v>
                </c:pt>
                <c:pt idx="157">
                  <c:v>-149.86194586100001</c:v>
                </c:pt>
                <c:pt idx="158">
                  <c:v>-150.06369566800001</c:v>
                </c:pt>
                <c:pt idx="159">
                  <c:v>-150.254599791</c:v>
                </c:pt>
                <c:pt idx="160">
                  <c:v>-149.76476532000001</c:v>
                </c:pt>
                <c:pt idx="161">
                  <c:v>-151.82529893999998</c:v>
                </c:pt>
                <c:pt idx="162">
                  <c:v>-147.75410210399997</c:v>
                </c:pt>
                <c:pt idx="163">
                  <c:v>-148.91648675399998</c:v>
                </c:pt>
                <c:pt idx="164">
                  <c:v>-149.94782069399997</c:v>
                </c:pt>
                <c:pt idx="165">
                  <c:v>-150.847195914</c:v>
                </c:pt>
                <c:pt idx="166">
                  <c:v>-151.62768346999999</c:v>
                </c:pt>
                <c:pt idx="167">
                  <c:v>-152.20712417999999</c:v>
                </c:pt>
                <c:pt idx="168">
                  <c:v>-152.70740446700003</c:v>
                </c:pt>
                <c:pt idx="169">
                  <c:v>-152.76249107100003</c:v>
                </c:pt>
                <c:pt idx="170">
                  <c:v>-152.79305006300001</c:v>
                </c:pt>
                <c:pt idx="171">
                  <c:v>-152.85718373700001</c:v>
                </c:pt>
                <c:pt idx="172">
                  <c:v>-152.94403560900003</c:v>
                </c:pt>
                <c:pt idx="173">
                  <c:v>-153.07230295700001</c:v>
                </c:pt>
                <c:pt idx="174">
                  <c:v>-153.23344132600002</c:v>
                </c:pt>
                <c:pt idx="175">
                  <c:v>-153.41267383499999</c:v>
                </c:pt>
                <c:pt idx="176">
                  <c:v>-153.59532412600001</c:v>
                </c:pt>
                <c:pt idx="177">
                  <c:v>-153.77696918700002</c:v>
                </c:pt>
                <c:pt idx="178">
                  <c:v>-153.96203203000002</c:v>
                </c:pt>
                <c:pt idx="179">
                  <c:v>-154.16157018500002</c:v>
                </c:pt>
                <c:pt idx="180">
                  <c:v>-154.37367371500002</c:v>
                </c:pt>
                <c:pt idx="181">
                  <c:v>-154.59361803900001</c:v>
                </c:pt>
                <c:pt idx="182">
                  <c:v>-154.83205859500001</c:v>
                </c:pt>
                <c:pt idx="183">
                  <c:v>-155.08788963000001</c:v>
                </c:pt>
                <c:pt idx="184">
                  <c:v>-155.33417098000001</c:v>
                </c:pt>
                <c:pt idx="185">
                  <c:v>-155.560649299</c:v>
                </c:pt>
                <c:pt idx="186">
                  <c:v>-155.77637165700003</c:v>
                </c:pt>
                <c:pt idx="187">
                  <c:v>-155.98425322099999</c:v>
                </c:pt>
                <c:pt idx="188">
                  <c:v>-156.19575361300002</c:v>
                </c:pt>
                <c:pt idx="189">
                  <c:v>-156.436003583</c:v>
                </c:pt>
                <c:pt idx="190">
                  <c:v>-156.679872381</c:v>
                </c:pt>
                <c:pt idx="191">
                  <c:v>-156.96565927</c:v>
                </c:pt>
                <c:pt idx="192">
                  <c:v>-157.27124919000002</c:v>
                </c:pt>
                <c:pt idx="193">
                  <c:v>-157.52527081100001</c:v>
                </c:pt>
                <c:pt idx="194">
                  <c:v>-157.768536471</c:v>
                </c:pt>
                <c:pt idx="195">
                  <c:v>-157.96566207400002</c:v>
                </c:pt>
                <c:pt idx="196">
                  <c:v>-158.114235068</c:v>
                </c:pt>
                <c:pt idx="197">
                  <c:v>-158.10046341699999</c:v>
                </c:pt>
                <c:pt idx="198">
                  <c:v>-158.142984646</c:v>
                </c:pt>
                <c:pt idx="199">
                  <c:v>-158.22088997099999</c:v>
                </c:pt>
                <c:pt idx="200">
                  <c:v>-158.27547396</c:v>
                </c:pt>
                <c:pt idx="201">
                  <c:v>-158.33538566799999</c:v>
                </c:pt>
                <c:pt idx="202">
                  <c:v>-158.41027530299999</c:v>
                </c:pt>
                <c:pt idx="203">
                  <c:v>-158.46777445900003</c:v>
                </c:pt>
                <c:pt idx="204">
                  <c:v>-158.841278953</c:v>
                </c:pt>
                <c:pt idx="205">
                  <c:v>-158.861121384</c:v>
                </c:pt>
                <c:pt idx="206">
                  <c:v>-158.89949684700002</c:v>
                </c:pt>
                <c:pt idx="207">
                  <c:v>-158.965571135</c:v>
                </c:pt>
                <c:pt idx="208">
                  <c:v>-159.04060977</c:v>
                </c:pt>
                <c:pt idx="209">
                  <c:v>-159.12108744700001</c:v>
                </c:pt>
                <c:pt idx="210">
                  <c:v>-159.23147985500003</c:v>
                </c:pt>
                <c:pt idx="211">
                  <c:v>-210.33362430000003</c:v>
                </c:pt>
                <c:pt idx="212">
                  <c:v>-210.25582724</c:v>
                </c:pt>
                <c:pt idx="213">
                  <c:v>-210.21172912</c:v>
                </c:pt>
                <c:pt idx="214">
                  <c:v>-210.21172912</c:v>
                </c:pt>
                <c:pt idx="215">
                  <c:v>-210.23337728799999</c:v>
                </c:pt>
                <c:pt idx="216">
                  <c:v>-209.95986872099999</c:v>
                </c:pt>
                <c:pt idx="217">
                  <c:v>-209.61720628399999</c:v>
                </c:pt>
                <c:pt idx="218">
                  <c:v>-209.22603591500001</c:v>
                </c:pt>
                <c:pt idx="219">
                  <c:v>-209.61393212999999</c:v>
                </c:pt>
                <c:pt idx="220">
                  <c:v>-209.46420143699999</c:v>
                </c:pt>
                <c:pt idx="221">
                  <c:v>-209.58631580499997</c:v>
                </c:pt>
                <c:pt idx="222">
                  <c:v>-209.27550661999999</c:v>
                </c:pt>
                <c:pt idx="223">
                  <c:v>-209.45928071</c:v>
                </c:pt>
                <c:pt idx="224">
                  <c:v>-210.20587931000003</c:v>
                </c:pt>
                <c:pt idx="225">
                  <c:v>-209.72925807400003</c:v>
                </c:pt>
                <c:pt idx="226">
                  <c:v>-210.429081478</c:v>
                </c:pt>
                <c:pt idx="227">
                  <c:v>-210.63697375000001</c:v>
                </c:pt>
                <c:pt idx="228">
                  <c:v>-210.76992811000002</c:v>
                </c:pt>
                <c:pt idx="229">
                  <c:v>-210.87870895000003</c:v>
                </c:pt>
                <c:pt idx="230">
                  <c:v>-210.59164840000003</c:v>
                </c:pt>
                <c:pt idx="231">
                  <c:v>-210.72258830000001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90-4E4E-9E4B-C03A3F829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830863"/>
        <c:axId val="888837935"/>
      </c:scatterChart>
      <c:valAx>
        <c:axId val="88883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37935"/>
        <c:crosses val="autoZero"/>
        <c:crossBetween val="midCat"/>
      </c:valAx>
      <c:valAx>
        <c:axId val="88883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30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298556430446198E-2"/>
                  <c:y val="-0.3709510790317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 mM pH 13'!$N$4:$N$10</c:f>
              <c:numCache>
                <c:formatCode>General</c:formatCode>
                <c:ptCount val="7"/>
                <c:pt idx="0">
                  <c:v>-1</c:v>
                </c:pt>
                <c:pt idx="1">
                  <c:v>-1.3010299956639813</c:v>
                </c:pt>
                <c:pt idx="2">
                  <c:v>-1.6020599913279623</c:v>
                </c:pt>
                <c:pt idx="3">
                  <c:v>-1.9030899869919435</c:v>
                </c:pt>
                <c:pt idx="4">
                  <c:v>-2.2041199826559246</c:v>
                </c:pt>
                <c:pt idx="5">
                  <c:v>-2.5051499783199058</c:v>
                </c:pt>
                <c:pt idx="6">
                  <c:v>-2.8061799739838871</c:v>
                </c:pt>
              </c:numCache>
            </c:numRef>
          </c:xVal>
          <c:yVal>
            <c:numRef>
              <c:f>'100 mM pH 13'!$P$4:$P$10</c:f>
              <c:numCache>
                <c:formatCode>General</c:formatCode>
                <c:ptCount val="7"/>
                <c:pt idx="0">
                  <c:v>-207</c:v>
                </c:pt>
                <c:pt idx="1">
                  <c:v>-202</c:v>
                </c:pt>
                <c:pt idx="2">
                  <c:v>-194.8</c:v>
                </c:pt>
                <c:pt idx="3">
                  <c:v>-179.08</c:v>
                </c:pt>
                <c:pt idx="4">
                  <c:v>-167.67</c:v>
                </c:pt>
                <c:pt idx="5">
                  <c:v>-164.02</c:v>
                </c:pt>
                <c:pt idx="6">
                  <c:v>-146.19999999999999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97-460E-A7C2-4091F10E2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593807"/>
        <c:axId val="498592143"/>
      </c:scatterChart>
      <c:valAx>
        <c:axId val="49859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92143"/>
        <c:crosses val="autoZero"/>
        <c:crossBetween val="midCat"/>
      </c:valAx>
      <c:valAx>
        <c:axId val="49859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9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03937007874016"/>
          <c:y val="0.16479452054794522"/>
          <c:w val="0.81229396325459313"/>
          <c:h val="0.6278844425268759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mM Unadjusted'!$A$4:$A$108</c:f>
              <c:numCache>
                <c:formatCode>General</c:formatCode>
                <c:ptCount val="105"/>
                <c:pt idx="0">
                  <c:v>0</c:v>
                </c:pt>
                <c:pt idx="1">
                  <c:v>13.0357997</c:v>
                </c:pt>
                <c:pt idx="2">
                  <c:v>18.315031600000001</c:v>
                </c:pt>
                <c:pt idx="3">
                  <c:v>23.5942635</c:v>
                </c:pt>
                <c:pt idx="4">
                  <c:v>28.873495399999999</c:v>
                </c:pt>
                <c:pt idx="5">
                  <c:v>34.152727300000002</c:v>
                </c:pt>
                <c:pt idx="6">
                  <c:v>39.4319591</c:v>
                </c:pt>
                <c:pt idx="7">
                  <c:v>44.711190999999999</c:v>
                </c:pt>
                <c:pt idx="8">
                  <c:v>49.990422899999999</c:v>
                </c:pt>
                <c:pt idx="9">
                  <c:v>55.269654799999998</c:v>
                </c:pt>
                <c:pt idx="10">
                  <c:v>60.548886699999997</c:v>
                </c:pt>
                <c:pt idx="11">
                  <c:v>65.828118599999996</c:v>
                </c:pt>
                <c:pt idx="12">
                  <c:v>71.107350499999995</c:v>
                </c:pt>
                <c:pt idx="13">
                  <c:v>76.386582300000001</c:v>
                </c:pt>
                <c:pt idx="14">
                  <c:v>81.6658142</c:v>
                </c:pt>
                <c:pt idx="15">
                  <c:v>86.945046099999999</c:v>
                </c:pt>
                <c:pt idx="16">
                  <c:v>92.224277999999998</c:v>
                </c:pt>
                <c:pt idx="17">
                  <c:v>97.503509899999997</c:v>
                </c:pt>
                <c:pt idx="18">
                  <c:v>102.782742</c:v>
                </c:pt>
                <c:pt idx="19">
                  <c:v>108.06197400000001</c:v>
                </c:pt>
                <c:pt idx="20">
                  <c:v>113.341206</c:v>
                </c:pt>
                <c:pt idx="21">
                  <c:v>118.620437</c:v>
                </c:pt>
                <c:pt idx="22">
                  <c:v>134.417281</c:v>
                </c:pt>
                <c:pt idx="23">
                  <c:v>139.69651300000001</c:v>
                </c:pt>
                <c:pt idx="24">
                  <c:v>144.97574399999999</c:v>
                </c:pt>
                <c:pt idx="25">
                  <c:v>150.254976</c:v>
                </c:pt>
                <c:pt idx="26">
                  <c:v>155.53420800000001</c:v>
                </c:pt>
                <c:pt idx="27">
                  <c:v>160.81344100000001</c:v>
                </c:pt>
                <c:pt idx="28">
                  <c:v>166.09267199999999</c:v>
                </c:pt>
                <c:pt idx="29">
                  <c:v>171.371904</c:v>
                </c:pt>
                <c:pt idx="30">
                  <c:v>176.65113600000001</c:v>
                </c:pt>
                <c:pt idx="31">
                  <c:v>181.93036799999999</c:v>
                </c:pt>
                <c:pt idx="32">
                  <c:v>187.209599</c:v>
                </c:pt>
                <c:pt idx="33">
                  <c:v>192.488832</c:v>
                </c:pt>
                <c:pt idx="34">
                  <c:v>197.76806400000001</c:v>
                </c:pt>
                <c:pt idx="35">
                  <c:v>203.04729599999999</c:v>
                </c:pt>
                <c:pt idx="36">
                  <c:v>208.326528</c:v>
                </c:pt>
                <c:pt idx="37">
                  <c:v>213.60575900000001</c:v>
                </c:pt>
                <c:pt idx="38">
                  <c:v>218.88499100000001</c:v>
                </c:pt>
                <c:pt idx="39">
                  <c:v>224.16422299999999</c:v>
                </c:pt>
                <c:pt idx="40">
                  <c:v>229.443455</c:v>
                </c:pt>
                <c:pt idx="41">
                  <c:v>234.72268700000001</c:v>
                </c:pt>
                <c:pt idx="42">
                  <c:v>240.00191899999999</c:v>
                </c:pt>
                <c:pt idx="43">
                  <c:v>256.078532</c:v>
                </c:pt>
                <c:pt idx="44">
                  <c:v>261.35776399999997</c:v>
                </c:pt>
                <c:pt idx="45">
                  <c:v>266.63699600000001</c:v>
                </c:pt>
                <c:pt idx="46">
                  <c:v>271.91622699999999</c:v>
                </c:pt>
                <c:pt idx="47">
                  <c:v>277.19545900000003</c:v>
                </c:pt>
                <c:pt idx="48">
                  <c:v>282.47469100000001</c:v>
                </c:pt>
                <c:pt idx="49">
                  <c:v>287.75392299999999</c:v>
                </c:pt>
                <c:pt idx="50">
                  <c:v>293.03315500000002</c:v>
                </c:pt>
                <c:pt idx="51">
                  <c:v>298.312387</c:v>
                </c:pt>
                <c:pt idx="52">
                  <c:v>303.59161899999998</c:v>
                </c:pt>
                <c:pt idx="53">
                  <c:v>308.87085100000002</c:v>
                </c:pt>
                <c:pt idx="54">
                  <c:v>314.150082</c:v>
                </c:pt>
                <c:pt idx="55">
                  <c:v>319.42931499999997</c:v>
                </c:pt>
                <c:pt idx="56">
                  <c:v>324.70854600000001</c:v>
                </c:pt>
                <c:pt idx="57">
                  <c:v>329.98777799999999</c:v>
                </c:pt>
                <c:pt idx="58">
                  <c:v>335.26701000000003</c:v>
                </c:pt>
                <c:pt idx="59">
                  <c:v>340.54624200000001</c:v>
                </c:pt>
                <c:pt idx="60">
                  <c:v>345.82547399999999</c:v>
                </c:pt>
                <c:pt idx="61">
                  <c:v>351.10470600000002</c:v>
                </c:pt>
                <c:pt idx="62">
                  <c:v>356.383938</c:v>
                </c:pt>
                <c:pt idx="63">
                  <c:v>361.66316899999998</c:v>
                </c:pt>
                <c:pt idx="64">
                  <c:v>379.78937200000001</c:v>
                </c:pt>
                <c:pt idx="65">
                  <c:v>385.06860399999999</c:v>
                </c:pt>
                <c:pt idx="66">
                  <c:v>390.34783499999998</c:v>
                </c:pt>
                <c:pt idx="67">
                  <c:v>395.62706700000001</c:v>
                </c:pt>
                <c:pt idx="68">
                  <c:v>400.90629899999999</c:v>
                </c:pt>
                <c:pt idx="69">
                  <c:v>406.18553100000003</c:v>
                </c:pt>
                <c:pt idx="70">
                  <c:v>411.464763</c:v>
                </c:pt>
                <c:pt idx="71">
                  <c:v>416.74399499999998</c:v>
                </c:pt>
                <c:pt idx="72">
                  <c:v>422.02322700000002</c:v>
                </c:pt>
                <c:pt idx="73">
                  <c:v>427.302459</c:v>
                </c:pt>
                <c:pt idx="74">
                  <c:v>432.58168999999998</c:v>
                </c:pt>
                <c:pt idx="75">
                  <c:v>437.86092200000002</c:v>
                </c:pt>
                <c:pt idx="76">
                  <c:v>443.140154</c:v>
                </c:pt>
                <c:pt idx="77">
                  <c:v>448.41938599999997</c:v>
                </c:pt>
                <c:pt idx="78">
                  <c:v>453.69861800000001</c:v>
                </c:pt>
                <c:pt idx="79">
                  <c:v>458.97784999999999</c:v>
                </c:pt>
                <c:pt idx="80">
                  <c:v>464.25708200000003</c:v>
                </c:pt>
                <c:pt idx="81">
                  <c:v>469.536314</c:v>
                </c:pt>
                <c:pt idx="82">
                  <c:v>474.81554599999998</c:v>
                </c:pt>
                <c:pt idx="83">
                  <c:v>480.09477700000002</c:v>
                </c:pt>
                <c:pt idx="84">
                  <c:v>485.374009</c:v>
                </c:pt>
                <c:pt idx="85">
                  <c:v>500.63574499999999</c:v>
                </c:pt>
                <c:pt idx="86">
                  <c:v>505.91497600000002</c:v>
                </c:pt>
                <c:pt idx="87">
                  <c:v>511.194208</c:v>
                </c:pt>
                <c:pt idx="88">
                  <c:v>516.47343999999998</c:v>
                </c:pt>
                <c:pt idx="89">
                  <c:v>521.75267199999996</c:v>
                </c:pt>
                <c:pt idx="90">
                  <c:v>527.03190400000005</c:v>
                </c:pt>
                <c:pt idx="91">
                  <c:v>532.31113600000003</c:v>
                </c:pt>
                <c:pt idx="92">
                  <c:v>537.59036800000001</c:v>
                </c:pt>
                <c:pt idx="93">
                  <c:v>542.86959999999999</c:v>
                </c:pt>
                <c:pt idx="94">
                  <c:v>548.14883099999997</c:v>
                </c:pt>
                <c:pt idx="95">
                  <c:v>553.42806299999995</c:v>
                </c:pt>
                <c:pt idx="96">
                  <c:v>558.70729500000004</c:v>
                </c:pt>
                <c:pt idx="97">
                  <c:v>563.98652700000002</c:v>
                </c:pt>
                <c:pt idx="98">
                  <c:v>569.265759</c:v>
                </c:pt>
                <c:pt idx="99">
                  <c:v>574.54499099999998</c:v>
                </c:pt>
                <c:pt idx="100">
                  <c:v>579.82422299999996</c:v>
                </c:pt>
                <c:pt idx="101">
                  <c:v>585.10345500000005</c:v>
                </c:pt>
                <c:pt idx="102">
                  <c:v>590.38268700000003</c:v>
                </c:pt>
                <c:pt idx="103">
                  <c:v>595.66191800000001</c:v>
                </c:pt>
                <c:pt idx="104">
                  <c:v>600.94114999999999</c:v>
                </c:pt>
              </c:numCache>
            </c:numRef>
          </c:xVal>
          <c:yVal>
            <c:numRef>
              <c:f>'10 mM Unadjusted'!$B$4:$B$108</c:f>
              <c:numCache>
                <c:formatCode>General</c:formatCode>
                <c:ptCount val="105"/>
                <c:pt idx="0">
                  <c:v>105.25</c:v>
                </c:pt>
                <c:pt idx="1">
                  <c:v>99.374932999999999</c:v>
                </c:pt>
                <c:pt idx="2">
                  <c:v>98.469354999999993</c:v>
                </c:pt>
                <c:pt idx="3">
                  <c:v>94.212348449999993</c:v>
                </c:pt>
                <c:pt idx="4">
                  <c:v>93.923517499999988</c:v>
                </c:pt>
                <c:pt idx="5">
                  <c:v>99.450015000000008</c:v>
                </c:pt>
                <c:pt idx="6">
                  <c:v>94.296376899999998</c:v>
                </c:pt>
                <c:pt idx="7">
                  <c:v>99.503613999999999</c:v>
                </c:pt>
                <c:pt idx="8">
                  <c:v>98.604482499999989</c:v>
                </c:pt>
                <c:pt idx="9">
                  <c:v>99.543107999999989</c:v>
                </c:pt>
                <c:pt idx="10">
                  <c:v>98.542648653520004</c:v>
                </c:pt>
                <c:pt idx="11">
                  <c:v>99.598117500000001</c:v>
                </c:pt>
                <c:pt idx="12">
                  <c:v>99.586489950000001</c:v>
                </c:pt>
                <c:pt idx="13">
                  <c:v>99.095285395000005</c:v>
                </c:pt>
                <c:pt idx="14">
                  <c:v>99.944586975000007</c:v>
                </c:pt>
                <c:pt idx="15">
                  <c:v>99.7580576565</c:v>
                </c:pt>
                <c:pt idx="16">
                  <c:v>100.0257482</c:v>
                </c:pt>
                <c:pt idx="17">
                  <c:v>100.64528249999999</c:v>
                </c:pt>
                <c:pt idx="18">
                  <c:v>100.96763885000001</c:v>
                </c:pt>
                <c:pt idx="19">
                  <c:v>99.736454999999992</c:v>
                </c:pt>
                <c:pt idx="20">
                  <c:v>100.09837529999999</c:v>
                </c:pt>
                <c:pt idx="21">
                  <c:v>99.720288499999995</c:v>
                </c:pt>
                <c:pt idx="22">
                  <c:v>132.8041125</c:v>
                </c:pt>
                <c:pt idx="23">
                  <c:v>129.4898618</c:v>
                </c:pt>
                <c:pt idx="24">
                  <c:v>128.84426999999999</c:v>
                </c:pt>
                <c:pt idx="25">
                  <c:v>128.92321525</c:v>
                </c:pt>
                <c:pt idx="26">
                  <c:v>128.8173601</c:v>
                </c:pt>
                <c:pt idx="27">
                  <c:v>127.069992</c:v>
                </c:pt>
                <c:pt idx="28">
                  <c:v>126.1860099</c:v>
                </c:pt>
                <c:pt idx="29">
                  <c:v>126.76022449999999</c:v>
                </c:pt>
                <c:pt idx="30">
                  <c:v>126.6282885</c:v>
                </c:pt>
                <c:pt idx="31">
                  <c:v>126.58174199999999</c:v>
                </c:pt>
                <c:pt idx="32">
                  <c:v>127.70207549999999</c:v>
                </c:pt>
                <c:pt idx="33">
                  <c:v>128.04017135000001</c:v>
                </c:pt>
                <c:pt idx="34">
                  <c:v>127.9341661</c:v>
                </c:pt>
                <c:pt idx="35">
                  <c:v>127.90260909999999</c:v>
                </c:pt>
                <c:pt idx="36">
                  <c:v>127.24510920000002</c:v>
                </c:pt>
                <c:pt idx="37">
                  <c:v>126.17237149999998</c:v>
                </c:pt>
                <c:pt idx="38">
                  <c:v>127.3059045</c:v>
                </c:pt>
                <c:pt idx="39">
                  <c:v>126.13559000000001</c:v>
                </c:pt>
                <c:pt idx="40">
                  <c:v>126.59733900000001</c:v>
                </c:pt>
                <c:pt idx="41">
                  <c:v>126.61421849999999</c:v>
                </c:pt>
                <c:pt idx="42">
                  <c:v>126.70835800000002</c:v>
                </c:pt>
                <c:pt idx="43">
                  <c:v>166.19254400000003</c:v>
                </c:pt>
                <c:pt idx="44">
                  <c:v>160.29138999999998</c:v>
                </c:pt>
                <c:pt idx="45">
                  <c:v>159.29742150000001</c:v>
                </c:pt>
                <c:pt idx="46">
                  <c:v>158.808412</c:v>
                </c:pt>
                <c:pt idx="47">
                  <c:v>157.74344879999998</c:v>
                </c:pt>
                <c:pt idx="48">
                  <c:v>158.001755</c:v>
                </c:pt>
                <c:pt idx="49">
                  <c:v>159.93974779999996</c:v>
                </c:pt>
                <c:pt idx="50">
                  <c:v>160.01397329999998</c:v>
                </c:pt>
                <c:pt idx="51">
                  <c:v>159.27880950000002</c:v>
                </c:pt>
                <c:pt idx="52">
                  <c:v>158.51366235</c:v>
                </c:pt>
                <c:pt idx="53">
                  <c:v>157.18625275000002</c:v>
                </c:pt>
                <c:pt idx="54">
                  <c:v>157.39782300000002</c:v>
                </c:pt>
                <c:pt idx="55">
                  <c:v>156.54890272000003</c:v>
                </c:pt>
                <c:pt idx="56">
                  <c:v>158.41865857099998</c:v>
                </c:pt>
                <c:pt idx="57">
                  <c:v>159.38586885000001</c:v>
                </c:pt>
                <c:pt idx="58">
                  <c:v>161.205256682</c:v>
                </c:pt>
                <c:pt idx="59">
                  <c:v>159.46873820500002</c:v>
                </c:pt>
                <c:pt idx="60">
                  <c:v>157.18001247000001</c:v>
                </c:pt>
                <c:pt idx="61">
                  <c:v>157.47689999999997</c:v>
                </c:pt>
                <c:pt idx="62">
                  <c:v>157.50272299999997</c:v>
                </c:pt>
                <c:pt idx="63">
                  <c:v>158.59119622499998</c:v>
                </c:pt>
                <c:pt idx="64">
                  <c:v>209.68930500000002</c:v>
                </c:pt>
                <c:pt idx="65">
                  <c:v>198.93209285</c:v>
                </c:pt>
                <c:pt idx="66">
                  <c:v>195.74787732499996</c:v>
                </c:pt>
                <c:pt idx="67">
                  <c:v>193.42827400000002</c:v>
                </c:pt>
                <c:pt idx="68">
                  <c:v>191.81810692000005</c:v>
                </c:pt>
                <c:pt idx="69">
                  <c:v>192.00870115500001</c:v>
                </c:pt>
                <c:pt idx="70">
                  <c:v>192.45172369259998</c:v>
                </c:pt>
                <c:pt idx="71">
                  <c:v>192.166320617905</c:v>
                </c:pt>
                <c:pt idx="72">
                  <c:v>191.02887708944579</c:v>
                </c:pt>
                <c:pt idx="73">
                  <c:v>191.30611476673715</c:v>
                </c:pt>
                <c:pt idx="74">
                  <c:v>192.7988118880065</c:v>
                </c:pt>
                <c:pt idx="75">
                  <c:v>192.68246663117102</c:v>
                </c:pt>
                <c:pt idx="76">
                  <c:v>192.888647417551</c:v>
                </c:pt>
                <c:pt idx="77">
                  <c:v>193.0173154966385</c:v>
                </c:pt>
                <c:pt idx="78">
                  <c:v>193.05629951217244</c:v>
                </c:pt>
                <c:pt idx="79">
                  <c:v>192.37988830556998</c:v>
                </c:pt>
                <c:pt idx="80">
                  <c:v>194.82205027827851</c:v>
                </c:pt>
                <c:pt idx="81">
                  <c:v>193.15231112379996</c:v>
                </c:pt>
                <c:pt idx="82">
                  <c:v>192.49746559077496</c:v>
                </c:pt>
                <c:pt idx="83">
                  <c:v>192.53735201371498</c:v>
                </c:pt>
                <c:pt idx="84">
                  <c:v>192.54129682477497</c:v>
                </c:pt>
                <c:pt idx="85">
                  <c:v>227.09437460000001</c:v>
                </c:pt>
                <c:pt idx="86">
                  <c:v>217.93451049999999</c:v>
                </c:pt>
                <c:pt idx="87">
                  <c:v>216.36662085</c:v>
                </c:pt>
                <c:pt idx="88">
                  <c:v>206.1591224</c:v>
                </c:pt>
                <c:pt idx="89">
                  <c:v>216.03293295</c:v>
                </c:pt>
                <c:pt idx="90">
                  <c:v>205.95681644999999</c:v>
                </c:pt>
                <c:pt idx="91">
                  <c:v>201.92600484999997</c:v>
                </c:pt>
                <c:pt idx="92">
                  <c:v>199.20875100000001</c:v>
                </c:pt>
                <c:pt idx="93">
                  <c:v>198.66937530000001</c:v>
                </c:pt>
                <c:pt idx="94">
                  <c:v>198.46932411900002</c:v>
                </c:pt>
                <c:pt idx="95">
                  <c:v>197.65068473699998</c:v>
                </c:pt>
                <c:pt idx="96">
                  <c:v>199.69322493619998</c:v>
                </c:pt>
                <c:pt idx="97">
                  <c:v>198.75511001999999</c:v>
                </c:pt>
                <c:pt idx="98">
                  <c:v>196.37189712359998</c:v>
                </c:pt>
                <c:pt idx="99">
                  <c:v>194.40697928</c:v>
                </c:pt>
                <c:pt idx="100">
                  <c:v>194.83550226000003</c:v>
                </c:pt>
                <c:pt idx="101">
                  <c:v>194.86260055500003</c:v>
                </c:pt>
                <c:pt idx="102">
                  <c:v>198.92191564999999</c:v>
                </c:pt>
                <c:pt idx="103">
                  <c:v>198.96269917999999</c:v>
                </c:pt>
                <c:pt idx="104">
                  <c:v>198.94731852999999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B2-4DFE-A893-F36D50E5DE3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mM Unadjusted'!$A$4:$A$108</c:f>
              <c:numCache>
                <c:formatCode>General</c:formatCode>
                <c:ptCount val="105"/>
                <c:pt idx="0">
                  <c:v>0</c:v>
                </c:pt>
                <c:pt idx="1">
                  <c:v>13.0357997</c:v>
                </c:pt>
                <c:pt idx="2">
                  <c:v>18.315031600000001</c:v>
                </c:pt>
                <c:pt idx="3">
                  <c:v>23.5942635</c:v>
                </c:pt>
                <c:pt idx="4">
                  <c:v>28.873495399999999</c:v>
                </c:pt>
                <c:pt idx="5">
                  <c:v>34.152727300000002</c:v>
                </c:pt>
                <c:pt idx="6">
                  <c:v>39.4319591</c:v>
                </c:pt>
                <c:pt idx="7">
                  <c:v>44.711190999999999</c:v>
                </c:pt>
                <c:pt idx="8">
                  <c:v>49.990422899999999</c:v>
                </c:pt>
                <c:pt idx="9">
                  <c:v>55.269654799999998</c:v>
                </c:pt>
                <c:pt idx="10">
                  <c:v>60.548886699999997</c:v>
                </c:pt>
                <c:pt idx="11">
                  <c:v>65.828118599999996</c:v>
                </c:pt>
                <c:pt idx="12">
                  <c:v>71.107350499999995</c:v>
                </c:pt>
                <c:pt idx="13">
                  <c:v>76.386582300000001</c:v>
                </c:pt>
                <c:pt idx="14">
                  <c:v>81.6658142</c:v>
                </c:pt>
                <c:pt idx="15">
                  <c:v>86.945046099999999</c:v>
                </c:pt>
                <c:pt idx="16">
                  <c:v>92.224277999999998</c:v>
                </c:pt>
                <c:pt idx="17">
                  <c:v>97.503509899999997</c:v>
                </c:pt>
                <c:pt idx="18">
                  <c:v>102.782742</c:v>
                </c:pt>
                <c:pt idx="19">
                  <c:v>108.06197400000001</c:v>
                </c:pt>
                <c:pt idx="20">
                  <c:v>113.341206</c:v>
                </c:pt>
                <c:pt idx="21">
                  <c:v>118.620437</c:v>
                </c:pt>
                <c:pt idx="22">
                  <c:v>134.417281</c:v>
                </c:pt>
                <c:pt idx="23">
                  <c:v>139.69651300000001</c:v>
                </c:pt>
                <c:pt idx="24">
                  <c:v>144.97574399999999</c:v>
                </c:pt>
                <c:pt idx="25">
                  <c:v>150.254976</c:v>
                </c:pt>
                <c:pt idx="26">
                  <c:v>155.53420800000001</c:v>
                </c:pt>
                <c:pt idx="27">
                  <c:v>160.81344100000001</c:v>
                </c:pt>
                <c:pt idx="28">
                  <c:v>166.09267199999999</c:v>
                </c:pt>
                <c:pt idx="29">
                  <c:v>171.371904</c:v>
                </c:pt>
                <c:pt idx="30">
                  <c:v>176.65113600000001</c:v>
                </c:pt>
                <c:pt idx="31">
                  <c:v>181.93036799999999</c:v>
                </c:pt>
                <c:pt idx="32">
                  <c:v>187.209599</c:v>
                </c:pt>
                <c:pt idx="33">
                  <c:v>192.488832</c:v>
                </c:pt>
                <c:pt idx="34">
                  <c:v>197.76806400000001</c:v>
                </c:pt>
                <c:pt idx="35">
                  <c:v>203.04729599999999</c:v>
                </c:pt>
                <c:pt idx="36">
                  <c:v>208.326528</c:v>
                </c:pt>
                <c:pt idx="37">
                  <c:v>213.60575900000001</c:v>
                </c:pt>
                <c:pt idx="38">
                  <c:v>218.88499100000001</c:v>
                </c:pt>
                <c:pt idx="39">
                  <c:v>224.16422299999999</c:v>
                </c:pt>
                <c:pt idx="40">
                  <c:v>229.443455</c:v>
                </c:pt>
                <c:pt idx="41">
                  <c:v>234.72268700000001</c:v>
                </c:pt>
                <c:pt idx="42">
                  <c:v>240.00191899999999</c:v>
                </c:pt>
                <c:pt idx="43">
                  <c:v>256.078532</c:v>
                </c:pt>
                <c:pt idx="44">
                  <c:v>261.35776399999997</c:v>
                </c:pt>
                <c:pt idx="45">
                  <c:v>266.63699600000001</c:v>
                </c:pt>
                <c:pt idx="46">
                  <c:v>271.91622699999999</c:v>
                </c:pt>
                <c:pt idx="47">
                  <c:v>277.19545900000003</c:v>
                </c:pt>
                <c:pt idx="48">
                  <c:v>282.47469100000001</c:v>
                </c:pt>
                <c:pt idx="49">
                  <c:v>287.75392299999999</c:v>
                </c:pt>
                <c:pt idx="50">
                  <c:v>293.03315500000002</c:v>
                </c:pt>
                <c:pt idx="51">
                  <c:v>298.312387</c:v>
                </c:pt>
                <c:pt idx="52">
                  <c:v>303.59161899999998</c:v>
                </c:pt>
                <c:pt idx="53">
                  <c:v>308.87085100000002</c:v>
                </c:pt>
                <c:pt idx="54">
                  <c:v>314.150082</c:v>
                </c:pt>
                <c:pt idx="55">
                  <c:v>319.42931499999997</c:v>
                </c:pt>
                <c:pt idx="56">
                  <c:v>324.70854600000001</c:v>
                </c:pt>
                <c:pt idx="57">
                  <c:v>329.98777799999999</c:v>
                </c:pt>
                <c:pt idx="58">
                  <c:v>335.26701000000003</c:v>
                </c:pt>
                <c:pt idx="59">
                  <c:v>340.54624200000001</c:v>
                </c:pt>
                <c:pt idx="60">
                  <c:v>345.82547399999999</c:v>
                </c:pt>
                <c:pt idx="61">
                  <c:v>351.10470600000002</c:v>
                </c:pt>
                <c:pt idx="62">
                  <c:v>356.383938</c:v>
                </c:pt>
                <c:pt idx="63">
                  <c:v>361.66316899999998</c:v>
                </c:pt>
                <c:pt idx="64">
                  <c:v>379.78937200000001</c:v>
                </c:pt>
                <c:pt idx="65">
                  <c:v>385.06860399999999</c:v>
                </c:pt>
                <c:pt idx="66">
                  <c:v>390.34783499999998</c:v>
                </c:pt>
                <c:pt idx="67">
                  <c:v>395.62706700000001</c:v>
                </c:pt>
                <c:pt idx="68">
                  <c:v>400.90629899999999</c:v>
                </c:pt>
                <c:pt idx="69">
                  <c:v>406.18553100000003</c:v>
                </c:pt>
                <c:pt idx="70">
                  <c:v>411.464763</c:v>
                </c:pt>
                <c:pt idx="71">
                  <c:v>416.74399499999998</c:v>
                </c:pt>
                <c:pt idx="72">
                  <c:v>422.02322700000002</c:v>
                </c:pt>
                <c:pt idx="73">
                  <c:v>427.302459</c:v>
                </c:pt>
                <c:pt idx="74">
                  <c:v>432.58168999999998</c:v>
                </c:pt>
                <c:pt idx="75">
                  <c:v>437.86092200000002</c:v>
                </c:pt>
                <c:pt idx="76">
                  <c:v>443.140154</c:v>
                </c:pt>
                <c:pt idx="77">
                  <c:v>448.41938599999997</c:v>
                </c:pt>
                <c:pt idx="78">
                  <c:v>453.69861800000001</c:v>
                </c:pt>
                <c:pt idx="79">
                  <c:v>458.97784999999999</c:v>
                </c:pt>
                <c:pt idx="80">
                  <c:v>464.25708200000003</c:v>
                </c:pt>
                <c:pt idx="81">
                  <c:v>469.536314</c:v>
                </c:pt>
                <c:pt idx="82">
                  <c:v>474.81554599999998</c:v>
                </c:pt>
                <c:pt idx="83">
                  <c:v>480.09477700000002</c:v>
                </c:pt>
                <c:pt idx="84">
                  <c:v>485.374009</c:v>
                </c:pt>
                <c:pt idx="85">
                  <c:v>500.63574499999999</c:v>
                </c:pt>
                <c:pt idx="86">
                  <c:v>505.91497600000002</c:v>
                </c:pt>
                <c:pt idx="87">
                  <c:v>511.194208</c:v>
                </c:pt>
                <c:pt idx="88">
                  <c:v>516.47343999999998</c:v>
                </c:pt>
                <c:pt idx="89">
                  <c:v>521.75267199999996</c:v>
                </c:pt>
                <c:pt idx="90">
                  <c:v>527.03190400000005</c:v>
                </c:pt>
                <c:pt idx="91">
                  <c:v>532.31113600000003</c:v>
                </c:pt>
                <c:pt idx="92">
                  <c:v>537.59036800000001</c:v>
                </c:pt>
                <c:pt idx="93">
                  <c:v>542.86959999999999</c:v>
                </c:pt>
                <c:pt idx="94">
                  <c:v>548.14883099999997</c:v>
                </c:pt>
                <c:pt idx="95">
                  <c:v>553.42806299999995</c:v>
                </c:pt>
                <c:pt idx="96">
                  <c:v>558.70729500000004</c:v>
                </c:pt>
                <c:pt idx="97">
                  <c:v>563.98652700000002</c:v>
                </c:pt>
                <c:pt idx="98">
                  <c:v>569.265759</c:v>
                </c:pt>
                <c:pt idx="99">
                  <c:v>574.54499099999998</c:v>
                </c:pt>
                <c:pt idx="100">
                  <c:v>579.82422299999996</c:v>
                </c:pt>
                <c:pt idx="101">
                  <c:v>585.10345500000005</c:v>
                </c:pt>
                <c:pt idx="102">
                  <c:v>590.38268700000003</c:v>
                </c:pt>
                <c:pt idx="103">
                  <c:v>595.66191800000001</c:v>
                </c:pt>
                <c:pt idx="104">
                  <c:v>600.94114999999999</c:v>
                </c:pt>
              </c:numCache>
            </c:numRef>
          </c:xVal>
          <c:yVal>
            <c:numRef>
              <c:f>'10 mM Unadjusted'!$D$4:$D$108</c:f>
              <c:numCache>
                <c:formatCode>General</c:formatCode>
                <c:ptCount val="105"/>
                <c:pt idx="0">
                  <c:v>102.2765874</c:v>
                </c:pt>
                <c:pt idx="1">
                  <c:v>86.9175295326</c:v>
                </c:pt>
                <c:pt idx="2">
                  <c:v>91.571920180000006</c:v>
                </c:pt>
                <c:pt idx="3">
                  <c:v>90.410877899999988</c:v>
                </c:pt>
                <c:pt idx="4">
                  <c:v>90.505617790000002</c:v>
                </c:pt>
                <c:pt idx="5">
                  <c:v>89.066275780830011</c:v>
                </c:pt>
                <c:pt idx="6">
                  <c:v>90.858249400000005</c:v>
                </c:pt>
                <c:pt idx="7">
                  <c:v>88.764285234799999</c:v>
                </c:pt>
                <c:pt idx="8">
                  <c:v>88.780449114700005</c:v>
                </c:pt>
                <c:pt idx="9">
                  <c:v>88.799516685599997</c:v>
                </c:pt>
                <c:pt idx="10">
                  <c:v>89.021943999999991</c:v>
                </c:pt>
                <c:pt idx="11">
                  <c:v>91.445759144999997</c:v>
                </c:pt>
                <c:pt idx="12">
                  <c:v>89.302984223330014</c:v>
                </c:pt>
                <c:pt idx="13">
                  <c:v>90.2999301065</c:v>
                </c:pt>
                <c:pt idx="14">
                  <c:v>90.221458285050005</c:v>
                </c:pt>
                <c:pt idx="15">
                  <c:v>92.123800739999993</c:v>
                </c:pt>
                <c:pt idx="16">
                  <c:v>90.147229199999998</c:v>
                </c:pt>
                <c:pt idx="17">
                  <c:v>89.156094999999993</c:v>
                </c:pt>
                <c:pt idx="18">
                  <c:v>88.954135487599999</c:v>
                </c:pt>
                <c:pt idx="19">
                  <c:v>88.762586965150007</c:v>
                </c:pt>
                <c:pt idx="20">
                  <c:v>89.160168999999996</c:v>
                </c:pt>
                <c:pt idx="21">
                  <c:v>91.632375700000011</c:v>
                </c:pt>
                <c:pt idx="22">
                  <c:v>123.79409126750001</c:v>
                </c:pt>
                <c:pt idx="23">
                  <c:v>119.641524515</c:v>
                </c:pt>
                <c:pt idx="24">
                  <c:v>117.89250705000001</c:v>
                </c:pt>
                <c:pt idx="25">
                  <c:v>117.96345272159749</c:v>
                </c:pt>
                <c:pt idx="26">
                  <c:v>120.25100565335001</c:v>
                </c:pt>
                <c:pt idx="27">
                  <c:v>119.36319698520001</c:v>
                </c:pt>
                <c:pt idx="28">
                  <c:v>116.31826392581999</c:v>
                </c:pt>
                <c:pt idx="29">
                  <c:v>116.47716392581999</c:v>
                </c:pt>
                <c:pt idx="30">
                  <c:v>116.63606392582</c:v>
                </c:pt>
                <c:pt idx="31">
                  <c:v>116.82229393</c:v>
                </c:pt>
                <c:pt idx="32">
                  <c:v>116.8473990825</c:v>
                </c:pt>
                <c:pt idx="33">
                  <c:v>117.15675678525001</c:v>
                </c:pt>
                <c:pt idx="34">
                  <c:v>117.0597619815</c:v>
                </c:pt>
                <c:pt idx="35">
                  <c:v>117.03088732649999</c:v>
                </c:pt>
                <c:pt idx="36">
                  <c:v>116.42927491800002</c:v>
                </c:pt>
                <c:pt idx="37">
                  <c:v>119.80337944523724</c:v>
                </c:pt>
                <c:pt idx="38">
                  <c:v>119.09406450099696</c:v>
                </c:pt>
                <c:pt idx="39">
                  <c:v>119.76845462018501</c:v>
                </c:pt>
                <c:pt idx="40">
                  <c:v>120.20689522328851</c:v>
                </c:pt>
                <c:pt idx="41">
                  <c:v>120.22292267144775</c:v>
                </c:pt>
                <c:pt idx="42">
                  <c:v>120.24016874706972</c:v>
                </c:pt>
                <c:pt idx="43">
                  <c:v>158.57261585760003</c:v>
                </c:pt>
                <c:pt idx="44">
                  <c:v>154.56097280749998</c:v>
                </c:pt>
                <c:pt idx="45">
                  <c:v>148.56650118900004</c:v>
                </c:pt>
                <c:pt idx="46">
                  <c:v>147.27335933520001</c:v>
                </c:pt>
                <c:pt idx="47">
                  <c:v>148.64165180423998</c:v>
                </c:pt>
                <c:pt idx="48">
                  <c:v>147.30503618650002</c:v>
                </c:pt>
                <c:pt idx="49">
                  <c:v>148.95668531857396</c:v>
                </c:pt>
                <c:pt idx="50">
                  <c:v>149.77307900879998</c:v>
                </c:pt>
                <c:pt idx="51">
                  <c:v>149.12085120778039</c:v>
                </c:pt>
                <c:pt idx="52">
                  <c:v>146.30811034905</c:v>
                </c:pt>
                <c:pt idx="53">
                  <c:v>145.08291128825002</c:v>
                </c:pt>
                <c:pt idx="54">
                  <c:v>144.84581880921903</c:v>
                </c:pt>
                <c:pt idx="55">
                  <c:v>147.62561526496003</c:v>
                </c:pt>
                <c:pt idx="56">
                  <c:v>147.69371538574327</c:v>
                </c:pt>
                <c:pt idx="57">
                  <c:v>149.3812178622855</c:v>
                </c:pt>
                <c:pt idx="58">
                  <c:v>148.79245191748601</c:v>
                </c:pt>
                <c:pt idx="59">
                  <c:v>144.00027059911503</c:v>
                </c:pt>
                <c:pt idx="60">
                  <c:v>146.53892562578102</c:v>
                </c:pt>
                <c:pt idx="61">
                  <c:v>147.76057526999998</c:v>
                </c:pt>
                <c:pt idx="62">
                  <c:v>145.37501332899998</c:v>
                </c:pt>
                <c:pt idx="63">
                  <c:v>145.95147788586749</c:v>
                </c:pt>
                <c:pt idx="64">
                  <c:v>193.54322851500004</c:v>
                </c:pt>
                <c:pt idx="65">
                  <c:v>185.60364262905</c:v>
                </c:pt>
                <c:pt idx="66">
                  <c:v>180.67529077097498</c:v>
                </c:pt>
                <c:pt idx="67">
                  <c:v>178.53429690200002</c:v>
                </c:pt>
                <c:pt idx="68">
                  <c:v>177.04811268716006</c:v>
                </c:pt>
                <c:pt idx="69">
                  <c:v>177.22403116606503</c:v>
                </c:pt>
                <c:pt idx="70">
                  <c:v>177.63294096826979</c:v>
                </c:pt>
                <c:pt idx="71">
                  <c:v>177.36951393032632</c:v>
                </c:pt>
                <c:pt idx="72">
                  <c:v>176.31965355355848</c:v>
                </c:pt>
                <c:pt idx="73">
                  <c:v>176.5755439296984</c:v>
                </c:pt>
                <c:pt idx="74">
                  <c:v>177.95330337263002</c:v>
                </c:pt>
                <c:pt idx="75">
                  <c:v>177.84591670057085</c:v>
                </c:pt>
                <c:pt idx="76">
                  <c:v>178.03622156639958</c:v>
                </c:pt>
                <c:pt idx="77">
                  <c:v>178.15498220339734</c:v>
                </c:pt>
                <c:pt idx="78">
                  <c:v>178.19096444973516</c:v>
                </c:pt>
                <c:pt idx="79">
                  <c:v>177.56663690604111</c:v>
                </c:pt>
                <c:pt idx="80">
                  <c:v>179.82075240685108</c:v>
                </c:pt>
                <c:pt idx="81">
                  <c:v>178.27958316726736</c:v>
                </c:pt>
                <c:pt idx="82">
                  <c:v>177.67516074028529</c:v>
                </c:pt>
                <c:pt idx="83">
                  <c:v>177.71197590865893</c:v>
                </c:pt>
                <c:pt idx="84">
                  <c:v>177.7156169692673</c:v>
                </c:pt>
                <c:pt idx="85">
                  <c:v>214.14999524780001</c:v>
                </c:pt>
                <c:pt idx="86">
                  <c:v>200.66043869999999</c:v>
                </c:pt>
                <c:pt idx="87">
                  <c:v>195.20141129999999</c:v>
                </c:pt>
                <c:pt idx="88">
                  <c:v>187.41738400000003</c:v>
                </c:pt>
                <c:pt idx="89">
                  <c:v>186.58755404999999</c:v>
                </c:pt>
                <c:pt idx="90">
                  <c:v>180.52510454999998</c:v>
                </c:pt>
                <c:pt idx="91">
                  <c:v>179.80224292049999</c:v>
                </c:pt>
                <c:pt idx="92">
                  <c:v>174.21255747000001</c:v>
                </c:pt>
                <c:pt idx="93">
                  <c:v>180.4902165</c:v>
                </c:pt>
                <c:pt idx="94">
                  <c:v>182.06486529</c:v>
                </c:pt>
                <c:pt idx="95">
                  <c:v>180.26916701699997</c:v>
                </c:pt>
                <c:pt idx="96">
                  <c:v>176.69769161999997</c:v>
                </c:pt>
                <c:pt idx="97">
                  <c:v>176.72239601999999</c:v>
                </c:pt>
                <c:pt idx="98">
                  <c:v>184.06964923599998</c:v>
                </c:pt>
                <c:pt idx="99">
                  <c:v>179.96720704799998</c:v>
                </c:pt>
                <c:pt idx="100">
                  <c:v>176.80074425999999</c:v>
                </c:pt>
                <c:pt idx="101">
                  <c:v>180.03089155500001</c:v>
                </c:pt>
                <c:pt idx="102">
                  <c:v>178.87536564999999</c:v>
                </c:pt>
                <c:pt idx="103">
                  <c:v>180.50205651799999</c:v>
                </c:pt>
                <c:pt idx="104">
                  <c:v>180.4419900000016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E3-47B1-B47E-0C8508F0404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mM Unadjusted'!$A$4:$A$108</c:f>
              <c:numCache>
                <c:formatCode>General</c:formatCode>
                <c:ptCount val="105"/>
                <c:pt idx="0">
                  <c:v>0</c:v>
                </c:pt>
                <c:pt idx="1">
                  <c:v>13.0357997</c:v>
                </c:pt>
                <c:pt idx="2">
                  <c:v>18.315031600000001</c:v>
                </c:pt>
                <c:pt idx="3">
                  <c:v>23.5942635</c:v>
                </c:pt>
                <c:pt idx="4">
                  <c:v>28.873495399999999</c:v>
                </c:pt>
                <c:pt idx="5">
                  <c:v>34.152727300000002</c:v>
                </c:pt>
                <c:pt idx="6">
                  <c:v>39.4319591</c:v>
                </c:pt>
                <c:pt idx="7">
                  <c:v>44.711190999999999</c:v>
                </c:pt>
                <c:pt idx="8">
                  <c:v>49.990422899999999</c:v>
                </c:pt>
                <c:pt idx="9">
                  <c:v>55.269654799999998</c:v>
                </c:pt>
                <c:pt idx="10">
                  <c:v>60.548886699999997</c:v>
                </c:pt>
                <c:pt idx="11">
                  <c:v>65.828118599999996</c:v>
                </c:pt>
                <c:pt idx="12">
                  <c:v>71.107350499999995</c:v>
                </c:pt>
                <c:pt idx="13">
                  <c:v>76.386582300000001</c:v>
                </c:pt>
                <c:pt idx="14">
                  <c:v>81.6658142</c:v>
                </c:pt>
                <c:pt idx="15">
                  <c:v>86.945046099999999</c:v>
                </c:pt>
                <c:pt idx="16">
                  <c:v>92.224277999999998</c:v>
                </c:pt>
                <c:pt idx="17">
                  <c:v>97.503509899999997</c:v>
                </c:pt>
                <c:pt idx="18">
                  <c:v>102.782742</c:v>
                </c:pt>
                <c:pt idx="19">
                  <c:v>108.06197400000001</c:v>
                </c:pt>
                <c:pt idx="20">
                  <c:v>113.341206</c:v>
                </c:pt>
                <c:pt idx="21">
                  <c:v>118.620437</c:v>
                </c:pt>
                <c:pt idx="22">
                  <c:v>134.417281</c:v>
                </c:pt>
                <c:pt idx="23">
                  <c:v>139.69651300000001</c:v>
                </c:pt>
                <c:pt idx="24">
                  <c:v>144.97574399999999</c:v>
                </c:pt>
                <c:pt idx="25">
                  <c:v>150.254976</c:v>
                </c:pt>
                <c:pt idx="26">
                  <c:v>155.53420800000001</c:v>
                </c:pt>
                <c:pt idx="27">
                  <c:v>160.81344100000001</c:v>
                </c:pt>
                <c:pt idx="28">
                  <c:v>166.09267199999999</c:v>
                </c:pt>
                <c:pt idx="29">
                  <c:v>171.371904</c:v>
                </c:pt>
                <c:pt idx="30">
                  <c:v>176.65113600000001</c:v>
                </c:pt>
                <c:pt idx="31">
                  <c:v>181.93036799999999</c:v>
                </c:pt>
                <c:pt idx="32">
                  <c:v>187.209599</c:v>
                </c:pt>
                <c:pt idx="33">
                  <c:v>192.488832</c:v>
                </c:pt>
                <c:pt idx="34">
                  <c:v>197.76806400000001</c:v>
                </c:pt>
                <c:pt idx="35">
                  <c:v>203.04729599999999</c:v>
                </c:pt>
                <c:pt idx="36">
                  <c:v>208.326528</c:v>
                </c:pt>
                <c:pt idx="37">
                  <c:v>213.60575900000001</c:v>
                </c:pt>
                <c:pt idx="38">
                  <c:v>218.88499100000001</c:v>
                </c:pt>
                <c:pt idx="39">
                  <c:v>224.16422299999999</c:v>
                </c:pt>
                <c:pt idx="40">
                  <c:v>229.443455</c:v>
                </c:pt>
                <c:pt idx="41">
                  <c:v>234.72268700000001</c:v>
                </c:pt>
                <c:pt idx="42">
                  <c:v>240.00191899999999</c:v>
                </c:pt>
                <c:pt idx="43">
                  <c:v>256.078532</c:v>
                </c:pt>
                <c:pt idx="44">
                  <c:v>261.35776399999997</c:v>
                </c:pt>
                <c:pt idx="45">
                  <c:v>266.63699600000001</c:v>
                </c:pt>
                <c:pt idx="46">
                  <c:v>271.91622699999999</c:v>
                </c:pt>
                <c:pt idx="47">
                  <c:v>277.19545900000003</c:v>
                </c:pt>
                <c:pt idx="48">
                  <c:v>282.47469100000001</c:v>
                </c:pt>
                <c:pt idx="49">
                  <c:v>287.75392299999999</c:v>
                </c:pt>
                <c:pt idx="50">
                  <c:v>293.03315500000002</c:v>
                </c:pt>
                <c:pt idx="51">
                  <c:v>298.312387</c:v>
                </c:pt>
                <c:pt idx="52">
                  <c:v>303.59161899999998</c:v>
                </c:pt>
                <c:pt idx="53">
                  <c:v>308.87085100000002</c:v>
                </c:pt>
                <c:pt idx="54">
                  <c:v>314.150082</c:v>
                </c:pt>
                <c:pt idx="55">
                  <c:v>319.42931499999997</c:v>
                </c:pt>
                <c:pt idx="56">
                  <c:v>324.70854600000001</c:v>
                </c:pt>
                <c:pt idx="57">
                  <c:v>329.98777799999999</c:v>
                </c:pt>
                <c:pt idx="58">
                  <c:v>335.26701000000003</c:v>
                </c:pt>
                <c:pt idx="59">
                  <c:v>340.54624200000001</c:v>
                </c:pt>
                <c:pt idx="60">
                  <c:v>345.82547399999999</c:v>
                </c:pt>
                <c:pt idx="61">
                  <c:v>351.10470600000002</c:v>
                </c:pt>
                <c:pt idx="62">
                  <c:v>356.383938</c:v>
                </c:pt>
                <c:pt idx="63">
                  <c:v>361.66316899999998</c:v>
                </c:pt>
                <c:pt idx="64">
                  <c:v>379.78937200000001</c:v>
                </c:pt>
                <c:pt idx="65">
                  <c:v>385.06860399999999</c:v>
                </c:pt>
                <c:pt idx="66">
                  <c:v>390.34783499999998</c:v>
                </c:pt>
                <c:pt idx="67">
                  <c:v>395.62706700000001</c:v>
                </c:pt>
                <c:pt idx="68">
                  <c:v>400.90629899999999</c:v>
                </c:pt>
                <c:pt idx="69">
                  <c:v>406.18553100000003</c:v>
                </c:pt>
                <c:pt idx="70">
                  <c:v>411.464763</c:v>
                </c:pt>
                <c:pt idx="71">
                  <c:v>416.74399499999998</c:v>
                </c:pt>
                <c:pt idx="72">
                  <c:v>422.02322700000002</c:v>
                </c:pt>
                <c:pt idx="73">
                  <c:v>427.302459</c:v>
                </c:pt>
                <c:pt idx="74">
                  <c:v>432.58168999999998</c:v>
                </c:pt>
                <c:pt idx="75">
                  <c:v>437.86092200000002</c:v>
                </c:pt>
                <c:pt idx="76">
                  <c:v>443.140154</c:v>
                </c:pt>
                <c:pt idx="77">
                  <c:v>448.41938599999997</c:v>
                </c:pt>
                <c:pt idx="78">
                  <c:v>453.69861800000001</c:v>
                </c:pt>
                <c:pt idx="79">
                  <c:v>458.97784999999999</c:v>
                </c:pt>
                <c:pt idx="80">
                  <c:v>464.25708200000003</c:v>
                </c:pt>
                <c:pt idx="81">
                  <c:v>469.536314</c:v>
                </c:pt>
                <c:pt idx="82">
                  <c:v>474.81554599999998</c:v>
                </c:pt>
                <c:pt idx="83">
                  <c:v>480.09477700000002</c:v>
                </c:pt>
                <c:pt idx="84">
                  <c:v>485.374009</c:v>
                </c:pt>
                <c:pt idx="85">
                  <c:v>500.63574499999999</c:v>
                </c:pt>
                <c:pt idx="86">
                  <c:v>505.91497600000002</c:v>
                </c:pt>
                <c:pt idx="87">
                  <c:v>511.194208</c:v>
                </c:pt>
                <c:pt idx="88">
                  <c:v>516.47343999999998</c:v>
                </c:pt>
                <c:pt idx="89">
                  <c:v>521.75267199999996</c:v>
                </c:pt>
                <c:pt idx="90">
                  <c:v>527.03190400000005</c:v>
                </c:pt>
                <c:pt idx="91">
                  <c:v>532.31113600000003</c:v>
                </c:pt>
                <c:pt idx="92">
                  <c:v>537.59036800000001</c:v>
                </c:pt>
                <c:pt idx="93">
                  <c:v>542.86959999999999</c:v>
                </c:pt>
                <c:pt idx="94">
                  <c:v>548.14883099999997</c:v>
                </c:pt>
                <c:pt idx="95">
                  <c:v>553.42806299999995</c:v>
                </c:pt>
                <c:pt idx="96">
                  <c:v>558.70729500000004</c:v>
                </c:pt>
                <c:pt idx="97">
                  <c:v>563.98652700000002</c:v>
                </c:pt>
                <c:pt idx="98">
                  <c:v>569.265759</c:v>
                </c:pt>
                <c:pt idx="99">
                  <c:v>574.54499099999998</c:v>
                </c:pt>
                <c:pt idx="100">
                  <c:v>579.82422299999996</c:v>
                </c:pt>
                <c:pt idx="101">
                  <c:v>585.10345500000005</c:v>
                </c:pt>
                <c:pt idx="102">
                  <c:v>590.38268700000003</c:v>
                </c:pt>
                <c:pt idx="103">
                  <c:v>595.66191800000001</c:v>
                </c:pt>
                <c:pt idx="104">
                  <c:v>600.94114999999999</c:v>
                </c:pt>
              </c:numCache>
            </c:numRef>
          </c:xVal>
          <c:yVal>
            <c:numRef>
              <c:f>'10 mM Unadjusted'!$C$4:$C$108</c:f>
              <c:numCache>
                <c:formatCode>General</c:formatCode>
                <c:ptCount val="105"/>
                <c:pt idx="0">
                  <c:v>91.578800000000001</c:v>
                </c:pt>
                <c:pt idx="1">
                  <c:v>91.589799999999997</c:v>
                </c:pt>
                <c:pt idx="2">
                  <c:v>91.599400000000003</c:v>
                </c:pt>
                <c:pt idx="3">
                  <c:v>91.601699999999994</c:v>
                </c:pt>
                <c:pt idx="4">
                  <c:v>91.6327</c:v>
                </c:pt>
                <c:pt idx="5">
                  <c:v>91.659000000000006</c:v>
                </c:pt>
                <c:pt idx="6">
                  <c:v>91.683400000000006</c:v>
                </c:pt>
                <c:pt idx="7">
                  <c:v>91.708399999999997</c:v>
                </c:pt>
                <c:pt idx="8">
                  <c:v>91.725099999999998</c:v>
                </c:pt>
                <c:pt idx="9">
                  <c:v>91.744799999999998</c:v>
                </c:pt>
                <c:pt idx="10">
                  <c:v>91.775199999999998</c:v>
                </c:pt>
                <c:pt idx="11">
                  <c:v>91.795500000000004</c:v>
                </c:pt>
                <c:pt idx="12">
                  <c:v>91.827100000000002</c:v>
                </c:pt>
                <c:pt idx="13">
                  <c:v>91.852699999999999</c:v>
                </c:pt>
                <c:pt idx="14">
                  <c:v>91.873500000000007</c:v>
                </c:pt>
                <c:pt idx="15">
                  <c:v>91.884900000000002</c:v>
                </c:pt>
                <c:pt idx="16">
                  <c:v>91.893199999999993</c:v>
                </c:pt>
                <c:pt idx="17">
                  <c:v>91.913499999999999</c:v>
                </c:pt>
                <c:pt idx="18">
                  <c:v>91.914100000000005</c:v>
                </c:pt>
                <c:pt idx="19">
                  <c:v>91.923000000000002</c:v>
                </c:pt>
                <c:pt idx="20">
                  <c:v>91.917699999999996</c:v>
                </c:pt>
                <c:pt idx="21">
                  <c:v>91.908100000000005</c:v>
                </c:pt>
                <c:pt idx="22">
                  <c:v>118.04810000000001</c:v>
                </c:pt>
                <c:pt idx="23">
                  <c:v>117.8788</c:v>
                </c:pt>
                <c:pt idx="24">
                  <c:v>117.666</c:v>
                </c:pt>
                <c:pt idx="25">
                  <c:v>117.4699</c:v>
                </c:pt>
                <c:pt idx="26">
                  <c:v>117.2666</c:v>
                </c:pt>
                <c:pt idx="27">
                  <c:v>117.1152</c:v>
                </c:pt>
                <c:pt idx="28">
                  <c:v>117.0014</c:v>
                </c:pt>
                <c:pt idx="29">
                  <c:v>116.8297</c:v>
                </c:pt>
                <c:pt idx="30">
                  <c:v>116.7081</c:v>
                </c:pt>
                <c:pt idx="31">
                  <c:v>116.6652</c:v>
                </c:pt>
                <c:pt idx="32">
                  <c:v>116.6229</c:v>
                </c:pt>
                <c:pt idx="33">
                  <c:v>116.5591</c:v>
                </c:pt>
                <c:pt idx="34">
                  <c:v>116.46259999999999</c:v>
                </c:pt>
                <c:pt idx="35">
                  <c:v>116.3809</c:v>
                </c:pt>
                <c:pt idx="36">
                  <c:v>116.31180000000001</c:v>
                </c:pt>
                <c:pt idx="37">
                  <c:v>116.28789999999999</c:v>
                </c:pt>
                <c:pt idx="38">
                  <c:v>116.2611</c:v>
                </c:pt>
                <c:pt idx="39">
                  <c:v>116.254</c:v>
                </c:pt>
                <c:pt idx="40">
                  <c:v>116.251</c:v>
                </c:pt>
                <c:pt idx="41">
                  <c:v>116.26649999999999</c:v>
                </c:pt>
                <c:pt idx="42">
                  <c:v>116.2462</c:v>
                </c:pt>
                <c:pt idx="43">
                  <c:v>148.3862</c:v>
                </c:pt>
                <c:pt idx="44">
                  <c:v>147.73399999999998</c:v>
                </c:pt>
                <c:pt idx="45">
                  <c:v>146.81790000000001</c:v>
                </c:pt>
                <c:pt idx="46">
                  <c:v>146.3672</c:v>
                </c:pt>
                <c:pt idx="47">
                  <c:v>146.12639999999999</c:v>
                </c:pt>
                <c:pt idx="48">
                  <c:v>146.0275</c:v>
                </c:pt>
                <c:pt idx="49">
                  <c:v>145.79739999999998</c:v>
                </c:pt>
                <c:pt idx="50">
                  <c:v>145.5334</c:v>
                </c:pt>
                <c:pt idx="51">
                  <c:v>145.46010000000001</c:v>
                </c:pt>
                <c:pt idx="52">
                  <c:v>145.3587</c:v>
                </c:pt>
                <c:pt idx="53">
                  <c:v>145.20670000000001</c:v>
                </c:pt>
                <c:pt idx="54">
                  <c:v>145.13400000000001</c:v>
                </c:pt>
                <c:pt idx="55">
                  <c:v>145.10720000000001</c:v>
                </c:pt>
                <c:pt idx="56">
                  <c:v>145.10059999999999</c:v>
                </c:pt>
                <c:pt idx="57">
                  <c:v>145.0941</c:v>
                </c:pt>
                <c:pt idx="58">
                  <c:v>145.10120000000001</c:v>
                </c:pt>
                <c:pt idx="59">
                  <c:v>145.1233</c:v>
                </c:pt>
                <c:pt idx="60">
                  <c:v>145.1138</c:v>
                </c:pt>
                <c:pt idx="61">
                  <c:v>145.13999999999999</c:v>
                </c:pt>
                <c:pt idx="62">
                  <c:v>145.16379999999998</c:v>
                </c:pt>
                <c:pt idx="63">
                  <c:v>145.18349999999998</c:v>
                </c:pt>
                <c:pt idx="64">
                  <c:v>176.953</c:v>
                </c:pt>
                <c:pt idx="65">
                  <c:v>176.2801</c:v>
                </c:pt>
                <c:pt idx="66">
                  <c:v>176.21449999999999</c:v>
                </c:pt>
                <c:pt idx="67">
                  <c:v>176.084</c:v>
                </c:pt>
                <c:pt idx="68">
                  <c:v>176.14960000000002</c:v>
                </c:pt>
                <c:pt idx="69">
                  <c:v>175.8563</c:v>
                </c:pt>
                <c:pt idx="70">
                  <c:v>175.4796</c:v>
                </c:pt>
                <c:pt idx="71">
                  <c:v>175.36930000000001</c:v>
                </c:pt>
                <c:pt idx="72">
                  <c:v>175.29480000000001</c:v>
                </c:pt>
                <c:pt idx="73">
                  <c:v>175.30790000000002</c:v>
                </c:pt>
                <c:pt idx="74">
                  <c:v>175.3389</c:v>
                </c:pt>
                <c:pt idx="75">
                  <c:v>175.39260000000002</c:v>
                </c:pt>
                <c:pt idx="76">
                  <c:v>175.42059999999998</c:v>
                </c:pt>
                <c:pt idx="77">
                  <c:v>175.46710000000002</c:v>
                </c:pt>
                <c:pt idx="78">
                  <c:v>175.50639999999999</c:v>
                </c:pt>
                <c:pt idx="79">
                  <c:v>175.5642</c:v>
                </c:pt>
                <c:pt idx="80">
                  <c:v>175.5821</c:v>
                </c:pt>
                <c:pt idx="81">
                  <c:v>175.62799999999999</c:v>
                </c:pt>
                <c:pt idx="82">
                  <c:v>175.67149999999998</c:v>
                </c:pt>
                <c:pt idx="83">
                  <c:v>175.7079</c:v>
                </c:pt>
                <c:pt idx="84">
                  <c:v>175.7115</c:v>
                </c:pt>
                <c:pt idx="85">
                  <c:v>201.23560000000001</c:v>
                </c:pt>
                <c:pt idx="86">
                  <c:v>200.8613</c:v>
                </c:pt>
                <c:pt idx="87">
                  <c:v>200.6181</c:v>
                </c:pt>
                <c:pt idx="88">
                  <c:v>200.44640000000001</c:v>
                </c:pt>
                <c:pt idx="89">
                  <c:v>200.30869999999999</c:v>
                </c:pt>
                <c:pt idx="90">
                  <c:v>200.24969999999999</c:v>
                </c:pt>
                <c:pt idx="91">
                  <c:v>200.22409999999999</c:v>
                </c:pt>
                <c:pt idx="92">
                  <c:v>200.2098</c:v>
                </c:pt>
                <c:pt idx="93">
                  <c:v>200.21100000000001</c:v>
                </c:pt>
                <c:pt idx="94">
                  <c:v>200.2253</c:v>
                </c:pt>
                <c:pt idx="95">
                  <c:v>200.24789999999999</c:v>
                </c:pt>
                <c:pt idx="96">
                  <c:v>200.26939999999999</c:v>
                </c:pt>
                <c:pt idx="97">
                  <c:v>200.29740000000001</c:v>
                </c:pt>
                <c:pt idx="98">
                  <c:v>200.33199999999999</c:v>
                </c:pt>
                <c:pt idx="99">
                  <c:v>200.35759999999999</c:v>
                </c:pt>
                <c:pt idx="100">
                  <c:v>200.3862</c:v>
                </c:pt>
                <c:pt idx="101">
                  <c:v>200.42850000000001</c:v>
                </c:pt>
                <c:pt idx="102">
                  <c:v>200.46549999999999</c:v>
                </c:pt>
                <c:pt idx="103">
                  <c:v>200.50659999999999</c:v>
                </c:pt>
                <c:pt idx="104">
                  <c:v>200.49109999999999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E3-47B1-B47E-0C8508F04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038608"/>
        <c:axId val="2120036528"/>
      </c:scatterChart>
      <c:valAx>
        <c:axId val="212003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036528"/>
        <c:crosses val="autoZero"/>
        <c:crossBetween val="midCat"/>
      </c:valAx>
      <c:valAx>
        <c:axId val="2120036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emf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03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084527895551517E-2"/>
                  <c:y val="-0.331280141385763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 mM Unadjusted'!$P$5:$P$9</c:f>
              <c:numCache>
                <c:formatCode>General</c:formatCode>
                <c:ptCount val="5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</c:numCache>
            </c:numRef>
          </c:xVal>
          <c:yVal>
            <c:numRef>
              <c:f>'10 mM Unadjusted'!$Q$5:$Q$9</c:f>
              <c:numCache>
                <c:formatCode>General</c:formatCode>
                <c:ptCount val="5"/>
                <c:pt idx="0">
                  <c:v>91.6327</c:v>
                </c:pt>
                <c:pt idx="1">
                  <c:v>116.6229</c:v>
                </c:pt>
                <c:pt idx="2">
                  <c:v>146.3672</c:v>
                </c:pt>
                <c:pt idx="3">
                  <c:v>176.084</c:v>
                </c:pt>
                <c:pt idx="4">
                  <c:v>200.21100000000001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A8-43C3-95A8-6C2B76A22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907296"/>
        <c:axId val="2124902720"/>
      </c:scatterChart>
      <c:valAx>
        <c:axId val="212490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02720"/>
        <c:crosses val="autoZero"/>
        <c:crossBetween val="midCat"/>
      </c:valAx>
      <c:valAx>
        <c:axId val="212490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0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184080</xdr:colOff>
      <xdr:row>0</xdr:row>
      <xdr:rowOff>14433</xdr:rowOff>
    </xdr:from>
    <xdr:to>
      <xdr:col>10</xdr:col>
      <xdr:colOff>303068</xdr:colOff>
      <xdr:row>11</xdr:row>
      <xdr:rowOff>72159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4E2164-FEA0-4E2F-9CF7-99FCF87C2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439335</xdr:colOff>
      <xdr:row>0</xdr:row>
      <xdr:rowOff>0</xdr:rowOff>
    </xdr:from>
    <xdr:to>
      <xdr:col>23</xdr:col>
      <xdr:colOff>181258</xdr:colOff>
      <xdr:row>11</xdr:row>
      <xdr:rowOff>127518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6A354B-E657-EE34-DC27-80AB91BEA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119062</xdr:colOff>
      <xdr:row>1</xdr:row>
      <xdr:rowOff>57429</xdr:rowOff>
    </xdr:from>
    <xdr:to>
      <xdr:col>24</xdr:col>
      <xdr:colOff>414897</xdr:colOff>
      <xdr:row>15</xdr:row>
      <xdr:rowOff>175651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3D756C-114C-96D4-2C15-39C80C4BB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10</xdr:col>
      <xdr:colOff>958102</xdr:colOff>
      <xdr:row>15</xdr:row>
      <xdr:rowOff>193862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0DDD19-A87B-4AC4-87BD-F7A87110E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19051</xdr:rowOff>
    </xdr:from>
    <xdr:to>
      <xdr:col>12</xdr:col>
      <xdr:colOff>108857</xdr:colOff>
      <xdr:row>17</xdr:row>
      <xdr:rowOff>68037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11EF11-C733-484A-96D7-40499951F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244928</xdr:colOff>
      <xdr:row>0</xdr:row>
      <xdr:rowOff>16329</xdr:rowOff>
    </xdr:from>
    <xdr:to>
      <xdr:col>25</xdr:col>
      <xdr:colOff>530678</xdr:colOff>
      <xdr:row>14</xdr:row>
      <xdr:rowOff>92529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AD53E3-4564-F86F-CBD0-ED5A6910C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14</xdr:col>
      <xdr:colOff>466725</xdr:colOff>
      <xdr:row>13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0A2B65-5C1B-4F82-AF58-2F3304136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419100</xdr:colOff>
      <xdr:row>1</xdr:row>
      <xdr:rowOff>23812</xdr:rowOff>
    </xdr:from>
    <xdr:to>
      <xdr:col>22</xdr:col>
      <xdr:colOff>342900</xdr:colOff>
      <xdr:row>10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2FC1F2-FD66-EF41-6196-07C808C6C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1828A-2157-451B-9C4E-C9CF90DE5AFF}">
  <dimension ref="A1:U1081"/>
  <sheetViews>
    <sheetView topLeftCell="A24" zoomScale="71" zoomScaleNormal="71" workbookViewId="0">
      <selection activeCell="N32" sqref="N32"/>
    </sheetView>
  </sheetViews>
  <sheetFormatPr baseColWidth="10" defaultColWidth="8.83203125" defaultRowHeight="15" x14ac:dyDescent="0.2"/>
  <cols>
    <col min="1" max="2" width="14.6640625" bestFit="1" customWidth="1"/>
    <col min="7" max="7" width="19.83203125" bestFit="1" customWidth="1"/>
    <col min="8" max="9" width="17.5" bestFit="1" customWidth="1"/>
    <col min="10" max="10" width="14.5" bestFit="1" customWidth="1"/>
    <col min="13" max="13" width="15.5" bestFit="1" customWidth="1"/>
    <col min="14" max="14" width="12.5" customWidth="1"/>
    <col min="15" max="15" width="17.5" bestFit="1" customWidth="1"/>
    <col min="16" max="16" width="15.5" bestFit="1" customWidth="1"/>
    <col min="17" max="17" width="11" customWidth="1"/>
    <col min="18" max="18" width="15" customWidth="1"/>
    <col min="19" max="19" width="11" bestFit="1" customWidth="1"/>
    <col min="20" max="20" width="17.5" bestFit="1" customWidth="1"/>
  </cols>
  <sheetData>
    <row r="1" spans="1:16" x14ac:dyDescent="0.2">
      <c r="A1" s="39" t="s">
        <v>18</v>
      </c>
      <c r="B1" s="39"/>
      <c r="C1" s="39"/>
      <c r="D1" s="39"/>
      <c r="E1" s="39"/>
    </row>
    <row r="2" spans="1:16" x14ac:dyDescent="0.2">
      <c r="L2" s="14" t="s">
        <v>14</v>
      </c>
      <c r="M2" s="14" t="s">
        <v>21</v>
      </c>
      <c r="N2" s="14" t="s">
        <v>2</v>
      </c>
      <c r="O2" s="14" t="s">
        <v>22</v>
      </c>
      <c r="P2" s="14" t="s">
        <v>4</v>
      </c>
    </row>
    <row r="3" spans="1:16" x14ac:dyDescent="0.2">
      <c r="B3" t="s">
        <v>20</v>
      </c>
      <c r="C3" t="s">
        <v>3</v>
      </c>
      <c r="D3" t="s">
        <v>8</v>
      </c>
      <c r="L3" s="14">
        <v>0.1</v>
      </c>
      <c r="M3" s="14">
        <f>LOG(L3)</f>
        <v>-1</v>
      </c>
      <c r="N3" s="24">
        <v>83.66</v>
      </c>
      <c r="O3" s="24">
        <v>84.933199999999999</v>
      </c>
      <c r="P3" s="24">
        <v>90.717799999999997</v>
      </c>
    </row>
    <row r="4" spans="1:16" x14ac:dyDescent="0.2">
      <c r="A4" t="s">
        <v>10</v>
      </c>
      <c r="B4" t="s">
        <v>19</v>
      </c>
      <c r="C4" t="s">
        <v>19</v>
      </c>
      <c r="D4" t="s">
        <v>19</v>
      </c>
      <c r="L4" s="14">
        <f>L3/2</f>
        <v>0.05</v>
      </c>
      <c r="M4" s="14">
        <f t="shared" ref="M4:M10" si="0">LOG(L4)</f>
        <v>-1.3010299956639813</v>
      </c>
      <c r="N4" s="24">
        <v>92.701300000000003</v>
      </c>
      <c r="O4" s="24">
        <v>93.879000000000005</v>
      </c>
      <c r="P4" s="24">
        <v>100.549729</v>
      </c>
    </row>
    <row r="5" spans="1:16" x14ac:dyDescent="0.2">
      <c r="A5">
        <v>0.212863825633333</v>
      </c>
      <c r="B5">
        <v>82.777900000000002</v>
      </c>
      <c r="C5">
        <v>83.986699999999999</v>
      </c>
      <c r="D5">
        <v>89.8643</v>
      </c>
      <c r="L5" s="14">
        <f t="shared" ref="L5:L10" si="1">L4/2</f>
        <v>2.5000000000000001E-2</v>
      </c>
      <c r="M5" s="14">
        <f t="shared" si="0"/>
        <v>-1.6020599913279623</v>
      </c>
      <c r="N5" s="24">
        <v>102.9571</v>
      </c>
      <c r="O5" s="24">
        <v>102.1307</v>
      </c>
      <c r="P5" s="24">
        <v>110.97369999999999</v>
      </c>
    </row>
    <row r="6" spans="1:16" x14ac:dyDescent="0.2">
      <c r="A6">
        <v>0.30085102373333333</v>
      </c>
      <c r="B6">
        <v>82.843999999999994</v>
      </c>
      <c r="C6">
        <v>84.076099999999997</v>
      </c>
      <c r="D6">
        <v>89.963200000000001</v>
      </c>
      <c r="L6" s="14">
        <f t="shared" si="1"/>
        <v>1.2500000000000001E-2</v>
      </c>
      <c r="M6" s="14">
        <f t="shared" si="0"/>
        <v>-1.9030899869919435</v>
      </c>
      <c r="N6" s="24">
        <v>112.577</v>
      </c>
      <c r="O6" s="24">
        <v>112.40730000000001</v>
      </c>
      <c r="P6" s="24">
        <v>120.58069999999999</v>
      </c>
    </row>
    <row r="7" spans="1:16" x14ac:dyDescent="0.2">
      <c r="A7">
        <v>0.38883822183333333</v>
      </c>
      <c r="B7">
        <v>82.922700000000006</v>
      </c>
      <c r="C7">
        <v>84.144000000000005</v>
      </c>
      <c r="D7">
        <v>90.103300000000004</v>
      </c>
      <c r="L7" s="14">
        <f t="shared" si="1"/>
        <v>6.2500000000000003E-3</v>
      </c>
      <c r="M7" s="14">
        <f t="shared" si="0"/>
        <v>-2.2041199826559246</v>
      </c>
      <c r="N7" s="24">
        <v>122.8981</v>
      </c>
      <c r="O7" s="24">
        <v>122.7966</v>
      </c>
      <c r="P7" s="24">
        <v>130.76179999999999</v>
      </c>
    </row>
    <row r="8" spans="1:16" x14ac:dyDescent="0.2">
      <c r="A8">
        <v>0.47682541991666666</v>
      </c>
      <c r="B8">
        <v>83.003799999999998</v>
      </c>
      <c r="C8">
        <v>84.238200000000006</v>
      </c>
      <c r="D8">
        <v>90.245699999999999</v>
      </c>
      <c r="L8" s="14">
        <f t="shared" si="1"/>
        <v>3.1250000000000002E-3</v>
      </c>
      <c r="M8" s="14">
        <f t="shared" si="0"/>
        <v>-2.5051499783199058</v>
      </c>
      <c r="N8" s="24">
        <v>130.8691</v>
      </c>
      <c r="O8" s="24">
        <v>132.22319999999999</v>
      </c>
      <c r="P8" s="24">
        <v>141.1371</v>
      </c>
    </row>
    <row r="9" spans="1:16" x14ac:dyDescent="0.2">
      <c r="A9">
        <v>0.56481261801666671</v>
      </c>
      <c r="B9">
        <v>83.085999999999999</v>
      </c>
      <c r="C9">
        <v>84.316299999999998</v>
      </c>
      <c r="D9">
        <v>90.357799999999997</v>
      </c>
      <c r="L9" s="14">
        <f t="shared" si="1"/>
        <v>1.5625000000000001E-3</v>
      </c>
      <c r="M9" s="14">
        <f t="shared" si="0"/>
        <v>-2.8061799739838871</v>
      </c>
      <c r="N9" s="24">
        <v>147.75630000000001</v>
      </c>
      <c r="O9" s="24">
        <v>146.53223333333301</v>
      </c>
      <c r="P9" s="24">
        <v>150.733</v>
      </c>
    </row>
    <row r="10" spans="1:16" x14ac:dyDescent="0.2">
      <c r="A10">
        <v>0.65279981611666671</v>
      </c>
      <c r="B10">
        <v>83.155799999999999</v>
      </c>
      <c r="C10">
        <v>84.372900000000001</v>
      </c>
      <c r="D10">
        <v>90.463300000000004</v>
      </c>
      <c r="L10" s="14">
        <f t="shared" si="1"/>
        <v>7.8125000000000004E-4</v>
      </c>
      <c r="M10" s="14">
        <f t="shared" si="0"/>
        <v>-3.1072099696478683</v>
      </c>
      <c r="N10" s="14">
        <v>161.48570000000001</v>
      </c>
      <c r="O10" s="14">
        <v>157.13193333333101</v>
      </c>
      <c r="P10" s="14">
        <v>161.28540000000001</v>
      </c>
    </row>
    <row r="11" spans="1:16" x14ac:dyDescent="0.2">
      <c r="A11">
        <v>0.74078701420000004</v>
      </c>
      <c r="B11">
        <v>83.208799999999997</v>
      </c>
      <c r="C11">
        <v>84.427700000000002</v>
      </c>
      <c r="D11">
        <v>90.546199999999999</v>
      </c>
      <c r="L11" s="14"/>
      <c r="M11" s="14" t="s">
        <v>51</v>
      </c>
      <c r="N11" s="14">
        <f>SLOPE(N3:N9,M3:M9)</f>
        <v>-34.23549434518641</v>
      </c>
      <c r="O11" s="14">
        <f>SLOPE(O3:O9,M3:M9)</f>
        <v>-33.474523666849962</v>
      </c>
      <c r="P11" s="14">
        <f>SLOPE(P3:P9,M3:M9)</f>
        <v>-33.338922799297357</v>
      </c>
    </row>
    <row r="12" spans="1:16" x14ac:dyDescent="0.2">
      <c r="A12">
        <v>0.82877421230000003</v>
      </c>
      <c r="B12">
        <v>83.250500000000002</v>
      </c>
      <c r="C12">
        <v>84.514799999999994</v>
      </c>
      <c r="D12">
        <v>90.600999999999999</v>
      </c>
      <c r="L12" s="14"/>
      <c r="M12" s="14" t="s">
        <v>48</v>
      </c>
      <c r="N12" s="14">
        <f>INTERCEPT(N3:N9,M3:M9)</f>
        <v>48.192330654813574</v>
      </c>
      <c r="O12" s="14">
        <f>INTERCEPT(O3:O9,M3:M9)</f>
        <v>49.852431095054861</v>
      </c>
      <c r="P12" s="14">
        <f>INTERCEPT(P3:P9,M3:M9)</f>
        <v>57.332148272131214</v>
      </c>
    </row>
    <row r="13" spans="1:16" x14ac:dyDescent="0.2">
      <c r="A13">
        <v>0.91676141039999992</v>
      </c>
      <c r="B13">
        <v>83.308400000000006</v>
      </c>
      <c r="C13">
        <v>84.575000000000003</v>
      </c>
      <c r="D13">
        <v>90.643299999999996</v>
      </c>
    </row>
    <row r="14" spans="1:16" x14ac:dyDescent="0.2">
      <c r="A14">
        <v>1.0047486085000001</v>
      </c>
      <c r="B14">
        <v>83.406099999999995</v>
      </c>
      <c r="C14">
        <v>84.640500000000003</v>
      </c>
      <c r="D14">
        <v>90.742199999999997</v>
      </c>
    </row>
    <row r="15" spans="1:16" x14ac:dyDescent="0.2">
      <c r="A15" s="4">
        <v>1.0927358065833335</v>
      </c>
      <c r="B15" s="4">
        <v>83.66</v>
      </c>
      <c r="C15" s="4">
        <v>84.933199999999999</v>
      </c>
      <c r="D15" s="4">
        <v>90.717799999999997</v>
      </c>
    </row>
    <row r="16" spans="1:16" x14ac:dyDescent="0.2">
      <c r="A16">
        <v>1.1807230046833332</v>
      </c>
      <c r="B16">
        <v>83.900199999999998</v>
      </c>
      <c r="C16">
        <v>85.182900000000004</v>
      </c>
      <c r="D16">
        <v>90.986000000000004</v>
      </c>
    </row>
    <row r="17" spans="1:21" x14ac:dyDescent="0.2">
      <c r="A17">
        <v>1.2687102027833332</v>
      </c>
      <c r="B17">
        <v>83.993200000000002</v>
      </c>
      <c r="C17">
        <v>85.238399999999999</v>
      </c>
      <c r="D17">
        <v>91.065299999999993</v>
      </c>
    </row>
    <row r="18" spans="1:21" x14ac:dyDescent="0.2">
      <c r="A18">
        <v>1.3566974008666668</v>
      </c>
      <c r="B18">
        <v>84.0779</v>
      </c>
      <c r="C18">
        <v>85.296199999999999</v>
      </c>
      <c r="D18">
        <v>91.132099999999994</v>
      </c>
    </row>
    <row r="19" spans="1:21" x14ac:dyDescent="0.2">
      <c r="A19">
        <v>1.4446845989666668</v>
      </c>
      <c r="B19">
        <v>84.142200000000003</v>
      </c>
      <c r="C19">
        <v>85.355199999999996</v>
      </c>
      <c r="D19">
        <v>91.2042</v>
      </c>
      <c r="S19" s="1"/>
    </row>
    <row r="20" spans="1:21" x14ac:dyDescent="0.2">
      <c r="A20">
        <v>1.5326717970666666</v>
      </c>
      <c r="B20">
        <v>84.206599999999995</v>
      </c>
      <c r="C20">
        <v>85.447000000000003</v>
      </c>
      <c r="D20">
        <v>91.261399999999995</v>
      </c>
      <c r="G20" s="38" t="s">
        <v>49</v>
      </c>
      <c r="H20" s="38"/>
      <c r="I20" s="38"/>
      <c r="M20" s="38" t="s">
        <v>24</v>
      </c>
      <c r="N20" s="38"/>
      <c r="O20" s="38"/>
      <c r="R20" s="38" t="s">
        <v>50</v>
      </c>
      <c r="S20" s="38"/>
      <c r="T20" s="38"/>
    </row>
    <row r="21" spans="1:21" x14ac:dyDescent="0.2">
      <c r="A21">
        <v>1.6206589951499999</v>
      </c>
      <c r="B21">
        <v>84.282300000000006</v>
      </c>
      <c r="C21">
        <v>85.521500000000003</v>
      </c>
      <c r="D21">
        <v>91.306700000000006</v>
      </c>
      <c r="G21" t="s">
        <v>12</v>
      </c>
      <c r="H21" t="s">
        <v>13</v>
      </c>
      <c r="I21" t="s">
        <v>15</v>
      </c>
      <c r="M21" t="s">
        <v>12</v>
      </c>
      <c r="N21" t="s">
        <v>13</v>
      </c>
      <c r="O21" t="s">
        <v>15</v>
      </c>
      <c r="R21" t="s">
        <v>12</v>
      </c>
      <c r="S21" t="s">
        <v>13</v>
      </c>
      <c r="T21" t="s">
        <v>15</v>
      </c>
    </row>
    <row r="22" spans="1:21" x14ac:dyDescent="0.2">
      <c r="A22">
        <v>1.7086461932500001</v>
      </c>
      <c r="B22">
        <v>84.357399999999998</v>
      </c>
      <c r="C22">
        <v>85.562600000000003</v>
      </c>
      <c r="D22">
        <v>91.356200000000001</v>
      </c>
      <c r="F22">
        <v>1</v>
      </c>
      <c r="G22">
        <v>84.093809100085082</v>
      </c>
      <c r="H22">
        <f>((G22-48.1923)/-34.2354)</f>
        <v>-1.0486662664985682</v>
      </c>
      <c r="I22">
        <f>(10^H22)*1000</f>
        <v>89.399220796334305</v>
      </c>
      <c r="L22">
        <v>1</v>
      </c>
      <c r="M22">
        <v>85.647499999999994</v>
      </c>
      <c r="N22">
        <f>((M22-49.852)/-33.475)</f>
        <v>-1.0693203883495144</v>
      </c>
      <c r="O22">
        <f>(10^N22)*1000</f>
        <v>85.247099586060088</v>
      </c>
      <c r="Q22">
        <v>1</v>
      </c>
      <c r="R22">
        <v>93.536777943455107</v>
      </c>
      <c r="S22">
        <f>((R22-57.33214)/-33.3389)</f>
        <v>-1.085957783353833</v>
      </c>
      <c r="T22">
        <f>(10^S22)*1000</f>
        <v>82.043129246304304</v>
      </c>
    </row>
    <row r="23" spans="1:21" x14ac:dyDescent="0.2">
      <c r="A23">
        <v>1.7966333913499999</v>
      </c>
      <c r="B23">
        <v>84.387799999999999</v>
      </c>
      <c r="C23">
        <v>85.605500000000006</v>
      </c>
      <c r="D23">
        <v>91.390699999999995</v>
      </c>
      <c r="F23">
        <v>2</v>
      </c>
      <c r="G23">
        <v>84.143778658001295</v>
      </c>
      <c r="H23">
        <f t="shared" ref="H23:H25" si="2">((G23-48.1923)/-34.2354)</f>
        <v>-1.0501258538822766</v>
      </c>
      <c r="I23">
        <f t="shared" ref="I23:I25" si="3">(10^H23)*1000</f>
        <v>89.099270059116378</v>
      </c>
      <c r="L23">
        <v>2</v>
      </c>
      <c r="M23">
        <v>85.993099999999998</v>
      </c>
      <c r="N23">
        <f t="shared" ref="N23:N25" si="4">((M23-49.852)/-33.475)</f>
        <v>-1.0796445108289769</v>
      </c>
      <c r="O23">
        <f t="shared" ref="O23:O25" si="5">(10^N23)*1000</f>
        <v>83.244488512464386</v>
      </c>
      <c r="Q23">
        <v>2</v>
      </c>
      <c r="R23">
        <v>93.883859178058714</v>
      </c>
      <c r="S23">
        <f t="shared" ref="S23:S25" si="6">((R23-57.33214)/-33.3389)</f>
        <v>-1.0963684818052997</v>
      </c>
      <c r="T23">
        <f t="shared" ref="T23:T25" si="7">(10^S23)*1000</f>
        <v>80.099815952393016</v>
      </c>
    </row>
    <row r="24" spans="1:21" x14ac:dyDescent="0.2">
      <c r="A24">
        <v>1.8846205894333332</v>
      </c>
      <c r="B24">
        <v>84.450999999999993</v>
      </c>
      <c r="C24">
        <v>85.644900000000007</v>
      </c>
      <c r="D24">
        <v>91.402100000000004</v>
      </c>
      <c r="F24">
        <v>3</v>
      </c>
      <c r="G24">
        <v>84.481333115048983</v>
      </c>
      <c r="H24">
        <f t="shared" si="2"/>
        <v>-1.0599856614804846</v>
      </c>
      <c r="I24">
        <f t="shared" si="3"/>
        <v>87.099234586965892</v>
      </c>
      <c r="L24">
        <v>3</v>
      </c>
      <c r="M24">
        <v>85.793639999999996</v>
      </c>
      <c r="N24">
        <f t="shared" si="4"/>
        <v>-1.0736860343539956</v>
      </c>
      <c r="O24">
        <f t="shared" si="5"/>
        <v>84.394465239683868</v>
      </c>
      <c r="Q24">
        <v>3</v>
      </c>
      <c r="R24">
        <v>93.583322453511315</v>
      </c>
      <c r="S24">
        <f t="shared" si="6"/>
        <v>-1.0873538855064597</v>
      </c>
      <c r="T24">
        <f t="shared" si="7"/>
        <v>81.779813253073556</v>
      </c>
    </row>
    <row r="25" spans="1:21" x14ac:dyDescent="0.2">
      <c r="A25">
        <v>1.9726077875333334</v>
      </c>
      <c r="B25">
        <v>84.507000000000005</v>
      </c>
      <c r="C25">
        <v>85.742000000000004</v>
      </c>
      <c r="D25">
        <v>95.458100000000002</v>
      </c>
      <c r="F25">
        <v>4</v>
      </c>
      <c r="G25">
        <v>84.421706564809583</v>
      </c>
      <c r="H25">
        <f t="shared" si="2"/>
        <v>-1.0582439978738261</v>
      </c>
      <c r="I25">
        <f t="shared" si="3"/>
        <v>87.449232477702779</v>
      </c>
      <c r="L25">
        <v>4</v>
      </c>
      <c r="M25">
        <v>86.017579999999995</v>
      </c>
      <c r="N25">
        <f t="shared" si="4"/>
        <v>-1.0803758028379387</v>
      </c>
      <c r="O25">
        <f t="shared" si="5"/>
        <v>83.104434224162262</v>
      </c>
      <c r="Q25">
        <v>4</v>
      </c>
      <c r="R25">
        <v>94.055757427252502</v>
      </c>
      <c r="S25">
        <f t="shared" si="6"/>
        <v>-1.101524568214683</v>
      </c>
      <c r="T25">
        <f t="shared" si="7"/>
        <v>79.154467535490838</v>
      </c>
    </row>
    <row r="26" spans="1:21" x14ac:dyDescent="0.2">
      <c r="A26">
        <v>2.2513211741833334</v>
      </c>
      <c r="B26">
        <v>87.951899999999995</v>
      </c>
      <c r="C26">
        <v>88.329099999999997</v>
      </c>
      <c r="D26">
        <v>101.8841</v>
      </c>
      <c r="H26" s="8" t="s">
        <v>6</v>
      </c>
      <c r="I26" s="8">
        <f>STDEV(I22:I25)</f>
        <v>1.1556969716834511</v>
      </c>
      <c r="N26" s="8" t="s">
        <v>6</v>
      </c>
      <c r="O26" s="8">
        <f>STDEV(O22:O25)</f>
        <v>1.013849635120647</v>
      </c>
      <c r="S26" s="8" t="s">
        <v>6</v>
      </c>
      <c r="T26" s="8">
        <f>STDEV(T22:T25)</f>
        <v>1.3783650655325463</v>
      </c>
      <c r="U26" s="2"/>
    </row>
    <row r="27" spans="1:21" x14ac:dyDescent="0.2">
      <c r="A27">
        <v>2.3393083722666663</v>
      </c>
      <c r="B27">
        <v>92.048500000000004</v>
      </c>
      <c r="C27">
        <v>93.4358</v>
      </c>
      <c r="D27">
        <v>101.9783</v>
      </c>
      <c r="H27" s="8" t="s">
        <v>16</v>
      </c>
      <c r="I27" s="8">
        <f>AVERAGE(I22:I25)</f>
        <v>88.261739480029831</v>
      </c>
      <c r="N27" s="8" t="s">
        <v>16</v>
      </c>
      <c r="O27" s="8">
        <f>AVERAGE(O22:O25)</f>
        <v>83.997621890592654</v>
      </c>
      <c r="S27" s="8" t="s">
        <v>16</v>
      </c>
      <c r="T27" s="8">
        <f>AVERAGE(T22:T25)</f>
        <v>80.769306496815418</v>
      </c>
      <c r="U27" s="2"/>
    </row>
    <row r="28" spans="1:21" x14ac:dyDescent="0.2">
      <c r="A28">
        <v>2.4272955782500003</v>
      </c>
      <c r="B28">
        <v>92.130099999999999</v>
      </c>
      <c r="C28">
        <v>93.491200000000006</v>
      </c>
      <c r="D28">
        <v>101.0951</v>
      </c>
    </row>
    <row r="29" spans="1:21" x14ac:dyDescent="0.2">
      <c r="A29">
        <v>2.5152827684666668</v>
      </c>
      <c r="B29">
        <v>92.211699999999993</v>
      </c>
      <c r="C29">
        <v>93.546599999999998</v>
      </c>
      <c r="D29">
        <v>101.23820000000001</v>
      </c>
    </row>
    <row r="30" spans="1:21" x14ac:dyDescent="0.2">
      <c r="A30">
        <v>2.6032699744333332</v>
      </c>
      <c r="B30">
        <v>92.293300000000002</v>
      </c>
      <c r="C30">
        <v>93.602000000000004</v>
      </c>
      <c r="D30">
        <v>100.8437</v>
      </c>
    </row>
    <row r="31" spans="1:21" x14ac:dyDescent="0.2">
      <c r="A31">
        <v>2.6912571646499996</v>
      </c>
      <c r="B31">
        <v>92.374899999999997</v>
      </c>
      <c r="C31">
        <v>93.657399999999996</v>
      </c>
      <c r="D31">
        <v>100.56161</v>
      </c>
      <c r="E31" s="38" t="s">
        <v>17</v>
      </c>
      <c r="F31" s="38"/>
      <c r="G31" s="38"/>
      <c r="H31" s="38"/>
      <c r="I31" s="38"/>
      <c r="J31" s="38"/>
      <c r="K31" s="38"/>
      <c r="L31" s="38"/>
    </row>
    <row r="32" spans="1:21" x14ac:dyDescent="0.2">
      <c r="A32">
        <v>2.7792443706166665</v>
      </c>
      <c r="B32">
        <v>92.456500000000005</v>
      </c>
      <c r="C32">
        <v>93.712800000000001</v>
      </c>
      <c r="D32">
        <v>100.5046</v>
      </c>
      <c r="E32" s="38"/>
      <c r="F32" s="38"/>
      <c r="G32" s="38"/>
      <c r="H32" s="38"/>
      <c r="I32" s="38"/>
      <c r="J32" s="38"/>
      <c r="K32" s="38"/>
      <c r="L32" s="38"/>
    </row>
    <row r="33" spans="1:11" x14ac:dyDescent="0.2">
      <c r="A33">
        <v>2.8672315608500001</v>
      </c>
      <c r="B33">
        <v>92.5381</v>
      </c>
      <c r="C33">
        <v>93.768199999999993</v>
      </c>
      <c r="D33">
        <v>100.5857</v>
      </c>
    </row>
    <row r="34" spans="1:11" x14ac:dyDescent="0.2">
      <c r="A34">
        <v>2.9552187589333334</v>
      </c>
      <c r="B34">
        <v>92.619699999999995</v>
      </c>
      <c r="C34">
        <v>93.823599999999999</v>
      </c>
      <c r="D34">
        <v>100.687</v>
      </c>
      <c r="G34" s="6" t="s">
        <v>0</v>
      </c>
      <c r="H34" s="38" t="s">
        <v>23</v>
      </c>
      <c r="I34" s="38"/>
      <c r="J34" s="38"/>
      <c r="K34" s="38"/>
    </row>
    <row r="35" spans="1:11" x14ac:dyDescent="0.2">
      <c r="A35">
        <v>3.0432059570333334</v>
      </c>
      <c r="B35" s="4">
        <v>92.701300000000003</v>
      </c>
      <c r="C35" s="4">
        <v>93.879000000000005</v>
      </c>
      <c r="D35" s="4">
        <v>100.549729</v>
      </c>
      <c r="H35" s="7" t="s">
        <v>2</v>
      </c>
      <c r="I35" s="7" t="s">
        <v>3</v>
      </c>
      <c r="J35" s="7" t="s">
        <v>4</v>
      </c>
      <c r="K35" s="1" t="s">
        <v>5</v>
      </c>
    </row>
    <row r="36" spans="1:11" x14ac:dyDescent="0.2">
      <c r="A36">
        <v>3.1311931629999998</v>
      </c>
      <c r="B36">
        <v>92.782899999999998</v>
      </c>
      <c r="C36">
        <v>93.934400000000096</v>
      </c>
      <c r="D36">
        <v>100.520798</v>
      </c>
      <c r="G36">
        <v>1</v>
      </c>
      <c r="H36" s="34">
        <f>I22</f>
        <v>89.399220796334305</v>
      </c>
      <c r="I36" s="36">
        <f>O22</f>
        <v>85.247099586060088</v>
      </c>
      <c r="J36" s="34">
        <f>T22</f>
        <v>82.043129246304304</v>
      </c>
      <c r="K36" s="34">
        <f>STDEV(H36:J36)</f>
        <v>3.6882159050880463</v>
      </c>
    </row>
    <row r="37" spans="1:11" x14ac:dyDescent="0.2">
      <c r="A37">
        <v>3.2191803532166667</v>
      </c>
      <c r="B37">
        <v>92.864499999999893</v>
      </c>
      <c r="C37">
        <v>93.989800000000102</v>
      </c>
      <c r="D37">
        <v>100.491867</v>
      </c>
      <c r="G37">
        <v>2</v>
      </c>
      <c r="H37" s="34">
        <f t="shared" ref="H37:H39" si="8">I23</f>
        <v>89.099270059116378</v>
      </c>
      <c r="I37" s="36">
        <f t="shared" ref="I37:I39" si="9">O23</f>
        <v>83.244488512464386</v>
      </c>
      <c r="J37" s="34">
        <f t="shared" ref="J37:J39" si="10">T23</f>
        <v>80.099815952393016</v>
      </c>
      <c r="K37" s="34">
        <f t="shared" ref="K37:K39" si="11">STDEV(H37:J37)</f>
        <v>4.5672312307002532</v>
      </c>
    </row>
    <row r="38" spans="1:11" x14ac:dyDescent="0.2">
      <c r="A38">
        <v>3.3071675592000003</v>
      </c>
      <c r="B38">
        <v>92.946099999999902</v>
      </c>
      <c r="C38">
        <v>94.045200000000094</v>
      </c>
      <c r="D38">
        <v>100.462936</v>
      </c>
      <c r="G38">
        <v>3</v>
      </c>
      <c r="H38" s="34">
        <f t="shared" si="8"/>
        <v>87.099234586965892</v>
      </c>
      <c r="I38" s="36">
        <f t="shared" si="9"/>
        <v>84.394465239683868</v>
      </c>
      <c r="J38" s="34">
        <f t="shared" si="10"/>
        <v>81.779813253073556</v>
      </c>
      <c r="K38" s="34">
        <f t="shared" si="11"/>
        <v>2.6598378885610869</v>
      </c>
    </row>
    <row r="39" spans="1:11" x14ac:dyDescent="0.2">
      <c r="A39">
        <v>3.3951547494166667</v>
      </c>
      <c r="B39">
        <v>93.027699999999896</v>
      </c>
      <c r="C39">
        <v>94.100600000000099</v>
      </c>
      <c r="D39">
        <v>100.434005</v>
      </c>
      <c r="G39">
        <v>4</v>
      </c>
      <c r="H39" s="34">
        <f t="shared" si="8"/>
        <v>87.449232477702779</v>
      </c>
      <c r="I39" s="36">
        <f t="shared" si="9"/>
        <v>83.104434224162262</v>
      </c>
      <c r="J39" s="34">
        <f t="shared" si="10"/>
        <v>79.154467535490838</v>
      </c>
      <c r="K39" s="34">
        <f t="shared" si="11"/>
        <v>4.1489483436996997</v>
      </c>
    </row>
    <row r="40" spans="1:11" x14ac:dyDescent="0.2">
      <c r="A40">
        <v>3.4831419475000001</v>
      </c>
      <c r="B40">
        <v>93.109299999999905</v>
      </c>
      <c r="C40">
        <v>94.156000000000105</v>
      </c>
      <c r="D40">
        <v>100.405074</v>
      </c>
      <c r="I40" s="5">
        <f>STDEV(I36:I39)</f>
        <v>1.013849635120647</v>
      </c>
    </row>
    <row r="41" spans="1:11" x14ac:dyDescent="0.2">
      <c r="A41">
        <v>3.5711291534833332</v>
      </c>
      <c r="B41">
        <v>93.1908999999999</v>
      </c>
      <c r="C41">
        <v>94.211400000000097</v>
      </c>
      <c r="D41">
        <v>100.376143</v>
      </c>
    </row>
    <row r="42" spans="1:11" x14ac:dyDescent="0.2">
      <c r="A42">
        <v>3.6591163437000001</v>
      </c>
      <c r="B42">
        <v>93.272499999999894</v>
      </c>
      <c r="C42">
        <v>94.266800000000103</v>
      </c>
      <c r="D42">
        <v>100.347212</v>
      </c>
    </row>
    <row r="43" spans="1:11" x14ac:dyDescent="0.2">
      <c r="A43">
        <v>3.7471035417833334</v>
      </c>
      <c r="B43">
        <v>93.354099999999903</v>
      </c>
      <c r="C43">
        <v>94.322200000000095</v>
      </c>
      <c r="D43">
        <v>100.318281</v>
      </c>
    </row>
    <row r="44" spans="1:11" x14ac:dyDescent="0.2">
      <c r="A44">
        <v>3.8350907477666665</v>
      </c>
      <c r="B44">
        <v>93.435699999999898</v>
      </c>
      <c r="C44">
        <v>94.377600000000101</v>
      </c>
      <c r="D44">
        <v>100.28935</v>
      </c>
    </row>
    <row r="45" spans="1:11" x14ac:dyDescent="0.2">
      <c r="A45">
        <v>3.9230779458499998</v>
      </c>
      <c r="B45">
        <v>93.517299999999906</v>
      </c>
      <c r="C45">
        <v>94.433000000000106</v>
      </c>
      <c r="D45">
        <v>100.260419</v>
      </c>
    </row>
    <row r="46" spans="1:11" x14ac:dyDescent="0.2">
      <c r="A46">
        <v>4.0110651360833334</v>
      </c>
      <c r="B46">
        <v>93.598899999999901</v>
      </c>
      <c r="C46">
        <v>94.488400000000098</v>
      </c>
      <c r="D46">
        <v>105.5393</v>
      </c>
    </row>
    <row r="47" spans="1:11" x14ac:dyDescent="0.2">
      <c r="A47">
        <v>4.3047323898833332</v>
      </c>
      <c r="B47">
        <v>98.948400000000007</v>
      </c>
      <c r="C47">
        <v>97.712800000000001</v>
      </c>
      <c r="D47">
        <v>110.4401</v>
      </c>
    </row>
    <row r="48" spans="1:11" x14ac:dyDescent="0.2">
      <c r="A48">
        <v>4.3927195879833336</v>
      </c>
      <c r="B48">
        <v>102.0765</v>
      </c>
      <c r="C48">
        <v>101.79259999999999</v>
      </c>
      <c r="D48">
        <v>110.5068</v>
      </c>
    </row>
    <row r="49" spans="1:4" x14ac:dyDescent="0.2">
      <c r="A49">
        <v>4.4807067860833332</v>
      </c>
      <c r="B49">
        <v>102.20229999999999</v>
      </c>
      <c r="C49">
        <v>101.8409</v>
      </c>
      <c r="D49">
        <v>110.5735</v>
      </c>
    </row>
    <row r="50" spans="1:4" x14ac:dyDescent="0.2">
      <c r="A50">
        <v>4.5686939841666669</v>
      </c>
      <c r="B50">
        <v>102.32810000000001</v>
      </c>
      <c r="C50">
        <v>101.8892</v>
      </c>
      <c r="D50">
        <v>110.64019999999999</v>
      </c>
    </row>
    <row r="51" spans="1:4" x14ac:dyDescent="0.2">
      <c r="A51">
        <v>4.6566811901499996</v>
      </c>
      <c r="B51">
        <v>102.4539</v>
      </c>
      <c r="C51">
        <v>101.9375</v>
      </c>
      <c r="D51">
        <v>110.7069</v>
      </c>
    </row>
    <row r="52" spans="1:4" x14ac:dyDescent="0.2">
      <c r="A52">
        <v>4.744668380366666</v>
      </c>
      <c r="B52">
        <v>102.5797</v>
      </c>
      <c r="C52">
        <v>101.9858</v>
      </c>
      <c r="D52">
        <v>110.7736</v>
      </c>
    </row>
    <row r="53" spans="1:4" x14ac:dyDescent="0.2">
      <c r="A53">
        <v>4.8326555784666665</v>
      </c>
      <c r="B53">
        <v>102.7055</v>
      </c>
      <c r="C53">
        <v>102.0341</v>
      </c>
      <c r="D53">
        <v>110.8403</v>
      </c>
    </row>
    <row r="54" spans="1:4" x14ac:dyDescent="0.2">
      <c r="A54">
        <v>4.9206427765499994</v>
      </c>
      <c r="B54">
        <v>102.8313</v>
      </c>
      <c r="C54">
        <v>102.08240000000001</v>
      </c>
      <c r="D54">
        <v>110.907</v>
      </c>
    </row>
    <row r="55" spans="1:4" x14ac:dyDescent="0.2">
      <c r="A55">
        <v>5.0086299746500007</v>
      </c>
      <c r="B55" s="4">
        <v>102.9571</v>
      </c>
      <c r="C55" s="4">
        <v>102.1307</v>
      </c>
      <c r="D55" s="4">
        <v>110.97369999999999</v>
      </c>
    </row>
    <row r="56" spans="1:4" x14ac:dyDescent="0.2">
      <c r="A56">
        <v>5.0966171727500003</v>
      </c>
      <c r="B56">
        <v>103.0829</v>
      </c>
      <c r="C56">
        <v>102.179</v>
      </c>
      <c r="D56">
        <v>111.04040000000001</v>
      </c>
    </row>
    <row r="57" spans="1:4" x14ac:dyDescent="0.2">
      <c r="A57">
        <v>5.1846043787166671</v>
      </c>
      <c r="B57">
        <v>103.20869999999999</v>
      </c>
      <c r="C57">
        <v>102.2273</v>
      </c>
      <c r="D57">
        <v>111.1071</v>
      </c>
    </row>
    <row r="58" spans="1:4" x14ac:dyDescent="0.2">
      <c r="A58">
        <v>5.2725915689333336</v>
      </c>
      <c r="B58">
        <v>103.33450000000001</v>
      </c>
      <c r="C58">
        <v>102.2756</v>
      </c>
      <c r="D58">
        <v>111.1738</v>
      </c>
    </row>
    <row r="59" spans="1:4" x14ac:dyDescent="0.2">
      <c r="A59">
        <v>5.3605787749000005</v>
      </c>
      <c r="B59">
        <v>103.4603</v>
      </c>
      <c r="C59">
        <v>102.32389999999999</v>
      </c>
      <c r="D59">
        <v>111.2405</v>
      </c>
    </row>
    <row r="60" spans="1:4" x14ac:dyDescent="0.2">
      <c r="A60">
        <v>5.4485659651166669</v>
      </c>
      <c r="B60">
        <v>103.5861</v>
      </c>
      <c r="C60">
        <v>102.37220000000001</v>
      </c>
      <c r="D60">
        <v>111.30719999999999</v>
      </c>
    </row>
    <row r="61" spans="1:4" x14ac:dyDescent="0.2">
      <c r="A61">
        <v>5.5365531632166665</v>
      </c>
      <c r="B61">
        <v>103.7119</v>
      </c>
      <c r="C61">
        <v>102.4205</v>
      </c>
      <c r="D61">
        <v>111.37390000000001</v>
      </c>
    </row>
    <row r="62" spans="1:4" x14ac:dyDescent="0.2">
      <c r="A62">
        <v>5.6245403691833333</v>
      </c>
      <c r="B62">
        <v>103.8377</v>
      </c>
      <c r="C62">
        <v>102.4688</v>
      </c>
      <c r="D62">
        <v>111.4406</v>
      </c>
    </row>
    <row r="63" spans="1:4" x14ac:dyDescent="0.2">
      <c r="A63">
        <v>5.7125275593999998</v>
      </c>
      <c r="B63">
        <v>103.9635</v>
      </c>
      <c r="C63">
        <v>102.5171</v>
      </c>
      <c r="D63">
        <v>111.5073</v>
      </c>
    </row>
    <row r="64" spans="1:4" x14ac:dyDescent="0.2">
      <c r="A64">
        <v>5.8005147575000002</v>
      </c>
      <c r="B64">
        <v>104.08929999999999</v>
      </c>
      <c r="C64">
        <v>102.5654</v>
      </c>
      <c r="D64">
        <v>111.574</v>
      </c>
    </row>
    <row r="65" spans="1:4" x14ac:dyDescent="0.2">
      <c r="A65">
        <v>5.8885019634666662</v>
      </c>
      <c r="B65">
        <v>104.21510000000001</v>
      </c>
      <c r="C65">
        <v>102.61369999999999</v>
      </c>
      <c r="D65">
        <v>111.6407</v>
      </c>
    </row>
    <row r="66" spans="1:4" x14ac:dyDescent="0.2">
      <c r="A66">
        <v>5.9764891537000002</v>
      </c>
      <c r="B66">
        <v>104.3409</v>
      </c>
      <c r="C66">
        <v>102.66200000000001</v>
      </c>
      <c r="D66">
        <v>111.70740000000001</v>
      </c>
    </row>
    <row r="67" spans="1:4" x14ac:dyDescent="0.2">
      <c r="A67">
        <v>6.0644763596666671</v>
      </c>
      <c r="B67">
        <v>104.4667</v>
      </c>
      <c r="C67">
        <v>102.7103</v>
      </c>
      <c r="D67">
        <v>111.7741</v>
      </c>
    </row>
    <row r="68" spans="1:4" x14ac:dyDescent="0.2">
      <c r="A68">
        <v>6.1524635498833335</v>
      </c>
      <c r="B68">
        <v>109.5925</v>
      </c>
      <c r="C68">
        <v>105.4389</v>
      </c>
      <c r="D68">
        <v>115.3754</v>
      </c>
    </row>
    <row r="69" spans="1:4" x14ac:dyDescent="0.2">
      <c r="A69">
        <v>6.4143620417499996</v>
      </c>
      <c r="B69">
        <v>112.2179</v>
      </c>
      <c r="C69">
        <v>111.5645</v>
      </c>
      <c r="D69">
        <v>120.01300000000001</v>
      </c>
    </row>
    <row r="70" spans="1:4" x14ac:dyDescent="0.2">
      <c r="A70">
        <v>6.50234923985</v>
      </c>
      <c r="B70">
        <v>112.2692</v>
      </c>
      <c r="C70">
        <v>111.6849</v>
      </c>
      <c r="D70">
        <v>120.0941</v>
      </c>
    </row>
    <row r="71" spans="1:4" x14ac:dyDescent="0.2">
      <c r="A71">
        <v>6.5903364379333329</v>
      </c>
      <c r="B71">
        <v>112.3205</v>
      </c>
      <c r="C71">
        <v>111.8053</v>
      </c>
      <c r="D71">
        <v>120.1752</v>
      </c>
    </row>
    <row r="72" spans="1:4" x14ac:dyDescent="0.2">
      <c r="A72">
        <v>6.6783236360333325</v>
      </c>
      <c r="B72">
        <v>112.37179999999999</v>
      </c>
      <c r="C72">
        <v>111.92570000000001</v>
      </c>
      <c r="D72">
        <v>120.2563</v>
      </c>
    </row>
    <row r="73" spans="1:4" x14ac:dyDescent="0.2">
      <c r="A73">
        <v>6.7663108341333338</v>
      </c>
      <c r="B73">
        <v>112.42310000000001</v>
      </c>
      <c r="C73">
        <v>112.0461</v>
      </c>
      <c r="D73">
        <v>120.3374</v>
      </c>
    </row>
    <row r="74" spans="1:4" x14ac:dyDescent="0.2">
      <c r="A74">
        <v>6.8542980322166667</v>
      </c>
      <c r="B74">
        <v>112.4744</v>
      </c>
      <c r="C74">
        <v>112.1665</v>
      </c>
      <c r="D74">
        <v>120.41849999999999</v>
      </c>
    </row>
    <row r="75" spans="1:4" x14ac:dyDescent="0.2">
      <c r="A75">
        <v>6.9422852303166671</v>
      </c>
      <c r="B75">
        <v>112.5257</v>
      </c>
      <c r="C75">
        <v>112.2869</v>
      </c>
      <c r="D75">
        <v>120.4996</v>
      </c>
    </row>
    <row r="76" spans="1:4" x14ac:dyDescent="0.2">
      <c r="A76">
        <v>7.0302724284166667</v>
      </c>
      <c r="B76" s="4">
        <v>112.577</v>
      </c>
      <c r="C76" s="4">
        <v>112.40730000000001</v>
      </c>
      <c r="D76" s="4">
        <v>120.58069999999999</v>
      </c>
    </row>
    <row r="77" spans="1:4" x14ac:dyDescent="0.2">
      <c r="A77">
        <v>7.1182596265166662</v>
      </c>
      <c r="B77">
        <v>112.6283</v>
      </c>
      <c r="C77">
        <v>112.5277</v>
      </c>
      <c r="D77">
        <v>120.6618</v>
      </c>
    </row>
    <row r="78" spans="1:4" x14ac:dyDescent="0.2">
      <c r="A78">
        <v>7.2062468246</v>
      </c>
      <c r="B78">
        <v>112.67959999999999</v>
      </c>
      <c r="C78">
        <v>112.6481</v>
      </c>
      <c r="D78">
        <v>120.74290000000001</v>
      </c>
    </row>
    <row r="79" spans="1:4" x14ac:dyDescent="0.2">
      <c r="A79">
        <v>7.2942340226999995</v>
      </c>
      <c r="B79">
        <v>112.73090000000001</v>
      </c>
      <c r="C79">
        <v>112.7685</v>
      </c>
      <c r="D79">
        <v>120.824</v>
      </c>
    </row>
    <row r="80" spans="1:4" x14ac:dyDescent="0.2">
      <c r="A80">
        <v>7.3822212208</v>
      </c>
      <c r="B80">
        <v>112.7822</v>
      </c>
      <c r="C80">
        <v>112.88890000000001</v>
      </c>
      <c r="D80">
        <v>120.9051</v>
      </c>
    </row>
    <row r="81" spans="1:4" x14ac:dyDescent="0.2">
      <c r="A81">
        <v>7.4702084188833329</v>
      </c>
      <c r="B81">
        <v>112.8335</v>
      </c>
      <c r="C81">
        <v>113.0093</v>
      </c>
      <c r="D81">
        <v>120.9862</v>
      </c>
    </row>
    <row r="82" spans="1:4" x14ac:dyDescent="0.2">
      <c r="A82">
        <v>7.5581956169833342</v>
      </c>
      <c r="B82">
        <v>112.8848</v>
      </c>
      <c r="C82">
        <v>113.1297</v>
      </c>
      <c r="D82">
        <v>121.0673</v>
      </c>
    </row>
    <row r="83" spans="1:4" x14ac:dyDescent="0.2">
      <c r="A83">
        <v>7.6461828150833338</v>
      </c>
      <c r="B83">
        <v>112.9361</v>
      </c>
      <c r="C83">
        <v>113.2501</v>
      </c>
      <c r="D83">
        <v>121.1484</v>
      </c>
    </row>
    <row r="84" spans="1:4" x14ac:dyDescent="0.2">
      <c r="A84">
        <v>7.7341700131666666</v>
      </c>
      <c r="B84">
        <v>112.98739999999999</v>
      </c>
      <c r="C84">
        <v>113.37050000000001</v>
      </c>
      <c r="D84">
        <v>121.2295</v>
      </c>
    </row>
    <row r="85" spans="1:4" x14ac:dyDescent="0.2">
      <c r="A85">
        <v>7.8221572112666671</v>
      </c>
      <c r="B85">
        <v>113.03870000000001</v>
      </c>
      <c r="C85">
        <v>113.4909</v>
      </c>
      <c r="D85">
        <v>121.31059999999999</v>
      </c>
    </row>
    <row r="86" spans="1:4" x14ac:dyDescent="0.2">
      <c r="A86">
        <v>7.9101444093666666</v>
      </c>
      <c r="B86">
        <v>113.09</v>
      </c>
      <c r="C86">
        <v>113.6113</v>
      </c>
      <c r="D86">
        <v>121.3917</v>
      </c>
    </row>
    <row r="87" spans="1:4" x14ac:dyDescent="0.2">
      <c r="A87">
        <v>7.9981316074500004</v>
      </c>
      <c r="B87">
        <v>117.4667</v>
      </c>
      <c r="C87">
        <v>118.2007</v>
      </c>
      <c r="D87">
        <v>127.673</v>
      </c>
    </row>
    <row r="88" spans="1:4" x14ac:dyDescent="0.2">
      <c r="A88">
        <v>8.2266737968499992</v>
      </c>
      <c r="B88">
        <v>122.09350000000001</v>
      </c>
      <c r="C88">
        <v>121.7238</v>
      </c>
      <c r="D88">
        <v>130.35409999999999</v>
      </c>
    </row>
    <row r="89" spans="1:4" x14ac:dyDescent="0.2">
      <c r="A89">
        <v>8.3146609949499997</v>
      </c>
      <c r="B89">
        <v>122.1829</v>
      </c>
      <c r="C89">
        <v>121.843</v>
      </c>
      <c r="D89">
        <v>130.39940000000001</v>
      </c>
    </row>
    <row r="90" spans="1:4" x14ac:dyDescent="0.2">
      <c r="A90">
        <v>8.4026481930500001</v>
      </c>
      <c r="B90">
        <v>122.2723</v>
      </c>
      <c r="C90">
        <v>121.9622</v>
      </c>
      <c r="D90">
        <v>130.44470000000001</v>
      </c>
    </row>
    <row r="91" spans="1:4" x14ac:dyDescent="0.2">
      <c r="A91">
        <v>8.4906353911500005</v>
      </c>
      <c r="B91">
        <v>122.3617</v>
      </c>
      <c r="C91">
        <v>122.0814</v>
      </c>
      <c r="D91">
        <v>130.49</v>
      </c>
    </row>
    <row r="92" spans="1:4" x14ac:dyDescent="0.2">
      <c r="A92">
        <v>8.5786225892333334</v>
      </c>
      <c r="B92">
        <v>122.4511</v>
      </c>
      <c r="C92">
        <v>122.20059999999999</v>
      </c>
      <c r="D92">
        <v>130.53530000000001</v>
      </c>
    </row>
    <row r="93" spans="1:4" x14ac:dyDescent="0.2">
      <c r="A93">
        <v>8.6666097873333339</v>
      </c>
      <c r="B93">
        <v>122.54049999999999</v>
      </c>
      <c r="C93">
        <v>122.3198</v>
      </c>
      <c r="D93">
        <v>130.5806</v>
      </c>
    </row>
    <row r="94" spans="1:4" x14ac:dyDescent="0.2">
      <c r="A94">
        <v>8.7545969854333325</v>
      </c>
      <c r="B94">
        <v>122.62990000000001</v>
      </c>
      <c r="C94">
        <v>122.43899999999999</v>
      </c>
      <c r="D94">
        <v>130.6259</v>
      </c>
    </row>
    <row r="95" spans="1:4" x14ac:dyDescent="0.2">
      <c r="A95">
        <v>8.8425841835166672</v>
      </c>
      <c r="B95">
        <v>122.7193</v>
      </c>
      <c r="C95">
        <v>122.5582</v>
      </c>
      <c r="D95">
        <v>130.6712</v>
      </c>
    </row>
    <row r="96" spans="1:4" x14ac:dyDescent="0.2">
      <c r="A96">
        <v>8.9305713816166659</v>
      </c>
      <c r="B96">
        <v>122.8087</v>
      </c>
      <c r="C96">
        <v>122.67740000000001</v>
      </c>
      <c r="D96">
        <v>130.7165</v>
      </c>
    </row>
    <row r="97" spans="1:4" x14ac:dyDescent="0.2">
      <c r="A97">
        <v>9.0185585797166663</v>
      </c>
      <c r="B97">
        <v>122.8981</v>
      </c>
      <c r="C97">
        <v>122.7966</v>
      </c>
      <c r="D97">
        <v>130.76179999999999</v>
      </c>
    </row>
    <row r="98" spans="1:4" x14ac:dyDescent="0.2">
      <c r="A98">
        <v>9.1065457777999992</v>
      </c>
      <c r="B98">
        <v>122.9875</v>
      </c>
      <c r="C98">
        <v>122.9158</v>
      </c>
      <c r="D98">
        <v>130.80709999999999</v>
      </c>
    </row>
    <row r="99" spans="1:4" x14ac:dyDescent="0.2">
      <c r="A99">
        <v>9.1945329758999996</v>
      </c>
      <c r="B99">
        <v>123.07689999999999</v>
      </c>
      <c r="C99">
        <v>123.035</v>
      </c>
      <c r="D99">
        <v>130.85239999999999</v>
      </c>
    </row>
    <row r="100" spans="1:4" x14ac:dyDescent="0.2">
      <c r="A100">
        <v>9.2825201740000001</v>
      </c>
      <c r="B100">
        <v>123.16630000000001</v>
      </c>
      <c r="C100">
        <v>123.1542</v>
      </c>
      <c r="D100">
        <v>130.89769999999999</v>
      </c>
    </row>
    <row r="101" spans="1:4" x14ac:dyDescent="0.2">
      <c r="A101">
        <v>9.370507372083333</v>
      </c>
      <c r="B101">
        <v>123.2557</v>
      </c>
      <c r="C101">
        <v>123.2734</v>
      </c>
      <c r="D101">
        <v>130.94300000000001</v>
      </c>
    </row>
    <row r="102" spans="1:4" x14ac:dyDescent="0.2">
      <c r="A102">
        <v>9.4584945701833316</v>
      </c>
      <c r="B102">
        <v>123.3451</v>
      </c>
      <c r="C102">
        <v>123.3926</v>
      </c>
      <c r="D102">
        <v>130.98830000000001</v>
      </c>
    </row>
    <row r="103" spans="1:4" x14ac:dyDescent="0.2">
      <c r="A103">
        <v>9.5464817682833338</v>
      </c>
      <c r="B103">
        <v>123.4345</v>
      </c>
      <c r="C103">
        <v>123.51179999999999</v>
      </c>
      <c r="D103">
        <v>131.03360000000001</v>
      </c>
    </row>
    <row r="104" spans="1:4" x14ac:dyDescent="0.2">
      <c r="A104">
        <v>9.6344689663833343</v>
      </c>
      <c r="B104">
        <v>123.5239</v>
      </c>
      <c r="C104">
        <v>123.631</v>
      </c>
      <c r="D104">
        <v>131.0789</v>
      </c>
    </row>
    <row r="105" spans="1:4" x14ac:dyDescent="0.2">
      <c r="A105">
        <v>9.7224561644666672</v>
      </c>
      <c r="B105">
        <v>123.6133</v>
      </c>
      <c r="C105">
        <v>123.75020000000001</v>
      </c>
      <c r="D105">
        <v>131.1242</v>
      </c>
    </row>
    <row r="106" spans="1:4" x14ac:dyDescent="0.2">
      <c r="A106">
        <v>9.8104433625666676</v>
      </c>
      <c r="B106">
        <v>123.70269999999999</v>
      </c>
      <c r="C106">
        <v>123.8694</v>
      </c>
      <c r="D106">
        <v>131.1695</v>
      </c>
    </row>
    <row r="107" spans="1:4" x14ac:dyDescent="0.2">
      <c r="A107">
        <v>9.8984305606666663</v>
      </c>
      <c r="B107">
        <v>123.7921</v>
      </c>
      <c r="C107">
        <v>123.98860000000001</v>
      </c>
      <c r="D107">
        <v>131.2148</v>
      </c>
    </row>
    <row r="108" spans="1:4" x14ac:dyDescent="0.2">
      <c r="A108">
        <v>9.9864177587500009</v>
      </c>
      <c r="B108">
        <v>128.0949</v>
      </c>
      <c r="C108">
        <v>127.10550000000001</v>
      </c>
      <c r="D108">
        <v>136.4872</v>
      </c>
    </row>
    <row r="109" spans="1:4" x14ac:dyDescent="0.2">
      <c r="A109">
        <v>10.223405397800001</v>
      </c>
      <c r="B109">
        <v>131.43790000000001</v>
      </c>
      <c r="C109">
        <v>132.22319999999999</v>
      </c>
      <c r="D109">
        <v>141.67349999999999</v>
      </c>
    </row>
    <row r="110" spans="1:4" x14ac:dyDescent="0.2">
      <c r="A110">
        <v>10.311392595900001</v>
      </c>
      <c r="B110">
        <v>131.37469999999999</v>
      </c>
      <c r="C110">
        <v>132.22319999999999</v>
      </c>
      <c r="D110">
        <v>141.6139</v>
      </c>
    </row>
    <row r="111" spans="1:4" x14ac:dyDescent="0.2">
      <c r="A111">
        <v>10.399379793983334</v>
      </c>
      <c r="B111">
        <v>131.3115</v>
      </c>
      <c r="C111">
        <v>132.22319999999999</v>
      </c>
      <c r="D111">
        <v>141.55430000000001</v>
      </c>
    </row>
    <row r="112" spans="1:4" x14ac:dyDescent="0.2">
      <c r="A112">
        <v>10.487366992083334</v>
      </c>
      <c r="B112">
        <v>131.2483</v>
      </c>
      <c r="C112">
        <v>132.22319999999999</v>
      </c>
      <c r="D112">
        <v>141.49469999999999</v>
      </c>
    </row>
    <row r="113" spans="1:4" x14ac:dyDescent="0.2">
      <c r="A113">
        <v>10.575354190183333</v>
      </c>
      <c r="B113">
        <v>131.18510000000001</v>
      </c>
      <c r="C113">
        <v>132.22319999999999</v>
      </c>
      <c r="D113">
        <v>141.43510000000001</v>
      </c>
    </row>
    <row r="114" spans="1:4" x14ac:dyDescent="0.2">
      <c r="A114">
        <v>10.663341388283333</v>
      </c>
      <c r="B114">
        <v>131.12190000000001</v>
      </c>
      <c r="C114">
        <v>132.22319999999999</v>
      </c>
      <c r="D114">
        <v>141.37549999999999</v>
      </c>
    </row>
    <row r="115" spans="1:4" x14ac:dyDescent="0.2">
      <c r="A115">
        <v>10.751328586366666</v>
      </c>
      <c r="B115">
        <v>131.05869999999999</v>
      </c>
      <c r="C115">
        <v>132.22319999999999</v>
      </c>
      <c r="D115">
        <v>141.3159</v>
      </c>
    </row>
    <row r="116" spans="1:4" x14ac:dyDescent="0.2">
      <c r="A116">
        <v>10.839315784466667</v>
      </c>
      <c r="B116">
        <v>130.99549999999999</v>
      </c>
      <c r="C116">
        <v>132.22319999999999</v>
      </c>
      <c r="D116">
        <v>141.25630000000001</v>
      </c>
    </row>
    <row r="117" spans="1:4" x14ac:dyDescent="0.2">
      <c r="A117">
        <v>10.927302982566665</v>
      </c>
      <c r="B117">
        <v>130.9323</v>
      </c>
      <c r="C117">
        <v>132.22319999999999</v>
      </c>
      <c r="D117">
        <v>141.19669999999999</v>
      </c>
    </row>
    <row r="118" spans="1:4" x14ac:dyDescent="0.2">
      <c r="A118">
        <v>11.01529018065</v>
      </c>
      <c r="B118">
        <v>130.8691</v>
      </c>
      <c r="C118">
        <v>132.22319999999999</v>
      </c>
      <c r="D118">
        <v>141.1371</v>
      </c>
    </row>
    <row r="119" spans="1:4" x14ac:dyDescent="0.2">
      <c r="A119">
        <v>11.103277378749999</v>
      </c>
      <c r="B119">
        <v>130.80590000000001</v>
      </c>
      <c r="C119">
        <v>132.22319999999999</v>
      </c>
      <c r="D119">
        <v>141.07749999999999</v>
      </c>
    </row>
    <row r="120" spans="1:4" x14ac:dyDescent="0.2">
      <c r="A120">
        <v>11.191264576849999</v>
      </c>
      <c r="B120">
        <v>130.74270000000001</v>
      </c>
      <c r="C120">
        <v>132.22319999999999</v>
      </c>
      <c r="D120">
        <v>141.0179</v>
      </c>
    </row>
    <row r="121" spans="1:4" x14ac:dyDescent="0.2">
      <c r="A121">
        <v>11.279251774933334</v>
      </c>
      <c r="B121">
        <v>130.67949999999999</v>
      </c>
      <c r="C121">
        <v>132.22319999999999</v>
      </c>
      <c r="D121">
        <v>140.95830000000001</v>
      </c>
    </row>
    <row r="122" spans="1:4" x14ac:dyDescent="0.2">
      <c r="A122">
        <v>11.367238973033333</v>
      </c>
      <c r="B122">
        <v>130.6163</v>
      </c>
      <c r="C122">
        <v>132.22319999999999</v>
      </c>
      <c r="D122">
        <v>140.89869999999999</v>
      </c>
    </row>
    <row r="123" spans="1:4" x14ac:dyDescent="0.2">
      <c r="A123">
        <v>11.455226171133335</v>
      </c>
      <c r="B123">
        <v>130.5531</v>
      </c>
      <c r="C123">
        <v>132.22319999999999</v>
      </c>
      <c r="D123">
        <v>140.8391</v>
      </c>
    </row>
    <row r="124" spans="1:4" x14ac:dyDescent="0.2">
      <c r="A124">
        <v>11.543213369216666</v>
      </c>
      <c r="B124">
        <v>130.48990000000001</v>
      </c>
      <c r="C124">
        <v>132.22319999999999</v>
      </c>
      <c r="D124">
        <v>140.77950000000001</v>
      </c>
    </row>
    <row r="125" spans="1:4" x14ac:dyDescent="0.2">
      <c r="A125">
        <v>11.631200567316666</v>
      </c>
      <c r="B125">
        <v>130.42670000000001</v>
      </c>
      <c r="C125">
        <v>132.22319999999999</v>
      </c>
      <c r="D125">
        <v>140.7199</v>
      </c>
    </row>
    <row r="126" spans="1:4" x14ac:dyDescent="0.2">
      <c r="A126">
        <v>11.719187765416667</v>
      </c>
      <c r="B126">
        <v>130.36349999999999</v>
      </c>
      <c r="C126">
        <v>132.22319999999999</v>
      </c>
      <c r="D126">
        <v>140.66030000000001</v>
      </c>
    </row>
    <row r="127" spans="1:4" x14ac:dyDescent="0.2">
      <c r="A127">
        <v>11.807174963516667</v>
      </c>
      <c r="B127">
        <v>130.30029999999999</v>
      </c>
      <c r="C127">
        <v>132.22319999999999</v>
      </c>
      <c r="D127">
        <v>140.60069999999999</v>
      </c>
    </row>
    <row r="128" spans="1:4" x14ac:dyDescent="0.2">
      <c r="A128">
        <v>11.8951621616</v>
      </c>
      <c r="B128">
        <v>130.2371</v>
      </c>
      <c r="C128">
        <v>132.22319999999999</v>
      </c>
      <c r="D128">
        <v>140.5411</v>
      </c>
    </row>
    <row r="129" spans="1:4" x14ac:dyDescent="0.2">
      <c r="A129">
        <v>11.983149359700001</v>
      </c>
      <c r="B129">
        <v>135.5453</v>
      </c>
      <c r="C129">
        <v>134.8861</v>
      </c>
      <c r="D129">
        <v>145.9264</v>
      </c>
    </row>
    <row r="130" spans="1:4" x14ac:dyDescent="0.2">
      <c r="A130">
        <v>12.223678798233333</v>
      </c>
      <c r="B130">
        <v>144.33449999999999</v>
      </c>
      <c r="C130">
        <v>145.54230000000001</v>
      </c>
      <c r="D130">
        <v>150.97890000000001</v>
      </c>
    </row>
    <row r="131" spans="1:4" x14ac:dyDescent="0.2">
      <c r="A131">
        <v>12.311665996333334</v>
      </c>
      <c r="B131">
        <v>144.71469999999999</v>
      </c>
      <c r="C131">
        <v>145.9238</v>
      </c>
      <c r="D131">
        <v>150.1738</v>
      </c>
    </row>
    <row r="132" spans="1:4" x14ac:dyDescent="0.2">
      <c r="A132">
        <v>12.399653194433334</v>
      </c>
      <c r="B132">
        <v>145.0949</v>
      </c>
      <c r="C132">
        <v>145.7414</v>
      </c>
      <c r="D132">
        <v>150.36869999999999</v>
      </c>
    </row>
    <row r="133" spans="1:4" x14ac:dyDescent="0.2">
      <c r="A133">
        <v>12.487640392516665</v>
      </c>
      <c r="B133">
        <v>145.4751</v>
      </c>
      <c r="C133">
        <v>145.93493333333299</v>
      </c>
      <c r="D133">
        <v>150.56360000000001</v>
      </c>
    </row>
    <row r="134" spans="1:4" x14ac:dyDescent="0.2">
      <c r="A134">
        <v>12.575627590616667</v>
      </c>
      <c r="B134">
        <v>145.8553</v>
      </c>
      <c r="C134">
        <v>146.03448333333299</v>
      </c>
      <c r="D134">
        <v>150.2585</v>
      </c>
    </row>
    <row r="135" spans="1:4" x14ac:dyDescent="0.2">
      <c r="A135">
        <v>12.663614788716666</v>
      </c>
      <c r="B135">
        <v>146.2355</v>
      </c>
      <c r="C135">
        <v>146.13403333333301</v>
      </c>
      <c r="D135">
        <v>150.1534</v>
      </c>
    </row>
    <row r="136" spans="1:4" x14ac:dyDescent="0.2">
      <c r="A136">
        <v>12.751601986800001</v>
      </c>
      <c r="B136">
        <v>146.6157</v>
      </c>
      <c r="C136">
        <v>146.233583333333</v>
      </c>
      <c r="D136">
        <v>150.04830000000001</v>
      </c>
    </row>
    <row r="137" spans="1:4" x14ac:dyDescent="0.2">
      <c r="A137">
        <v>12.839589184900001</v>
      </c>
      <c r="B137">
        <v>146.99590000000001</v>
      </c>
      <c r="C137">
        <v>146.333133333333</v>
      </c>
      <c r="D137">
        <v>150.94319999999999</v>
      </c>
    </row>
    <row r="138" spans="1:4" x14ac:dyDescent="0.2">
      <c r="A138">
        <v>12.927576383</v>
      </c>
      <c r="B138">
        <v>147.37610000000001</v>
      </c>
      <c r="C138">
        <v>146.43268333333299</v>
      </c>
      <c r="D138">
        <v>150.8381</v>
      </c>
    </row>
    <row r="139" spans="1:4" x14ac:dyDescent="0.2">
      <c r="A139">
        <v>13.015563581083335</v>
      </c>
      <c r="B139">
        <v>147.75630000000001</v>
      </c>
      <c r="C139">
        <v>146.53223333333301</v>
      </c>
      <c r="D139">
        <v>150.733</v>
      </c>
    </row>
    <row r="140" spans="1:4" x14ac:dyDescent="0.2">
      <c r="A140">
        <v>13.103550779183333</v>
      </c>
      <c r="B140">
        <v>148.13650000000001</v>
      </c>
      <c r="C140">
        <v>146.631783333333</v>
      </c>
      <c r="D140">
        <v>150.62790000000001</v>
      </c>
    </row>
    <row r="141" spans="1:4" x14ac:dyDescent="0.2">
      <c r="A141">
        <v>13.191537977283334</v>
      </c>
      <c r="B141">
        <v>148.51669999999999</v>
      </c>
      <c r="C141">
        <v>146.731333333333</v>
      </c>
      <c r="D141">
        <v>150.52279999999999</v>
      </c>
    </row>
    <row r="142" spans="1:4" x14ac:dyDescent="0.2">
      <c r="A142">
        <v>13.279525175383332</v>
      </c>
      <c r="B142">
        <v>148.89689999999999</v>
      </c>
      <c r="C142">
        <v>146.83088333333299</v>
      </c>
      <c r="D142">
        <v>150.4177</v>
      </c>
    </row>
    <row r="143" spans="1:4" x14ac:dyDescent="0.2">
      <c r="A143">
        <v>13.367512373466667</v>
      </c>
      <c r="B143">
        <v>149.27709999999999</v>
      </c>
      <c r="C143">
        <v>146.93043333333301</v>
      </c>
      <c r="D143">
        <v>150.3126</v>
      </c>
    </row>
    <row r="144" spans="1:4" x14ac:dyDescent="0.2">
      <c r="A144">
        <v>13.455499571566666</v>
      </c>
      <c r="B144">
        <v>149.65729999999999</v>
      </c>
      <c r="C144">
        <v>147.02998333333301</v>
      </c>
      <c r="D144">
        <v>150.20750000000001</v>
      </c>
    </row>
    <row r="145" spans="1:4" x14ac:dyDescent="0.2">
      <c r="A145">
        <v>13.543486769666666</v>
      </c>
      <c r="B145">
        <v>150.03749999999999</v>
      </c>
      <c r="C145">
        <v>147.129533333333</v>
      </c>
      <c r="D145">
        <v>150.10239999999999</v>
      </c>
    </row>
    <row r="146" spans="1:4" x14ac:dyDescent="0.2">
      <c r="A146">
        <v>13.631473967749999</v>
      </c>
      <c r="B146">
        <v>150.4177</v>
      </c>
      <c r="C146">
        <v>147.22908333333299</v>
      </c>
      <c r="D146">
        <v>150.9973</v>
      </c>
    </row>
    <row r="147" spans="1:4" x14ac:dyDescent="0.2">
      <c r="A147">
        <v>13.719461165849999</v>
      </c>
      <c r="B147">
        <v>150.7979</v>
      </c>
      <c r="C147">
        <v>147.32863333333299</v>
      </c>
      <c r="D147">
        <v>150.8922</v>
      </c>
    </row>
    <row r="148" spans="1:4" x14ac:dyDescent="0.2">
      <c r="A148">
        <v>13.80744836395</v>
      </c>
      <c r="B148">
        <v>151.1781</v>
      </c>
      <c r="C148">
        <v>147.42818333333301</v>
      </c>
      <c r="D148">
        <v>150.78710000000001</v>
      </c>
    </row>
    <row r="149" spans="1:4" x14ac:dyDescent="0.2">
      <c r="A149">
        <v>13.895435562033333</v>
      </c>
      <c r="B149">
        <v>151.5583</v>
      </c>
      <c r="C149">
        <v>152.527733333333</v>
      </c>
      <c r="D149">
        <v>155.68199999999999</v>
      </c>
    </row>
    <row r="150" spans="1:4" x14ac:dyDescent="0.2">
      <c r="A150">
        <v>13.983422760133333</v>
      </c>
      <c r="B150">
        <v>157.10169999999999</v>
      </c>
      <c r="C150">
        <v>156.98429999999999</v>
      </c>
      <c r="D150">
        <v>159.4804</v>
      </c>
    </row>
    <row r="151" spans="1:4" x14ac:dyDescent="0.2">
      <c r="A151">
        <v>14.224375410483333</v>
      </c>
      <c r="B151">
        <v>161.41640000000001</v>
      </c>
      <c r="C151">
        <v>156.4128</v>
      </c>
      <c r="D151">
        <v>159.6609</v>
      </c>
    </row>
    <row r="152" spans="1:4" x14ac:dyDescent="0.2">
      <c r="A152">
        <v>14.312362608566668</v>
      </c>
      <c r="B152">
        <v>161.42410000000001</v>
      </c>
      <c r="C152">
        <v>156.4402</v>
      </c>
      <c r="D152">
        <v>159.84139999999999</v>
      </c>
    </row>
    <row r="153" spans="1:4" x14ac:dyDescent="0.2">
      <c r="A153">
        <v>14.400349806666666</v>
      </c>
      <c r="B153">
        <v>161.43180000000001</v>
      </c>
      <c r="C153">
        <v>156.06833333333299</v>
      </c>
      <c r="D153">
        <v>160.02189999999999</v>
      </c>
    </row>
    <row r="154" spans="1:4" x14ac:dyDescent="0.2">
      <c r="A154">
        <v>14.488337004766667</v>
      </c>
      <c r="B154">
        <v>161.43950000000001</v>
      </c>
      <c r="C154">
        <v>156.696466666666</v>
      </c>
      <c r="D154">
        <v>160.20240000000001</v>
      </c>
    </row>
    <row r="155" spans="1:4" x14ac:dyDescent="0.2">
      <c r="A155">
        <v>14.57632420285</v>
      </c>
      <c r="B155">
        <v>161.44720000000001</v>
      </c>
      <c r="C155">
        <v>156.32459999999901</v>
      </c>
      <c r="D155">
        <v>160.38290000000001</v>
      </c>
    </row>
    <row r="156" spans="1:4" x14ac:dyDescent="0.2">
      <c r="A156">
        <v>14.66431140095</v>
      </c>
      <c r="B156">
        <v>161.45490000000001</v>
      </c>
      <c r="C156">
        <v>156.95273333333199</v>
      </c>
      <c r="D156">
        <v>160.5634</v>
      </c>
    </row>
    <row r="157" spans="1:4" x14ac:dyDescent="0.2">
      <c r="A157">
        <v>14.75229859905</v>
      </c>
      <c r="B157">
        <v>161.46260000000001</v>
      </c>
      <c r="C157">
        <v>156.580866666665</v>
      </c>
      <c r="D157">
        <v>160.7439</v>
      </c>
    </row>
    <row r="158" spans="1:4" x14ac:dyDescent="0.2">
      <c r="A158">
        <v>14.840285797149999</v>
      </c>
      <c r="B158">
        <v>161.47030000000001</v>
      </c>
      <c r="C158">
        <v>156.87566666666501</v>
      </c>
      <c r="D158">
        <v>160.92439999999999</v>
      </c>
    </row>
    <row r="159" spans="1:4" x14ac:dyDescent="0.2">
      <c r="A159">
        <v>14.928272995233334</v>
      </c>
      <c r="B159">
        <v>161.47800000000001</v>
      </c>
      <c r="C159">
        <v>157.00379999999799</v>
      </c>
      <c r="D159">
        <v>161.10489999999999</v>
      </c>
    </row>
    <row r="160" spans="1:4" x14ac:dyDescent="0.2">
      <c r="A160">
        <v>15.016260193333332</v>
      </c>
      <c r="B160">
        <v>161.48570000000001</v>
      </c>
      <c r="C160">
        <v>157.13193333333101</v>
      </c>
      <c r="D160">
        <v>161.28540000000001</v>
      </c>
    </row>
    <row r="161" spans="1:4" x14ac:dyDescent="0.2">
      <c r="A161">
        <v>15.104247391433335</v>
      </c>
      <c r="B161">
        <v>161.49340000000001</v>
      </c>
      <c r="C161">
        <v>157.26006666666399</v>
      </c>
      <c r="D161">
        <v>161.4659</v>
      </c>
    </row>
    <row r="162" spans="1:4" x14ac:dyDescent="0.2">
      <c r="A162">
        <v>15.192234589516666</v>
      </c>
      <c r="B162">
        <v>161.50110000000001</v>
      </c>
      <c r="C162">
        <v>157.388199999997</v>
      </c>
      <c r="D162">
        <v>161.6464</v>
      </c>
    </row>
    <row r="163" spans="1:4" x14ac:dyDescent="0.2">
      <c r="A163">
        <v>15.280221787616666</v>
      </c>
      <c r="B163">
        <v>161.50880000000001</v>
      </c>
      <c r="C163">
        <v>157.51633333333001</v>
      </c>
      <c r="D163">
        <v>161.82689999999999</v>
      </c>
    </row>
    <row r="164" spans="1:4" x14ac:dyDescent="0.2">
      <c r="A164">
        <v>15.368208985716667</v>
      </c>
      <c r="B164">
        <v>161.51650000000001</v>
      </c>
      <c r="C164">
        <v>157.64446666666299</v>
      </c>
      <c r="D164">
        <v>162.00739999999999</v>
      </c>
    </row>
    <row r="165" spans="1:4" x14ac:dyDescent="0.2">
      <c r="A165">
        <v>15.456196183799999</v>
      </c>
      <c r="B165">
        <v>161.52420000000001</v>
      </c>
      <c r="C165">
        <v>157.772599999996</v>
      </c>
      <c r="D165">
        <v>162.18790000000001</v>
      </c>
    </row>
    <row r="166" spans="1:4" x14ac:dyDescent="0.2">
      <c r="A166">
        <v>15.5441833819</v>
      </c>
      <c r="B166">
        <v>161.53190000000001</v>
      </c>
      <c r="C166">
        <v>157.90073333332899</v>
      </c>
      <c r="D166">
        <v>162.36840000000001</v>
      </c>
    </row>
    <row r="167" spans="1:4" x14ac:dyDescent="0.2">
      <c r="A167">
        <v>15.63217058</v>
      </c>
      <c r="B167">
        <v>161.53960000000001</v>
      </c>
      <c r="C167">
        <v>158.028866666662</v>
      </c>
      <c r="D167">
        <v>162.5489</v>
      </c>
    </row>
    <row r="168" spans="1:4" x14ac:dyDescent="0.2">
      <c r="A168">
        <v>15.720157778100001</v>
      </c>
      <c r="B168">
        <v>161.54730000000001</v>
      </c>
      <c r="C168">
        <v>158.15699999999501</v>
      </c>
      <c r="D168">
        <v>162.7294</v>
      </c>
    </row>
    <row r="169" spans="1:4" x14ac:dyDescent="0.2">
      <c r="A169">
        <v>15.808144976183334</v>
      </c>
      <c r="B169">
        <v>161.55500000000001</v>
      </c>
      <c r="C169">
        <v>158.28513333332799</v>
      </c>
      <c r="D169">
        <v>162.90989999999999</v>
      </c>
    </row>
    <row r="170" spans="1:4" x14ac:dyDescent="0.2">
      <c r="A170">
        <v>15.896132174283334</v>
      </c>
      <c r="B170">
        <v>161.56270000000001</v>
      </c>
      <c r="C170">
        <v>158.413266666661</v>
      </c>
      <c r="D170">
        <v>163.09039999999999</v>
      </c>
    </row>
    <row r="171" spans="1:4" x14ac:dyDescent="0.2">
      <c r="A171">
        <v>15.984119372383333</v>
      </c>
      <c r="B171">
        <v>165.3432</v>
      </c>
      <c r="C171">
        <v>158.54139999999401</v>
      </c>
      <c r="D171">
        <v>167.5341</v>
      </c>
    </row>
    <row r="172" spans="1:4" x14ac:dyDescent="0.2">
      <c r="A172">
        <v>16.237153921066668</v>
      </c>
      <c r="B172">
        <v>170.5052</v>
      </c>
      <c r="C172">
        <v>158.669533333327</v>
      </c>
      <c r="D172">
        <v>170.5745</v>
      </c>
    </row>
    <row r="173" spans="1:4" x14ac:dyDescent="0.2">
      <c r="A173">
        <v>16.325141119166666</v>
      </c>
      <c r="B173">
        <v>170.42769999999999</v>
      </c>
      <c r="C173">
        <v>161.03749999999999</v>
      </c>
      <c r="D173">
        <v>170.74080000000001</v>
      </c>
    </row>
    <row r="174" spans="1:4" x14ac:dyDescent="0.2">
      <c r="A174">
        <v>16.413128317266668</v>
      </c>
      <c r="B174">
        <v>170.3502</v>
      </c>
      <c r="C174">
        <v>161.3158</v>
      </c>
      <c r="D174">
        <v>170.90710000000001</v>
      </c>
    </row>
    <row r="175" spans="1:4" x14ac:dyDescent="0.2">
      <c r="A175">
        <v>16.501115515350001</v>
      </c>
      <c r="B175">
        <v>170.27269999999999</v>
      </c>
      <c r="C175">
        <v>161.36170000000001</v>
      </c>
      <c r="D175">
        <v>171.07339999999999</v>
      </c>
    </row>
    <row r="176" spans="1:4" x14ac:dyDescent="0.2">
      <c r="A176">
        <v>16.58910271345</v>
      </c>
      <c r="B176">
        <v>170.1952</v>
      </c>
      <c r="C176">
        <v>161.4657</v>
      </c>
      <c r="D176">
        <v>171.2397</v>
      </c>
    </row>
    <row r="177" spans="1:4" x14ac:dyDescent="0.2">
      <c r="A177">
        <v>16.677089911549999</v>
      </c>
      <c r="B177">
        <v>170.11770000000001</v>
      </c>
      <c r="C177">
        <v>161.56970000000001</v>
      </c>
      <c r="D177">
        <v>171.40600000000001</v>
      </c>
    </row>
    <row r="178" spans="1:4" x14ac:dyDescent="0.2">
      <c r="A178">
        <v>16.765077109650001</v>
      </c>
      <c r="B178">
        <v>170.0402</v>
      </c>
      <c r="C178">
        <v>161.6737</v>
      </c>
      <c r="D178">
        <v>171.57230000000001</v>
      </c>
    </row>
    <row r="179" spans="1:4" x14ac:dyDescent="0.2">
      <c r="A179">
        <v>16.853064307733334</v>
      </c>
      <c r="B179">
        <v>169.96270000000001</v>
      </c>
      <c r="C179">
        <v>161.77770000000001</v>
      </c>
      <c r="D179">
        <v>171.73859999999999</v>
      </c>
    </row>
    <row r="180" spans="1:4" x14ac:dyDescent="0.2">
      <c r="A180">
        <v>16.941051505833332</v>
      </c>
      <c r="B180">
        <v>169.8852</v>
      </c>
      <c r="C180">
        <v>161.8817</v>
      </c>
      <c r="D180">
        <v>171.9049</v>
      </c>
    </row>
    <row r="181" spans="1:4" x14ac:dyDescent="0.2">
      <c r="A181">
        <v>17.029038703933331</v>
      </c>
      <c r="B181">
        <v>169.80770000000001</v>
      </c>
      <c r="C181">
        <v>161.98570000000001</v>
      </c>
      <c r="D181">
        <v>172.0712</v>
      </c>
    </row>
    <row r="182" spans="1:4" x14ac:dyDescent="0.2">
      <c r="A182">
        <v>17.117025902016668</v>
      </c>
      <c r="B182">
        <v>169.7302</v>
      </c>
      <c r="C182">
        <v>162.08969999999999</v>
      </c>
      <c r="D182">
        <v>172.23750000000001</v>
      </c>
    </row>
    <row r="183" spans="1:4" x14ac:dyDescent="0.2">
      <c r="A183">
        <v>17.205013100116666</v>
      </c>
      <c r="B183">
        <v>169.65270000000001</v>
      </c>
      <c r="C183">
        <v>162.19370000000001</v>
      </c>
      <c r="D183">
        <v>172.40379999999999</v>
      </c>
    </row>
    <row r="184" spans="1:4" x14ac:dyDescent="0.2">
      <c r="A184">
        <v>17.293000298216668</v>
      </c>
      <c r="B184">
        <v>169.5752</v>
      </c>
      <c r="C184">
        <v>162.29769999999999</v>
      </c>
      <c r="D184">
        <v>172.5701</v>
      </c>
    </row>
    <row r="185" spans="1:4" x14ac:dyDescent="0.2">
      <c r="A185">
        <v>17.380987496300001</v>
      </c>
      <c r="B185">
        <v>169.49770000000001</v>
      </c>
      <c r="C185">
        <v>162.40170000000001</v>
      </c>
      <c r="D185">
        <v>172.7364</v>
      </c>
    </row>
    <row r="186" spans="1:4" x14ac:dyDescent="0.2">
      <c r="A186">
        <v>17.4689746944</v>
      </c>
      <c r="B186">
        <v>169.42019999999999</v>
      </c>
      <c r="C186">
        <v>162.50569999999999</v>
      </c>
      <c r="D186">
        <v>172.90270000000001</v>
      </c>
    </row>
    <row r="187" spans="1:4" x14ac:dyDescent="0.2">
      <c r="A187">
        <v>17.556961892499999</v>
      </c>
      <c r="B187">
        <v>169.34270000000001</v>
      </c>
      <c r="C187">
        <v>162.6097</v>
      </c>
      <c r="D187">
        <v>173.06899999999999</v>
      </c>
    </row>
    <row r="188" spans="1:4" x14ac:dyDescent="0.2">
      <c r="A188">
        <v>17.644949090600001</v>
      </c>
      <c r="B188">
        <v>169.26519999999999</v>
      </c>
      <c r="C188">
        <v>162.71369999999999</v>
      </c>
      <c r="D188">
        <v>173.2353</v>
      </c>
    </row>
    <row r="189" spans="1:4" x14ac:dyDescent="0.2">
      <c r="A189">
        <v>17.732936288683334</v>
      </c>
      <c r="B189">
        <v>169.18770000000001</v>
      </c>
      <c r="C189">
        <v>162.8177</v>
      </c>
      <c r="D189">
        <v>173.4016</v>
      </c>
    </row>
    <row r="190" spans="1:4" x14ac:dyDescent="0.2">
      <c r="A190">
        <v>17.820923486783332</v>
      </c>
      <c r="B190">
        <v>169.11019999999999</v>
      </c>
      <c r="C190">
        <v>162.92169999999999</v>
      </c>
      <c r="D190">
        <v>173.56790000000001</v>
      </c>
    </row>
    <row r="191" spans="1:4" x14ac:dyDescent="0.2">
      <c r="A191">
        <v>17.908910684883331</v>
      </c>
      <c r="B191">
        <v>169.03270000000001</v>
      </c>
      <c r="C191">
        <v>163.0257</v>
      </c>
      <c r="D191">
        <v>173.73419999999999</v>
      </c>
    </row>
    <row r="192" spans="1:4" x14ac:dyDescent="0.2">
      <c r="A192">
        <v>17.996897882966667</v>
      </c>
      <c r="B192">
        <v>173.81299999999999</v>
      </c>
      <c r="C192">
        <v>167.8459</v>
      </c>
      <c r="D192">
        <v>176.50790000000001</v>
      </c>
    </row>
    <row r="193" spans="1:4" x14ac:dyDescent="0.2">
      <c r="A193">
        <v>18.227209822083335</v>
      </c>
      <c r="B193">
        <v>175.8169</v>
      </c>
      <c r="C193">
        <v>171.18899999999999</v>
      </c>
      <c r="D193">
        <v>180.54939999999999</v>
      </c>
    </row>
    <row r="194" spans="1:4" x14ac:dyDescent="0.2">
      <c r="A194">
        <v>18.315197020183334</v>
      </c>
      <c r="B194">
        <v>175.71979999999999</v>
      </c>
      <c r="C194">
        <v>171.21350000000001</v>
      </c>
      <c r="D194">
        <v>180.5924</v>
      </c>
    </row>
    <row r="195" spans="1:4" x14ac:dyDescent="0.2">
      <c r="A195">
        <v>18.403184218266667</v>
      </c>
      <c r="B195">
        <v>175.62270000000001</v>
      </c>
      <c r="C195">
        <v>171.12819999999999</v>
      </c>
      <c r="D195">
        <v>180.6354</v>
      </c>
    </row>
    <row r="196" spans="1:4" x14ac:dyDescent="0.2">
      <c r="A196">
        <v>18.491171416366669</v>
      </c>
      <c r="B196">
        <v>175.5256</v>
      </c>
      <c r="C196">
        <v>171.11609999999999</v>
      </c>
      <c r="D196">
        <v>180.67840000000001</v>
      </c>
    </row>
    <row r="197" spans="1:4" x14ac:dyDescent="0.2">
      <c r="A197">
        <v>18.579158614466667</v>
      </c>
      <c r="B197">
        <v>175.42850000000001</v>
      </c>
      <c r="C197">
        <v>171.0857</v>
      </c>
      <c r="D197">
        <v>180.72139999999999</v>
      </c>
    </row>
    <row r="198" spans="1:4" x14ac:dyDescent="0.2">
      <c r="A198">
        <v>18.667145812566666</v>
      </c>
      <c r="B198">
        <v>175.3314</v>
      </c>
      <c r="C198">
        <v>171.05529999999999</v>
      </c>
      <c r="D198">
        <v>180.76439999999999</v>
      </c>
    </row>
    <row r="199" spans="1:4" x14ac:dyDescent="0.2">
      <c r="A199">
        <v>18.755133010650002</v>
      </c>
      <c r="B199">
        <v>175.23429999999999</v>
      </c>
      <c r="C199">
        <v>171.0249</v>
      </c>
      <c r="D199">
        <v>180.8074</v>
      </c>
    </row>
    <row r="200" spans="1:4" x14ac:dyDescent="0.2">
      <c r="A200">
        <v>18.843120208750001</v>
      </c>
      <c r="B200">
        <v>175.13720000000001</v>
      </c>
      <c r="C200">
        <v>170.99449999999999</v>
      </c>
      <c r="D200">
        <v>180.85040000000001</v>
      </c>
    </row>
    <row r="201" spans="1:4" x14ac:dyDescent="0.2">
      <c r="A201">
        <v>18.93110740685</v>
      </c>
      <c r="B201">
        <v>175.0401</v>
      </c>
      <c r="C201">
        <v>170.9641</v>
      </c>
      <c r="D201">
        <v>180.89340000000001</v>
      </c>
    </row>
    <row r="202" spans="1:4" x14ac:dyDescent="0.2">
      <c r="A202">
        <v>19.019094604933333</v>
      </c>
      <c r="B202">
        <v>174.94300000000001</v>
      </c>
      <c r="C202">
        <v>170.93369999999999</v>
      </c>
      <c r="D202">
        <v>180.93639999999999</v>
      </c>
    </row>
    <row r="203" spans="1:4" x14ac:dyDescent="0.2">
      <c r="A203">
        <v>19.107081803033335</v>
      </c>
      <c r="B203">
        <v>174.8459</v>
      </c>
      <c r="C203">
        <v>170.9033</v>
      </c>
      <c r="D203">
        <v>180.9794</v>
      </c>
    </row>
    <row r="204" spans="1:4" x14ac:dyDescent="0.2">
      <c r="A204">
        <v>19.195069001133334</v>
      </c>
      <c r="B204">
        <v>174.74879999999999</v>
      </c>
      <c r="C204">
        <v>170.87289999999999</v>
      </c>
      <c r="D204">
        <v>181.0224</v>
      </c>
    </row>
    <row r="205" spans="1:4" x14ac:dyDescent="0.2">
      <c r="A205">
        <v>19.283056199216666</v>
      </c>
      <c r="B205">
        <v>174.65170000000001</v>
      </c>
      <c r="C205">
        <v>170.8425</v>
      </c>
      <c r="D205">
        <v>181.06540000000001</v>
      </c>
    </row>
    <row r="206" spans="1:4" x14ac:dyDescent="0.2">
      <c r="A206">
        <v>19.371043397316665</v>
      </c>
      <c r="B206">
        <v>174.55459999999999</v>
      </c>
      <c r="C206">
        <v>170.81209999999999</v>
      </c>
      <c r="D206">
        <v>181.10839999999999</v>
      </c>
    </row>
    <row r="207" spans="1:4" x14ac:dyDescent="0.2">
      <c r="A207">
        <v>19.459030595416667</v>
      </c>
      <c r="B207">
        <v>174.45750000000001</v>
      </c>
      <c r="C207">
        <v>170.7817</v>
      </c>
      <c r="D207">
        <v>181.1514</v>
      </c>
    </row>
    <row r="208" spans="1:4" x14ac:dyDescent="0.2">
      <c r="A208">
        <v>19.547017793516666</v>
      </c>
      <c r="B208">
        <v>174.3604</v>
      </c>
      <c r="C208">
        <v>170.75129999999999</v>
      </c>
      <c r="D208">
        <v>181.1944</v>
      </c>
    </row>
    <row r="209" spans="1:4" x14ac:dyDescent="0.2">
      <c r="A209">
        <v>19.635004991599999</v>
      </c>
      <c r="B209">
        <v>174.26329999999999</v>
      </c>
      <c r="C209">
        <v>170.7209</v>
      </c>
      <c r="D209">
        <v>181.23740000000001</v>
      </c>
    </row>
    <row r="210" spans="1:4" x14ac:dyDescent="0.2">
      <c r="A210">
        <v>19.722992189700001</v>
      </c>
      <c r="B210">
        <v>174.1662</v>
      </c>
      <c r="C210">
        <v>170.69049999999999</v>
      </c>
      <c r="D210">
        <v>181.28039999999999</v>
      </c>
    </row>
    <row r="211" spans="1:4" x14ac:dyDescent="0.2">
      <c r="A211">
        <v>19.8109793878</v>
      </c>
      <c r="B211">
        <v>174.06909999999999</v>
      </c>
      <c r="C211">
        <v>170.6601</v>
      </c>
      <c r="D211">
        <v>181.32339999999999</v>
      </c>
    </row>
    <row r="212" spans="1:4" x14ac:dyDescent="0.2">
      <c r="A212">
        <v>19.898966585883333</v>
      </c>
      <c r="B212">
        <v>173.97200000000001</v>
      </c>
      <c r="C212">
        <v>170.62970000000001</v>
      </c>
      <c r="D212">
        <v>181.3664</v>
      </c>
    </row>
    <row r="213" spans="1:4" x14ac:dyDescent="0.2">
      <c r="A213">
        <v>19.986953783983331</v>
      </c>
      <c r="B213">
        <v>175.20869999999999</v>
      </c>
      <c r="C213">
        <v>170.5993</v>
      </c>
      <c r="D213">
        <v>181.40940000000001</v>
      </c>
    </row>
    <row r="214" spans="1:4" x14ac:dyDescent="0.2">
      <c r="A214">
        <v>20.23053875536667</v>
      </c>
      <c r="B214">
        <v>178.01329999999999</v>
      </c>
      <c r="C214">
        <v>170.56890000000001</v>
      </c>
      <c r="D214">
        <v>181.45240000000001</v>
      </c>
    </row>
    <row r="215" spans="1:4" x14ac:dyDescent="0.2">
      <c r="A215">
        <v>20.318525953466668</v>
      </c>
      <c r="B215">
        <v>179.73670000000001</v>
      </c>
      <c r="C215">
        <v>170.5385</v>
      </c>
      <c r="D215">
        <v>181.49539999999999</v>
      </c>
    </row>
    <row r="216" spans="1:4" x14ac:dyDescent="0.2">
      <c r="A216">
        <v>20.406513151549998</v>
      </c>
      <c r="B216">
        <v>179.48990000000001</v>
      </c>
      <c r="C216">
        <v>170.50810000000001</v>
      </c>
      <c r="D216">
        <v>181.5384</v>
      </c>
    </row>
    <row r="217" spans="1:4" x14ac:dyDescent="0.2">
      <c r="A217">
        <v>20.49450034965</v>
      </c>
      <c r="B217">
        <v>179.2431</v>
      </c>
      <c r="C217">
        <v>170.4777</v>
      </c>
      <c r="D217">
        <v>181.5814</v>
      </c>
    </row>
    <row r="218" spans="1:4" x14ac:dyDescent="0.2">
      <c r="A218">
        <v>20.582487547750002</v>
      </c>
      <c r="B218">
        <v>178.99629999999999</v>
      </c>
      <c r="C218">
        <v>170.44730000000001</v>
      </c>
      <c r="D218">
        <v>181.62440000000001</v>
      </c>
    </row>
    <row r="219" spans="1:4" x14ac:dyDescent="0.2">
      <c r="A219">
        <v>20.670474745833335</v>
      </c>
      <c r="B219">
        <v>178.74950000000001</v>
      </c>
      <c r="C219">
        <v>170.4169</v>
      </c>
      <c r="D219">
        <v>181.66739999999999</v>
      </c>
    </row>
    <row r="220" spans="1:4" x14ac:dyDescent="0.2">
      <c r="A220">
        <v>20.758461943933334</v>
      </c>
      <c r="B220">
        <v>178.5027</v>
      </c>
      <c r="C220">
        <v>170.38650000000001</v>
      </c>
      <c r="D220">
        <v>181.71039999999999</v>
      </c>
    </row>
    <row r="221" spans="1:4" x14ac:dyDescent="0.2">
      <c r="A221">
        <v>20.846449142033336</v>
      </c>
      <c r="B221">
        <v>178.2559</v>
      </c>
      <c r="C221">
        <v>170.3561</v>
      </c>
      <c r="D221">
        <v>181.7534</v>
      </c>
    </row>
    <row r="222" spans="1:4" x14ac:dyDescent="0.2">
      <c r="A222">
        <v>20.934436340116669</v>
      </c>
      <c r="B222">
        <v>178.00909999999999</v>
      </c>
      <c r="C222">
        <v>170.32570000000001</v>
      </c>
      <c r="D222">
        <v>181.79640000000001</v>
      </c>
    </row>
    <row r="223" spans="1:4" x14ac:dyDescent="0.2">
      <c r="A223">
        <v>21.022423538216668</v>
      </c>
      <c r="B223">
        <v>178.2996</v>
      </c>
      <c r="C223">
        <v>170.2953</v>
      </c>
      <c r="D223">
        <v>181.83940000000001</v>
      </c>
    </row>
    <row r="224" spans="1:4" x14ac:dyDescent="0.2">
      <c r="A224">
        <v>21.110410736316666</v>
      </c>
      <c r="B224">
        <v>178.2319</v>
      </c>
      <c r="C224">
        <v>170.26490000000001</v>
      </c>
      <c r="D224">
        <v>181.88239999999999</v>
      </c>
    </row>
    <row r="225" spans="1:4" x14ac:dyDescent="0.2">
      <c r="A225">
        <v>21.198397934400003</v>
      </c>
      <c r="B225">
        <v>178.25375</v>
      </c>
      <c r="C225">
        <v>170.2345</v>
      </c>
      <c r="D225">
        <v>181.9254</v>
      </c>
    </row>
    <row r="226" spans="1:4" x14ac:dyDescent="0.2">
      <c r="A226">
        <v>21.286385132500001</v>
      </c>
      <c r="B226">
        <v>178.2756</v>
      </c>
      <c r="C226">
        <v>170.20410000000001</v>
      </c>
      <c r="D226">
        <v>181.9684</v>
      </c>
    </row>
    <row r="227" spans="1:4" x14ac:dyDescent="0.2">
      <c r="A227">
        <v>21.3743723306</v>
      </c>
      <c r="B227">
        <v>178.29745</v>
      </c>
      <c r="C227">
        <v>170.1737</v>
      </c>
      <c r="D227">
        <v>182.01140000000001</v>
      </c>
    </row>
    <row r="228" spans="1:4" x14ac:dyDescent="0.2">
      <c r="A228">
        <v>21.462359528699999</v>
      </c>
      <c r="B228">
        <v>178.3193</v>
      </c>
      <c r="C228">
        <v>170.14330000000001</v>
      </c>
      <c r="D228">
        <v>182.05439999999999</v>
      </c>
    </row>
    <row r="229" spans="1:4" x14ac:dyDescent="0.2">
      <c r="A229">
        <v>21.550346726783335</v>
      </c>
      <c r="B229">
        <v>178.34115</v>
      </c>
      <c r="C229">
        <v>170.1129</v>
      </c>
      <c r="D229">
        <v>182.09739999999999</v>
      </c>
    </row>
    <row r="230" spans="1:4" x14ac:dyDescent="0.2">
      <c r="A230">
        <v>21.638333924883334</v>
      </c>
      <c r="B230">
        <v>178.363</v>
      </c>
      <c r="C230">
        <v>170.08250000000001</v>
      </c>
      <c r="D230">
        <v>182.1404</v>
      </c>
    </row>
    <row r="231" spans="1:4" x14ac:dyDescent="0.2">
      <c r="A231">
        <v>21.726321122983332</v>
      </c>
      <c r="B231">
        <v>178.38485</v>
      </c>
      <c r="C231">
        <v>170.0521</v>
      </c>
      <c r="D231">
        <v>182.18340000000001</v>
      </c>
    </row>
    <row r="232" spans="1:4" x14ac:dyDescent="0.2">
      <c r="A232">
        <v>21.814308321066669</v>
      </c>
      <c r="B232">
        <v>178.4067</v>
      </c>
      <c r="C232">
        <v>170.02170000000001</v>
      </c>
      <c r="D232">
        <v>182.22640000000001</v>
      </c>
    </row>
    <row r="233" spans="1:4" x14ac:dyDescent="0.2">
      <c r="A233">
        <v>21.902295519166668</v>
      </c>
      <c r="B233">
        <v>178.42855</v>
      </c>
      <c r="C233">
        <v>169.9913</v>
      </c>
      <c r="D233">
        <v>182.26939999999999</v>
      </c>
    </row>
    <row r="234" spans="1:4" x14ac:dyDescent="0.2">
      <c r="A234">
        <v>21.990282717266666</v>
      </c>
      <c r="B234">
        <v>178.4504</v>
      </c>
      <c r="C234">
        <v>169.96090000000001</v>
      </c>
      <c r="D234">
        <v>182.3124</v>
      </c>
    </row>
    <row r="235" spans="1:4" x14ac:dyDescent="0.2">
      <c r="A235">
        <v>22.229852847866667</v>
      </c>
      <c r="B235">
        <v>178.47225</v>
      </c>
      <c r="C235">
        <v>169.93049999999999</v>
      </c>
      <c r="D235">
        <v>182.3554</v>
      </c>
    </row>
    <row r="236" spans="1:4" x14ac:dyDescent="0.2">
      <c r="A236">
        <v>22.317840045966665</v>
      </c>
      <c r="B236">
        <v>178.4941</v>
      </c>
      <c r="C236">
        <v>169.90010000000001</v>
      </c>
      <c r="D236">
        <v>182.39840000000001</v>
      </c>
    </row>
    <row r="237" spans="1:4" x14ac:dyDescent="0.2">
      <c r="A237">
        <v>22.405827244066664</v>
      </c>
      <c r="B237">
        <v>178.51595</v>
      </c>
      <c r="C237">
        <v>169.86969999999999</v>
      </c>
      <c r="D237">
        <v>182.44139999999999</v>
      </c>
    </row>
    <row r="238" spans="1:4" x14ac:dyDescent="0.2">
      <c r="A238">
        <v>22.493814442150001</v>
      </c>
      <c r="B238">
        <v>178.5378</v>
      </c>
      <c r="C238">
        <v>169.83930000000001</v>
      </c>
      <c r="D238">
        <v>182.48439999999999</v>
      </c>
    </row>
    <row r="239" spans="1:4" x14ac:dyDescent="0.2">
      <c r="A239">
        <v>22.581801640249999</v>
      </c>
      <c r="B239">
        <v>178.55965</v>
      </c>
      <c r="C239">
        <v>169.80889999999999</v>
      </c>
      <c r="D239">
        <v>182.5274</v>
      </c>
    </row>
    <row r="240" spans="1:4" x14ac:dyDescent="0.2">
      <c r="A240">
        <v>22.669788838349998</v>
      </c>
      <c r="B240">
        <v>178.58150000000001</v>
      </c>
      <c r="C240">
        <v>169.77850000000001</v>
      </c>
      <c r="D240">
        <v>182.57040000000001</v>
      </c>
    </row>
    <row r="241" spans="1:4" x14ac:dyDescent="0.2">
      <c r="A241">
        <v>22.75777603645</v>
      </c>
      <c r="B241">
        <v>178.60335000000001</v>
      </c>
      <c r="C241">
        <v>169.74809999999999</v>
      </c>
      <c r="D241">
        <v>182.61340000000001</v>
      </c>
    </row>
    <row r="242" spans="1:4" x14ac:dyDescent="0.2">
      <c r="A242">
        <v>22.845763234533333</v>
      </c>
      <c r="B242">
        <v>178.62520000000001</v>
      </c>
      <c r="C242">
        <v>169.71770000000001</v>
      </c>
      <c r="D242">
        <v>182.65639999999999</v>
      </c>
    </row>
    <row r="243" spans="1:4" x14ac:dyDescent="0.2">
      <c r="A243">
        <v>22.933750432633335</v>
      </c>
      <c r="B243">
        <v>178.64705000000001</v>
      </c>
      <c r="C243">
        <v>169.68729999999999</v>
      </c>
      <c r="D243">
        <v>182.6994</v>
      </c>
    </row>
    <row r="244" spans="1:4" x14ac:dyDescent="0.2">
      <c r="A244">
        <v>23.021737630733334</v>
      </c>
      <c r="B244">
        <v>178.66890000000001</v>
      </c>
      <c r="C244">
        <v>169.65690000000001</v>
      </c>
      <c r="D244">
        <v>182.7424</v>
      </c>
    </row>
    <row r="245" spans="1:4" x14ac:dyDescent="0.2">
      <c r="A245">
        <v>23.109724828816663</v>
      </c>
      <c r="B245">
        <v>178.69075000000001</v>
      </c>
      <c r="C245">
        <v>169.62649999999999</v>
      </c>
      <c r="D245">
        <v>182.78540000000001</v>
      </c>
    </row>
    <row r="246" spans="1:4" x14ac:dyDescent="0.2">
      <c r="A246">
        <v>23.197712026916669</v>
      </c>
      <c r="B246">
        <v>178.71260000000001</v>
      </c>
      <c r="C246">
        <v>169.59610000000001</v>
      </c>
      <c r="D246">
        <v>182.82839999999999</v>
      </c>
    </row>
    <row r="247" spans="1:4" x14ac:dyDescent="0.2">
      <c r="A247">
        <v>23.285699225016668</v>
      </c>
      <c r="B247">
        <v>178.73445000000001</v>
      </c>
      <c r="C247">
        <v>169.56569999999999</v>
      </c>
      <c r="D247">
        <v>182.87139999999999</v>
      </c>
    </row>
    <row r="248" spans="1:4" x14ac:dyDescent="0.2">
      <c r="A248">
        <v>23.373686423100001</v>
      </c>
      <c r="B248">
        <v>178.75630000000001</v>
      </c>
      <c r="C248">
        <v>169.53530000000001</v>
      </c>
      <c r="D248">
        <v>182.9144</v>
      </c>
    </row>
    <row r="249" spans="1:4" x14ac:dyDescent="0.2">
      <c r="A249">
        <v>23.461673621200003</v>
      </c>
      <c r="B249">
        <v>178.77815000000001</v>
      </c>
      <c r="C249">
        <v>169.50489999999999</v>
      </c>
      <c r="D249">
        <v>182.95740000000001</v>
      </c>
    </row>
    <row r="250" spans="1:4" x14ac:dyDescent="0.2">
      <c r="A250">
        <v>23.549660819300001</v>
      </c>
      <c r="B250">
        <v>178.8</v>
      </c>
      <c r="C250">
        <v>169.47450000000001</v>
      </c>
      <c r="D250">
        <v>183.00040000000001</v>
      </c>
    </row>
    <row r="251" spans="1:4" x14ac:dyDescent="0.2">
      <c r="A251">
        <v>23.637648017383334</v>
      </c>
      <c r="B251">
        <v>178.82185000000001</v>
      </c>
      <c r="C251">
        <v>169.44409999999999</v>
      </c>
      <c r="D251">
        <v>183.04339999999999</v>
      </c>
    </row>
    <row r="252" spans="1:4" x14ac:dyDescent="0.2">
      <c r="A252">
        <v>23.725635215483333</v>
      </c>
      <c r="B252">
        <v>178.84370000000001</v>
      </c>
      <c r="C252">
        <v>169.41370000000001</v>
      </c>
      <c r="D252">
        <v>183.0864</v>
      </c>
    </row>
    <row r="253" spans="1:4" x14ac:dyDescent="0.2">
      <c r="A253">
        <v>23.813622413583335</v>
      </c>
      <c r="B253">
        <v>178.86555000000001</v>
      </c>
      <c r="C253">
        <v>169.38329999999999</v>
      </c>
      <c r="D253">
        <v>183.1294</v>
      </c>
    </row>
    <row r="254" spans="1:4" x14ac:dyDescent="0.2">
      <c r="A254">
        <v>23.901609611683334</v>
      </c>
      <c r="B254">
        <v>178.88740000000001</v>
      </c>
      <c r="C254">
        <v>169.35290000000001</v>
      </c>
      <c r="D254">
        <v>183.17240000000001</v>
      </c>
    </row>
    <row r="255" spans="1:4" x14ac:dyDescent="0.2">
      <c r="A255">
        <v>23.989596809766667</v>
      </c>
      <c r="B255">
        <v>178.90924999999999</v>
      </c>
      <c r="C255">
        <v>169.32249999999999</v>
      </c>
      <c r="D255">
        <v>183.21539999999999</v>
      </c>
    </row>
    <row r="1077" spans="1:2" x14ac:dyDescent="0.2">
      <c r="A1077">
        <v>94.307685471716667</v>
      </c>
      <c r="B1077">
        <v>384.92689999999999</v>
      </c>
    </row>
    <row r="1078" spans="1:2" x14ac:dyDescent="0.2">
      <c r="A1078">
        <v>94.395672667616665</v>
      </c>
      <c r="B1078">
        <v>384.95310000000001</v>
      </c>
    </row>
    <row r="1079" spans="1:2" x14ac:dyDescent="0.2">
      <c r="A1079">
        <v>94.483659863516678</v>
      </c>
      <c r="B1079">
        <v>384.971</v>
      </c>
    </row>
    <row r="1080" spans="1:2" x14ac:dyDescent="0.2">
      <c r="A1080">
        <v>94.571647059399993</v>
      </c>
      <c r="B1080">
        <v>384.99189999999999</v>
      </c>
    </row>
    <row r="1081" spans="1:2" x14ac:dyDescent="0.2">
      <c r="A1081">
        <v>94.659634255300006</v>
      </c>
      <c r="B1081">
        <v>385.00439999999998</v>
      </c>
    </row>
  </sheetData>
  <mergeCells count="6">
    <mergeCell ref="R20:T20"/>
    <mergeCell ref="A1:E1"/>
    <mergeCell ref="G20:I20"/>
    <mergeCell ref="E31:L32"/>
    <mergeCell ref="H34:K34"/>
    <mergeCell ref="M20:O20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145E-A89A-4A52-9FA2-66E6E2A16EE2}">
  <dimension ref="A1:U1080"/>
  <sheetViews>
    <sheetView topLeftCell="E10" zoomScale="68" zoomScaleNormal="68" workbookViewId="0">
      <selection activeCell="K39" sqref="K39"/>
    </sheetView>
  </sheetViews>
  <sheetFormatPr baseColWidth="10" defaultColWidth="8.83203125" defaultRowHeight="15" x14ac:dyDescent="0.2"/>
  <cols>
    <col min="1" max="1" width="14.6640625" bestFit="1" customWidth="1"/>
    <col min="2" max="2" width="14.6640625" customWidth="1"/>
    <col min="3" max="3" width="14.6640625" bestFit="1" customWidth="1"/>
    <col min="4" max="4" width="12.6640625" customWidth="1"/>
    <col min="5" max="5" width="10" customWidth="1"/>
    <col min="9" max="9" width="19.83203125" bestFit="1" customWidth="1"/>
    <col min="10" max="10" width="25" bestFit="1" customWidth="1"/>
    <col min="11" max="12" width="18.1640625" bestFit="1" customWidth="1"/>
    <col min="13" max="13" width="15.33203125" bestFit="1" customWidth="1"/>
    <col min="14" max="14" width="16.33203125" customWidth="1"/>
    <col min="16" max="16" width="18.1640625" bestFit="1" customWidth="1"/>
    <col min="20" max="20" width="12.6640625" bestFit="1" customWidth="1"/>
    <col min="21" max="21" width="18.1640625" bestFit="1" customWidth="1"/>
  </cols>
  <sheetData>
    <row r="1" spans="1:18" ht="19" x14ac:dyDescent="0.25">
      <c r="A1" s="41" t="s">
        <v>44</v>
      </c>
      <c r="B1" s="41"/>
      <c r="C1" s="41"/>
      <c r="D1" s="41"/>
      <c r="E1" s="41"/>
      <c r="F1" s="41"/>
      <c r="G1" s="41"/>
      <c r="H1" s="41"/>
      <c r="I1" s="41"/>
    </row>
    <row r="2" spans="1:18" ht="19" x14ac:dyDescent="0.25">
      <c r="A2" s="19"/>
      <c r="B2" s="19"/>
      <c r="C2" s="41" t="s">
        <v>41</v>
      </c>
      <c r="D2" s="41"/>
      <c r="E2" s="41"/>
      <c r="F2" s="19"/>
      <c r="G2" s="19"/>
      <c r="H2" s="19"/>
      <c r="I2" s="19"/>
    </row>
    <row r="3" spans="1:18" ht="16" x14ac:dyDescent="0.2">
      <c r="A3" s="11" t="s">
        <v>29</v>
      </c>
      <c r="B3" s="11" t="s">
        <v>10</v>
      </c>
      <c r="C3" s="11" t="s">
        <v>20</v>
      </c>
      <c r="D3" s="11" t="s">
        <v>43</v>
      </c>
      <c r="E3" s="11" t="s">
        <v>42</v>
      </c>
    </row>
    <row r="4" spans="1:18" x14ac:dyDescent="0.2">
      <c r="A4">
        <v>0</v>
      </c>
      <c r="B4">
        <v>0</v>
      </c>
      <c r="C4">
        <v>13.520906599238515</v>
      </c>
      <c r="D4">
        <v>11.429337784647942</v>
      </c>
      <c r="E4">
        <v>9.9663825482130051</v>
      </c>
      <c r="M4" s="14"/>
      <c r="N4" s="14" t="s">
        <v>46</v>
      </c>
      <c r="O4" s="14" t="s">
        <v>3</v>
      </c>
      <c r="P4" s="14" t="s">
        <v>8</v>
      </c>
    </row>
    <row r="5" spans="1:18" x14ac:dyDescent="0.2">
      <c r="A5">
        <v>3</v>
      </c>
      <c r="B5">
        <v>0.05</v>
      </c>
      <c r="C5">
        <v>13.600388278253376</v>
      </c>
      <c r="D5">
        <v>11.496524326503277</v>
      </c>
      <c r="E5">
        <v>10.024969212710857</v>
      </c>
      <c r="M5" s="14">
        <v>-1</v>
      </c>
      <c r="N5" s="14">
        <v>23.346316713839769</v>
      </c>
      <c r="O5" s="14">
        <v>19.681000000000001</v>
      </c>
      <c r="P5" s="14">
        <v>17.208781212568283</v>
      </c>
      <c r="Q5">
        <v>-1</v>
      </c>
      <c r="R5">
        <v>19.681000000000001</v>
      </c>
    </row>
    <row r="6" spans="1:18" x14ac:dyDescent="0.2">
      <c r="A6">
        <v>6</v>
      </c>
      <c r="B6">
        <v>0.1</v>
      </c>
      <c r="C6">
        <v>13.681719803251326</v>
      </c>
      <c r="D6">
        <v>11.565274558961391</v>
      </c>
      <c r="E6">
        <v>10.084919415414333</v>
      </c>
      <c r="M6" s="14">
        <v>-2</v>
      </c>
      <c r="N6" s="14">
        <v>58.333768312931099</v>
      </c>
      <c r="O6" s="14">
        <v>52.313000000000002</v>
      </c>
      <c r="P6" s="14">
        <v>45.946784420013429</v>
      </c>
      <c r="Q6">
        <v>-2</v>
      </c>
      <c r="R6">
        <v>52.313000000000002</v>
      </c>
    </row>
    <row r="7" spans="1:18" x14ac:dyDescent="0.2">
      <c r="A7">
        <v>9</v>
      </c>
      <c r="B7">
        <v>0.15</v>
      </c>
      <c r="C7">
        <v>13.769527441821992</v>
      </c>
      <c r="D7">
        <v>11.639499105513096</v>
      </c>
      <c r="E7">
        <v>10.14964322000742</v>
      </c>
      <c r="M7" s="14">
        <v>-3</v>
      </c>
      <c r="N7" s="14">
        <v>96.066735819936</v>
      </c>
      <c r="O7" s="14">
        <v>90.58</v>
      </c>
      <c r="P7" s="14">
        <v>78.919859370231634</v>
      </c>
      <c r="Q7">
        <v>-3</v>
      </c>
      <c r="R7">
        <v>90.58</v>
      </c>
    </row>
    <row r="8" spans="1:18" x14ac:dyDescent="0.2">
      <c r="A8">
        <v>12</v>
      </c>
      <c r="B8">
        <v>0.2</v>
      </c>
      <c r="C8">
        <v>13.854548742994666</v>
      </c>
      <c r="D8">
        <v>11.711368337273598</v>
      </c>
      <c r="E8">
        <v>10.212313190102577</v>
      </c>
      <c r="M8" s="14">
        <v>-4</v>
      </c>
      <c r="N8" s="14">
        <v>135.40166249632799</v>
      </c>
      <c r="O8" s="14">
        <v>118.24</v>
      </c>
      <c r="P8" s="14">
        <v>106.228444375992</v>
      </c>
      <c r="Q8">
        <v>-4</v>
      </c>
      <c r="R8">
        <v>118.24</v>
      </c>
    </row>
    <row r="9" spans="1:18" ht="16" x14ac:dyDescent="0.2">
      <c r="A9">
        <v>15</v>
      </c>
      <c r="B9">
        <v>0.25</v>
      </c>
      <c r="C9">
        <v>13.948820375837386</v>
      </c>
      <c r="D9">
        <v>11.791056953370571</v>
      </c>
      <c r="E9">
        <v>10.281801663339138</v>
      </c>
      <c r="M9" s="14"/>
      <c r="N9" s="25"/>
      <c r="O9" s="23"/>
      <c r="P9" s="14"/>
    </row>
    <row r="10" spans="1:18" x14ac:dyDescent="0.2">
      <c r="A10">
        <v>18</v>
      </c>
      <c r="B10">
        <v>0.3</v>
      </c>
      <c r="C10">
        <v>14.041242162697017</v>
      </c>
      <c r="D10">
        <v>11.869181878864765</v>
      </c>
      <c r="E10">
        <v>10.349926598370075</v>
      </c>
      <c r="M10" s="14" t="s">
        <v>47</v>
      </c>
      <c r="N10" s="14">
        <f>SLOPE(N5:N8,M5:M8)</f>
        <v>-37.389900485446951</v>
      </c>
      <c r="O10" s="14">
        <f>SLOPE(O5:O9,M5:M9)</f>
        <v>-33.394399999999997</v>
      </c>
      <c r="P10" s="14">
        <f>SLOPE(P5:P8,M5:M8)</f>
        <v>-30.003206444048935</v>
      </c>
    </row>
    <row r="11" spans="1:18" x14ac:dyDescent="0.2">
      <c r="A11">
        <v>21</v>
      </c>
      <c r="B11">
        <v>0.35</v>
      </c>
      <c r="C11">
        <v>14.141991010867059</v>
      </c>
      <c r="D11">
        <v>11.954345740377903</v>
      </c>
      <c r="E11">
        <v>10.424189485609531</v>
      </c>
      <c r="M11" s="14" t="s">
        <v>48</v>
      </c>
      <c r="N11" s="14">
        <f>INTERCEPT(N5:N8,M5:M8)</f>
        <v>-15.187630377858667</v>
      </c>
      <c r="O11" s="14">
        <f>INTERCEPT(O5:O9,M5:M9)</f>
        <v>-13.282499999999985</v>
      </c>
      <c r="P11" s="14">
        <f>INTERCEPT(P5:P8,M5:M8)</f>
        <v>-12.932048765421001</v>
      </c>
    </row>
    <row r="12" spans="1:18" x14ac:dyDescent="0.2">
      <c r="A12">
        <v>24</v>
      </c>
      <c r="B12">
        <v>0.4</v>
      </c>
      <c r="C12">
        <v>14.243652111850679</v>
      </c>
      <c r="D12">
        <v>12.040280736982822</v>
      </c>
      <c r="E12">
        <v>10.499124802649021</v>
      </c>
    </row>
    <row r="13" spans="1:18" x14ac:dyDescent="0.2">
      <c r="A13">
        <v>27</v>
      </c>
      <c r="B13">
        <v>0.45</v>
      </c>
      <c r="C13">
        <v>14.349939480423927</v>
      </c>
      <c r="D13">
        <v>12.130126357078552</v>
      </c>
      <c r="E13">
        <v>10.577470183372498</v>
      </c>
    </row>
    <row r="14" spans="1:18" x14ac:dyDescent="0.2">
      <c r="A14">
        <v>30</v>
      </c>
      <c r="B14">
        <v>0.5</v>
      </c>
      <c r="C14">
        <v>14.457152322866023</v>
      </c>
      <c r="D14">
        <v>12.220754288136959</v>
      </c>
      <c r="E14">
        <v>10.656497739255428</v>
      </c>
    </row>
    <row r="15" spans="1:18" x14ac:dyDescent="0.2">
      <c r="A15">
        <v>33</v>
      </c>
      <c r="B15">
        <v>0.55000000000000004</v>
      </c>
      <c r="C15">
        <v>14.568053839728236</v>
      </c>
      <c r="D15">
        <v>12.314500287175179</v>
      </c>
      <c r="E15">
        <v>10.738244250416756</v>
      </c>
    </row>
    <row r="16" spans="1:18" x14ac:dyDescent="0.2">
      <c r="A16">
        <v>36</v>
      </c>
      <c r="B16">
        <v>0.6</v>
      </c>
      <c r="C16">
        <v>14.690971092320979</v>
      </c>
      <c r="D16">
        <v>12.418403290212154</v>
      </c>
      <c r="E16">
        <v>10.828847669064999</v>
      </c>
    </row>
    <row r="17" spans="1:21" x14ac:dyDescent="0.2">
      <c r="A17">
        <v>39</v>
      </c>
      <c r="B17">
        <v>0.65</v>
      </c>
      <c r="C17">
        <v>14.818513510748744</v>
      </c>
      <c r="D17">
        <v>12.526215985417366</v>
      </c>
      <c r="E17">
        <v>10.922860339283943</v>
      </c>
    </row>
    <row r="18" spans="1:21" x14ac:dyDescent="0.2">
      <c r="A18">
        <v>42</v>
      </c>
      <c r="B18">
        <v>0.7</v>
      </c>
      <c r="C18">
        <v>14.948831249028444</v>
      </c>
      <c r="D18">
        <v>12.636374682188034</v>
      </c>
      <c r="E18">
        <v>11.018918722867966</v>
      </c>
    </row>
    <row r="19" spans="1:21" x14ac:dyDescent="0.2">
      <c r="A19">
        <v>45</v>
      </c>
      <c r="B19">
        <v>0.75</v>
      </c>
      <c r="C19">
        <v>15.076374769210815</v>
      </c>
      <c r="D19">
        <v>12.74418830871582</v>
      </c>
      <c r="E19">
        <v>11.112932205200195</v>
      </c>
      <c r="I19" s="12"/>
      <c r="J19" s="16" t="s">
        <v>49</v>
      </c>
      <c r="K19" s="16"/>
      <c r="L19" s="16"/>
      <c r="M19" s="12"/>
      <c r="N19" s="40" t="s">
        <v>24</v>
      </c>
      <c r="O19" s="40"/>
      <c r="P19" s="40"/>
      <c r="R19" s="12"/>
      <c r="S19" s="40" t="s">
        <v>24</v>
      </c>
      <c r="T19" s="40"/>
      <c r="U19" s="40"/>
    </row>
    <row r="20" spans="1:21" x14ac:dyDescent="0.2">
      <c r="A20">
        <v>48</v>
      </c>
      <c r="B20">
        <v>0.8</v>
      </c>
      <c r="C20">
        <v>15.206692507490516</v>
      </c>
      <c r="D20">
        <v>12.854347005486488</v>
      </c>
      <c r="E20">
        <v>11.208990588784218</v>
      </c>
      <c r="I20" s="12"/>
      <c r="J20" s="12" t="s">
        <v>12</v>
      </c>
      <c r="K20" s="12" t="s">
        <v>13</v>
      </c>
      <c r="L20" s="12" t="s">
        <v>15</v>
      </c>
      <c r="M20" s="12"/>
      <c r="N20" s="12" t="s">
        <v>12</v>
      </c>
      <c r="O20" s="12" t="s">
        <v>13</v>
      </c>
      <c r="P20" s="12" t="s">
        <v>15</v>
      </c>
      <c r="R20" s="12"/>
      <c r="S20" s="12" t="s">
        <v>12</v>
      </c>
      <c r="T20" s="12" t="s">
        <v>13</v>
      </c>
      <c r="U20" s="12" t="s">
        <v>15</v>
      </c>
    </row>
    <row r="21" spans="1:21" x14ac:dyDescent="0.2">
      <c r="A21">
        <v>51</v>
      </c>
      <c r="B21">
        <v>0.85</v>
      </c>
      <c r="C21">
        <v>15.347175033763051</v>
      </c>
      <c r="D21">
        <v>12.973098084330559</v>
      </c>
      <c r="E21">
        <v>11.312541529536247</v>
      </c>
      <c r="I21" s="14">
        <v>1</v>
      </c>
      <c r="J21" s="14"/>
      <c r="K21" s="14"/>
      <c r="L21" s="14"/>
      <c r="M21" s="14">
        <v>1</v>
      </c>
      <c r="N21" s="14"/>
      <c r="O21" s="14"/>
      <c r="P21" s="14"/>
      <c r="R21" s="14">
        <v>1</v>
      </c>
      <c r="S21" s="14"/>
      <c r="T21" s="14"/>
      <c r="U21" s="14"/>
    </row>
    <row r="22" spans="1:21" x14ac:dyDescent="0.2">
      <c r="A22">
        <v>54</v>
      </c>
      <c r="B22">
        <v>0.9</v>
      </c>
      <c r="C22">
        <v>15.490422964096069</v>
      </c>
      <c r="D22">
        <v>13.094186782836914</v>
      </c>
      <c r="E22">
        <v>11.418130874633789</v>
      </c>
      <c r="I22" s="14">
        <v>2</v>
      </c>
      <c r="J22" s="14">
        <v>25.533782195581082</v>
      </c>
      <c r="K22" s="14">
        <f>((J22+15.1876)/-37.39)</f>
        <v>-1.0890982133078653</v>
      </c>
      <c r="L22" s="14">
        <f>(10^K22)*1000</f>
        <v>81.452006395996435</v>
      </c>
      <c r="M22" s="14">
        <v>2</v>
      </c>
      <c r="N22" s="14">
        <v>22.60609887</v>
      </c>
      <c r="O22" s="14">
        <f>((N22+13.283)/-33.394)</f>
        <v>-1.0747169811942265</v>
      </c>
      <c r="P22" s="14">
        <f>(10^O22)*1000</f>
        <v>84.194363642658573</v>
      </c>
      <c r="R22" s="14">
        <v>2</v>
      </c>
      <c r="S22">
        <v>18.756120917957681</v>
      </c>
      <c r="T22" s="14">
        <f>((S22+12.932048)/-30.0032)</f>
        <v>-1.0561596402369642</v>
      </c>
      <c r="U22" s="14">
        <f>(10^T22)*1000</f>
        <v>87.869946051597154</v>
      </c>
    </row>
    <row r="23" spans="1:21" x14ac:dyDescent="0.2">
      <c r="A23">
        <v>57</v>
      </c>
      <c r="B23">
        <v>0.95</v>
      </c>
      <c r="C23">
        <v>15.64107027836144</v>
      </c>
      <c r="D23">
        <v>13.221530243754387</v>
      </c>
      <c r="E23">
        <v>11.529174372553825</v>
      </c>
      <c r="I23" s="14">
        <v>3</v>
      </c>
      <c r="J23" s="14">
        <v>25.343511010297014</v>
      </c>
      <c r="K23" s="14">
        <f t="shared" ref="K23:K24" si="0">((J23+15.1876)/-37.39)</f>
        <v>-1.0840093878121693</v>
      </c>
      <c r="L23" s="14">
        <f>(10^K23)*1000</f>
        <v>82.412030044126013</v>
      </c>
      <c r="M23" s="14">
        <v>3</v>
      </c>
      <c r="N23" s="14">
        <v>22.354068000000002</v>
      </c>
      <c r="O23" s="14">
        <f>((N23+13.283)/-33.394)</f>
        <v>-1.0671697909804156</v>
      </c>
      <c r="P23" s="14">
        <f>(10^O23)*1000</f>
        <v>85.670284476369204</v>
      </c>
      <c r="R23" s="14">
        <v>3</v>
      </c>
      <c r="S23">
        <v>18.481728488679707</v>
      </c>
      <c r="T23" s="14">
        <f t="shared" ref="T23:T24" si="1">((S23+12.932048)/-30.0032)</f>
        <v>-1.0470142014411699</v>
      </c>
      <c r="U23" s="14">
        <f>(10^T23)*1000</f>
        <v>89.739944903497516</v>
      </c>
    </row>
    <row r="24" spans="1:21" x14ac:dyDescent="0.2">
      <c r="A24">
        <v>60</v>
      </c>
      <c r="B24">
        <v>1</v>
      </c>
      <c r="C24">
        <v>15.788954392075539</v>
      </c>
      <c r="D24">
        <v>13.346537947654724</v>
      </c>
      <c r="E24">
        <v>11.638181090354919</v>
      </c>
      <c r="I24" s="14">
        <v>4</v>
      </c>
      <c r="J24" s="14">
        <v>26.143169677160692</v>
      </c>
      <c r="K24" s="14">
        <f t="shared" si="0"/>
        <v>-1.105396354029438</v>
      </c>
      <c r="L24" s="14">
        <f>(10^K24)*1000</f>
        <v>78.451932495591407</v>
      </c>
      <c r="M24" s="14">
        <v>4</v>
      </c>
      <c r="N24" s="14">
        <v>23.236170000000001</v>
      </c>
      <c r="O24" s="14">
        <f>((N24+13.283)/-33.394)</f>
        <v>-1.0935847757082111</v>
      </c>
      <c r="P24" s="14">
        <f>(10^O24)*1000</f>
        <v>80.614882309882219</v>
      </c>
      <c r="R24" s="14">
        <v>4</v>
      </c>
      <c r="S24">
        <v>19.582548015923471</v>
      </c>
      <c r="T24" s="14">
        <f t="shared" si="1"/>
        <v>-1.0837042720750945</v>
      </c>
      <c r="U24" s="14">
        <f>(10^T24)*1000</f>
        <v>82.469949366964997</v>
      </c>
    </row>
    <row r="25" spans="1:21" x14ac:dyDescent="0.2">
      <c r="A25">
        <v>63</v>
      </c>
      <c r="B25">
        <v>1.05</v>
      </c>
      <c r="C25">
        <v>15.946067904122174</v>
      </c>
      <c r="D25">
        <v>13.479347340762615</v>
      </c>
      <c r="E25">
        <v>11.753990881145</v>
      </c>
      <c r="I25" s="14"/>
      <c r="J25" s="14"/>
      <c r="K25" s="26" t="s">
        <v>6</v>
      </c>
      <c r="L25" s="26">
        <f>STDEV(L21:L24)</f>
        <v>2.0657710992415259</v>
      </c>
      <c r="M25" s="14"/>
      <c r="N25" s="14"/>
      <c r="O25" s="26" t="s">
        <v>6</v>
      </c>
      <c r="P25" s="26">
        <f>STDEV(P21:P24)</f>
        <v>2.599619202370377</v>
      </c>
      <c r="R25" s="14"/>
      <c r="S25" s="14"/>
      <c r="T25" s="26" t="s">
        <v>6</v>
      </c>
      <c r="U25" s="26">
        <f>STDEV(U21:U24)</f>
        <v>3.7751312339517797</v>
      </c>
    </row>
    <row r="26" spans="1:21" x14ac:dyDescent="0.2">
      <c r="A26">
        <v>66</v>
      </c>
      <c r="B26">
        <v>1.1000000000000001</v>
      </c>
      <c r="C26">
        <v>16.146626905538142</v>
      </c>
      <c r="D26">
        <v>13.648881576955318</v>
      </c>
      <c r="E26">
        <v>11.901824735105038</v>
      </c>
      <c r="I26" s="14"/>
      <c r="J26" s="14"/>
      <c r="K26" s="26" t="s">
        <v>16</v>
      </c>
      <c r="L26" s="26">
        <f>AVERAGE(L21:L24)</f>
        <v>80.771989645237952</v>
      </c>
      <c r="M26" s="14"/>
      <c r="N26" s="14"/>
      <c r="O26" s="26" t="s">
        <v>16</v>
      </c>
      <c r="P26" s="26">
        <f>AVERAGE(P21:P24)</f>
        <v>83.493176809636665</v>
      </c>
      <c r="R26" s="14"/>
      <c r="S26" s="14"/>
      <c r="T26" s="26" t="s">
        <v>16</v>
      </c>
      <c r="U26" s="26">
        <f>AVERAGE(U21:U24)</f>
        <v>86.693280107353232</v>
      </c>
    </row>
    <row r="27" spans="1:21" x14ac:dyDescent="0.2">
      <c r="A27">
        <v>69</v>
      </c>
      <c r="B27">
        <v>1.1499999999999999</v>
      </c>
      <c r="C27">
        <v>16.264930009841919</v>
      </c>
      <c r="D27">
        <v>13.748884201049805</v>
      </c>
      <c r="E27">
        <v>11.98902702331543</v>
      </c>
    </row>
    <row r="28" spans="1:21" x14ac:dyDescent="0.2">
      <c r="A28">
        <v>72</v>
      </c>
      <c r="B28">
        <v>1.2</v>
      </c>
      <c r="C28">
        <v>16.428518533706665</v>
      </c>
      <c r="D28">
        <v>13.887166976928711</v>
      </c>
      <c r="E28">
        <v>12.109609603881836</v>
      </c>
    </row>
    <row r="29" spans="1:21" x14ac:dyDescent="0.2">
      <c r="A29">
        <v>75</v>
      </c>
      <c r="B29">
        <v>1.25</v>
      </c>
      <c r="C29">
        <v>16.593945886008441</v>
      </c>
      <c r="D29">
        <v>14.02700413018465</v>
      </c>
      <c r="E29">
        <v>12.231547601521015</v>
      </c>
    </row>
    <row r="30" spans="1:21" x14ac:dyDescent="0.2">
      <c r="A30">
        <v>78</v>
      </c>
      <c r="B30">
        <v>1.3</v>
      </c>
      <c r="C30">
        <v>16.752920261584222</v>
      </c>
      <c r="D30">
        <v>14.161386527121067</v>
      </c>
      <c r="E30">
        <v>12.34872905164957</v>
      </c>
      <c r="G30" s="38" t="s">
        <v>17</v>
      </c>
      <c r="H30" s="38"/>
      <c r="I30" s="38"/>
      <c r="J30" s="38"/>
      <c r="K30" s="38"/>
      <c r="L30" s="38"/>
      <c r="M30" s="38"/>
      <c r="N30" s="38"/>
    </row>
    <row r="31" spans="1:21" x14ac:dyDescent="0.2">
      <c r="A31">
        <v>81</v>
      </c>
      <c r="B31">
        <v>1.35</v>
      </c>
      <c r="C31">
        <v>16.929437875747681</v>
      </c>
      <c r="D31">
        <v>14.310598373413086</v>
      </c>
      <c r="E31">
        <v>12.478841781616211</v>
      </c>
      <c r="G31" s="38"/>
      <c r="H31" s="38"/>
      <c r="I31" s="38"/>
      <c r="J31" s="38"/>
      <c r="K31" s="38"/>
      <c r="L31" s="38"/>
      <c r="M31" s="38"/>
      <c r="N31" s="38"/>
    </row>
    <row r="32" spans="1:21" x14ac:dyDescent="0.2">
      <c r="A32">
        <v>84</v>
      </c>
      <c r="B32">
        <v>1.4</v>
      </c>
      <c r="C32">
        <v>17.075471041724086</v>
      </c>
      <c r="D32">
        <v>14.434041455388069</v>
      </c>
      <c r="E32">
        <v>12.586484149098396</v>
      </c>
    </row>
    <row r="33" spans="1:21" x14ac:dyDescent="0.2">
      <c r="A33">
        <v>87</v>
      </c>
      <c r="B33">
        <v>1.45</v>
      </c>
      <c r="C33">
        <v>17.22241866402328</v>
      </c>
      <c r="D33">
        <v>14.558257535099983</v>
      </c>
      <c r="E33">
        <v>12.694800570607185</v>
      </c>
      <c r="I33" s="6" t="s">
        <v>0</v>
      </c>
    </row>
    <row r="34" spans="1:21" ht="21" x14ac:dyDescent="0.25">
      <c r="A34">
        <v>90</v>
      </c>
      <c r="B34">
        <v>1.5</v>
      </c>
      <c r="C34">
        <v>17.393396656028926</v>
      </c>
      <c r="D34">
        <v>14.702786691486835</v>
      </c>
      <c r="E34">
        <v>12.820829994976521</v>
      </c>
      <c r="J34" s="4" t="s">
        <v>7</v>
      </c>
      <c r="K34" s="4"/>
      <c r="L34" s="4"/>
      <c r="T34" s="3"/>
      <c r="U34" s="3"/>
    </row>
    <row r="35" spans="1:21" x14ac:dyDescent="0.2">
      <c r="A35">
        <v>93</v>
      </c>
      <c r="B35">
        <v>1.55</v>
      </c>
      <c r="C35">
        <v>17.558836127631366</v>
      </c>
      <c r="D35">
        <v>14.842634089291096</v>
      </c>
      <c r="E35">
        <v>12.942776925861835</v>
      </c>
      <c r="J35" s="7" t="s">
        <v>2</v>
      </c>
      <c r="K35" s="7" t="s">
        <v>3</v>
      </c>
      <c r="L35" s="7" t="s">
        <v>4</v>
      </c>
      <c r="M35" s="5" t="s">
        <v>5</v>
      </c>
    </row>
    <row r="36" spans="1:21" x14ac:dyDescent="0.2">
      <c r="A36">
        <v>96</v>
      </c>
      <c r="B36">
        <v>1.6</v>
      </c>
      <c r="C36">
        <v>17.725199971348047</v>
      </c>
      <c r="D36">
        <v>14.983262866735458</v>
      </c>
      <c r="E36">
        <v>13.06540521979332</v>
      </c>
      <c r="I36">
        <v>2</v>
      </c>
      <c r="J36" s="34">
        <f>L22</f>
        <v>81.452006395996435</v>
      </c>
      <c r="K36" s="36">
        <f>P22</f>
        <v>84.194363642658573</v>
      </c>
      <c r="L36" s="34">
        <f>U22</f>
        <v>87.869946051597154</v>
      </c>
      <c r="M36" s="34">
        <f>STDEV(J36:L36)</f>
        <v>3.2202582385100569</v>
      </c>
    </row>
    <row r="37" spans="1:21" x14ac:dyDescent="0.2">
      <c r="A37">
        <v>99</v>
      </c>
      <c r="B37">
        <v>1.65</v>
      </c>
      <c r="C37">
        <v>17.901728603057563</v>
      </c>
      <c r="D37">
        <v>15.132484026253223</v>
      </c>
      <c r="E37">
        <v>13.195526070892811</v>
      </c>
      <c r="I37">
        <v>3</v>
      </c>
      <c r="J37" s="34">
        <f t="shared" ref="J37:J38" si="2">L23</f>
        <v>82.412030044126013</v>
      </c>
      <c r="K37" s="36">
        <f t="shared" ref="K37" si="3">P23</f>
        <v>85.670284476369204</v>
      </c>
      <c r="L37" s="34">
        <f t="shared" ref="L37:L38" si="4">U23</f>
        <v>89.739944903497516</v>
      </c>
      <c r="M37" s="34">
        <f t="shared" ref="M37:M38" si="5">STDEV(J37:L37)</f>
        <v>3.6714369149685857</v>
      </c>
    </row>
    <row r="38" spans="1:21" x14ac:dyDescent="0.2">
      <c r="A38">
        <v>102</v>
      </c>
      <c r="B38">
        <v>1.7</v>
      </c>
      <c r="C38">
        <v>18.077320743352175</v>
      </c>
      <c r="D38">
        <v>15.280913561582565</v>
      </c>
      <c r="E38">
        <v>13.324956625699997</v>
      </c>
      <c r="I38">
        <v>4</v>
      </c>
      <c r="J38" s="34">
        <f t="shared" si="2"/>
        <v>78.451932495591407</v>
      </c>
      <c r="K38" s="36">
        <f>P24</f>
        <v>80.614882309882219</v>
      </c>
      <c r="L38" s="34">
        <f t="shared" si="4"/>
        <v>82.469949366964997</v>
      </c>
      <c r="M38" s="34">
        <f t="shared" si="5"/>
        <v>2.0109734485259132</v>
      </c>
    </row>
    <row r="39" spans="1:21" x14ac:dyDescent="0.2">
      <c r="A39">
        <v>105</v>
      </c>
      <c r="B39">
        <v>1.75</v>
      </c>
      <c r="C39">
        <v>18.255700322799385</v>
      </c>
      <c r="D39">
        <v>15.431699343025684</v>
      </c>
      <c r="E39">
        <v>13.456441827118397</v>
      </c>
      <c r="K39" s="5">
        <f>STDEV(K36:K38)</f>
        <v>2.599619202370377</v>
      </c>
    </row>
    <row r="40" spans="1:21" x14ac:dyDescent="0.2">
      <c r="A40">
        <v>108</v>
      </c>
      <c r="B40">
        <v>1.8</v>
      </c>
      <c r="C40">
        <v>18.434079902246594</v>
      </c>
      <c r="D40">
        <v>15.582485124468803</v>
      </c>
      <c r="E40">
        <v>13.587927028536797</v>
      </c>
      <c r="P40" s="34"/>
    </row>
    <row r="41" spans="1:21" x14ac:dyDescent="0.2">
      <c r="A41">
        <v>111</v>
      </c>
      <c r="B41">
        <v>1.85</v>
      </c>
      <c r="C41">
        <v>18.609673144295812</v>
      </c>
      <c r="D41">
        <v>15.73091559112072</v>
      </c>
      <c r="E41">
        <v>13.717358395457268</v>
      </c>
    </row>
    <row r="42" spans="1:21" x14ac:dyDescent="0.2">
      <c r="A42">
        <v>114</v>
      </c>
      <c r="B42">
        <v>1.9</v>
      </c>
      <c r="C42">
        <v>18.794527735561132</v>
      </c>
      <c r="D42">
        <v>15.887174755334854</v>
      </c>
      <c r="E42">
        <v>13.853616386651993</v>
      </c>
    </row>
    <row r="43" spans="1:21" x14ac:dyDescent="0.2">
      <c r="A43">
        <v>117</v>
      </c>
      <c r="B43">
        <v>1.95</v>
      </c>
      <c r="C43">
        <v>18.970118774101138</v>
      </c>
      <c r="D43">
        <v>16.035603359341621</v>
      </c>
      <c r="E43">
        <v>13.983046129345894</v>
      </c>
    </row>
    <row r="44" spans="1:21" x14ac:dyDescent="0.2">
      <c r="A44">
        <v>120</v>
      </c>
      <c r="B44">
        <v>2</v>
      </c>
      <c r="C44">
        <v>19.150348199531436</v>
      </c>
      <c r="D44">
        <v>16.18795283138752</v>
      </c>
      <c r="E44">
        <v>14.115894868969917</v>
      </c>
    </row>
    <row r="45" spans="1:21" x14ac:dyDescent="0.2">
      <c r="A45">
        <v>123</v>
      </c>
      <c r="B45">
        <v>2.0499999999999998</v>
      </c>
      <c r="C45">
        <v>19.327803406864405</v>
      </c>
      <c r="D45">
        <v>16.337957233190536</v>
      </c>
      <c r="E45">
        <v>14.246698707342148</v>
      </c>
    </row>
    <row r="46" spans="1:21" x14ac:dyDescent="0.2">
      <c r="A46">
        <v>126</v>
      </c>
      <c r="B46">
        <v>2.1</v>
      </c>
      <c r="C46">
        <v>19.509870558977127</v>
      </c>
      <c r="D46">
        <v>16.491860151290894</v>
      </c>
      <c r="E46">
        <v>14.380902051925659</v>
      </c>
    </row>
    <row r="47" spans="1:21" x14ac:dyDescent="0.2">
      <c r="A47">
        <v>129</v>
      </c>
      <c r="B47">
        <v>2.15</v>
      </c>
      <c r="C47">
        <v>19.688240222632885</v>
      </c>
      <c r="D47">
        <v>16.642637550830841</v>
      </c>
      <c r="E47">
        <v>14.512379944324493</v>
      </c>
    </row>
    <row r="48" spans="1:21" x14ac:dyDescent="0.2">
      <c r="A48">
        <v>132</v>
      </c>
      <c r="B48">
        <v>2.2000000000000002</v>
      </c>
      <c r="C48">
        <v>19.862919008359313</v>
      </c>
      <c r="D48">
        <v>16.790295019745827</v>
      </c>
      <c r="E48">
        <v>14.641137257218361</v>
      </c>
    </row>
    <row r="49" spans="1:5" x14ac:dyDescent="0.2">
      <c r="A49">
        <v>135</v>
      </c>
      <c r="B49">
        <v>2.25</v>
      </c>
      <c r="C49">
        <v>20.041297486051917</v>
      </c>
      <c r="D49">
        <v>16.941079869866371</v>
      </c>
      <c r="E49">
        <v>14.772621646523476</v>
      </c>
    </row>
    <row r="50" spans="1:5" x14ac:dyDescent="0.2">
      <c r="A50">
        <v>138</v>
      </c>
      <c r="B50">
        <v>2.2999999999999998</v>
      </c>
      <c r="C50">
        <v>20.217827219516039</v>
      </c>
      <c r="D50">
        <v>17.090301960706711</v>
      </c>
      <c r="E50">
        <v>14.902743309736252</v>
      </c>
    </row>
    <row r="51" spans="1:5" x14ac:dyDescent="0.2">
      <c r="A51">
        <v>141</v>
      </c>
      <c r="B51">
        <v>2.35</v>
      </c>
      <c r="C51">
        <v>20.386953162029386</v>
      </c>
      <c r="D51">
        <v>17.233265563845634</v>
      </c>
      <c r="E51">
        <v>15.027407571673393</v>
      </c>
    </row>
    <row r="52" spans="1:5" x14ac:dyDescent="0.2">
      <c r="A52">
        <v>144</v>
      </c>
      <c r="B52">
        <v>2.4</v>
      </c>
      <c r="C52">
        <v>20.556094529107213</v>
      </c>
      <c r="D52">
        <v>17.376242205500603</v>
      </c>
      <c r="E52">
        <v>15.152083203196526</v>
      </c>
    </row>
    <row r="53" spans="1:5" x14ac:dyDescent="0.2">
      <c r="A53">
        <v>147</v>
      </c>
      <c r="B53">
        <v>2.4500000000000002</v>
      </c>
      <c r="C53">
        <v>20.717832105234265</v>
      </c>
      <c r="D53">
        <v>17.512960359454155</v>
      </c>
      <c r="E53">
        <v>15.271301433444023</v>
      </c>
    </row>
    <row r="54" spans="1:5" x14ac:dyDescent="0.2">
      <c r="A54">
        <v>150</v>
      </c>
      <c r="B54">
        <v>2.5</v>
      </c>
      <c r="C54">
        <v>20.879569681361318</v>
      </c>
      <c r="D54">
        <v>17.649678513407707</v>
      </c>
      <c r="E54">
        <v>15.390519663691521</v>
      </c>
    </row>
    <row r="55" spans="1:5" x14ac:dyDescent="0.2">
      <c r="A55">
        <v>153</v>
      </c>
      <c r="B55">
        <v>2.5499999999999998</v>
      </c>
      <c r="C55">
        <v>21.038533039391041</v>
      </c>
      <c r="D55">
        <v>17.784051597118378</v>
      </c>
      <c r="E55">
        <v>15.507692992687225</v>
      </c>
    </row>
    <row r="56" spans="1:5" x14ac:dyDescent="0.2">
      <c r="A56">
        <v>156</v>
      </c>
      <c r="B56">
        <v>2.6</v>
      </c>
      <c r="C56">
        <v>21.192882249131799</v>
      </c>
      <c r="D56">
        <v>17.914524301886559</v>
      </c>
      <c r="E56">
        <v>15.621465191245079</v>
      </c>
    </row>
    <row r="57" spans="1:5" x14ac:dyDescent="0.2">
      <c r="A57">
        <v>159</v>
      </c>
      <c r="B57">
        <v>2.65</v>
      </c>
      <c r="C57">
        <v>21.34630598500371</v>
      </c>
      <c r="D57">
        <v>18.044214695692062</v>
      </c>
      <c r="E57">
        <v>15.734555214643478</v>
      </c>
    </row>
    <row r="58" spans="1:5" x14ac:dyDescent="0.2">
      <c r="A58">
        <v>162</v>
      </c>
      <c r="B58">
        <v>2.7</v>
      </c>
      <c r="C58">
        <v>21.496027825400233</v>
      </c>
      <c r="D58">
        <v>18.170775845646858</v>
      </c>
      <c r="E58">
        <v>15.84491653740406</v>
      </c>
    </row>
    <row r="59" spans="1:5" x14ac:dyDescent="0.2">
      <c r="A59">
        <v>165</v>
      </c>
      <c r="B59">
        <v>2.75</v>
      </c>
      <c r="C59">
        <v>21.642975447699428</v>
      </c>
      <c r="D59">
        <v>18.294991925358772</v>
      </c>
      <c r="E59">
        <v>15.953232958912849</v>
      </c>
    </row>
    <row r="60" spans="1:5" x14ac:dyDescent="0.2">
      <c r="A60">
        <v>168</v>
      </c>
      <c r="B60">
        <v>2.8</v>
      </c>
      <c r="C60">
        <v>21.783457973971963</v>
      </c>
      <c r="D60">
        <v>18.413743004202843</v>
      </c>
      <c r="E60">
        <v>16.056783899664879</v>
      </c>
    </row>
    <row r="61" spans="1:5" x14ac:dyDescent="0.2">
      <c r="A61">
        <v>171</v>
      </c>
      <c r="B61">
        <v>2.85</v>
      </c>
      <c r="C61">
        <v>21.924865974113345</v>
      </c>
      <c r="D61">
        <v>18.53327639400959</v>
      </c>
      <c r="E61">
        <v>16.161017015576363</v>
      </c>
    </row>
    <row r="62" spans="1:5" x14ac:dyDescent="0.2">
      <c r="A62">
        <v>174</v>
      </c>
      <c r="B62">
        <v>2.9</v>
      </c>
      <c r="C62">
        <v>22.057023642584682</v>
      </c>
      <c r="D62">
        <v>18.644990399479866</v>
      </c>
      <c r="E62">
        <v>16.258431628346443</v>
      </c>
    </row>
    <row r="63" spans="1:5" x14ac:dyDescent="0.2">
      <c r="A63">
        <v>177</v>
      </c>
      <c r="B63">
        <v>2.95</v>
      </c>
      <c r="C63">
        <v>22.190117802470922</v>
      </c>
      <c r="D63">
        <v>18.757496029138565</v>
      </c>
      <c r="E63">
        <v>16.356536537408829</v>
      </c>
    </row>
    <row r="64" spans="1:5" x14ac:dyDescent="0.2">
      <c r="A64">
        <v>180</v>
      </c>
      <c r="B64">
        <v>3</v>
      </c>
      <c r="C64">
        <v>22.319510066881776</v>
      </c>
      <c r="D64">
        <v>18.866872414946556</v>
      </c>
      <c r="E64">
        <v>16.451912745833397</v>
      </c>
    </row>
    <row r="65" spans="1:5" x14ac:dyDescent="0.2">
      <c r="A65">
        <v>183</v>
      </c>
      <c r="B65">
        <v>3.05</v>
      </c>
      <c r="C65">
        <v>22.449816787615418</v>
      </c>
      <c r="D65">
        <v>18.977021798491478</v>
      </c>
      <c r="E65">
        <v>16.547963008284569</v>
      </c>
    </row>
    <row r="66" spans="1:5" x14ac:dyDescent="0.2">
      <c r="A66">
        <v>186</v>
      </c>
      <c r="B66">
        <v>3.1</v>
      </c>
      <c r="C66">
        <v>22.566270045936108</v>
      </c>
      <c r="D66">
        <v>19.075460731983185</v>
      </c>
      <c r="E66">
        <v>16.633801758289337</v>
      </c>
    </row>
    <row r="67" spans="1:5" x14ac:dyDescent="0.2">
      <c r="A67">
        <v>189</v>
      </c>
      <c r="B67">
        <v>3.15</v>
      </c>
      <c r="C67">
        <v>22.689197214320302</v>
      </c>
      <c r="D67">
        <v>19.179372116923332</v>
      </c>
      <c r="E67">
        <v>16.724412485957146</v>
      </c>
    </row>
    <row r="68" spans="1:5" x14ac:dyDescent="0.2">
      <c r="A68">
        <v>192</v>
      </c>
      <c r="B68">
        <v>3.2</v>
      </c>
      <c r="C68">
        <v>22.804724998772144</v>
      </c>
      <c r="D68">
        <v>19.277028739452362</v>
      </c>
      <c r="E68">
        <v>16.80956906080246</v>
      </c>
    </row>
    <row r="69" spans="1:5" x14ac:dyDescent="0.2">
      <c r="A69">
        <v>195</v>
      </c>
      <c r="B69">
        <v>3.25</v>
      </c>
      <c r="C69">
        <v>22.967388048768044</v>
      </c>
      <c r="D69">
        <v>19.414529204368591</v>
      </c>
      <c r="E69">
        <v>16.929469466209412</v>
      </c>
    </row>
    <row r="70" spans="1:5" x14ac:dyDescent="0.2">
      <c r="A70">
        <v>198</v>
      </c>
      <c r="B70">
        <v>3.3</v>
      </c>
      <c r="C70">
        <v>22.938731411471963</v>
      </c>
      <c r="D70">
        <v>19.390305504202843</v>
      </c>
      <c r="E70">
        <v>16.908346399664879</v>
      </c>
    </row>
    <row r="71" spans="1:5" x14ac:dyDescent="0.2">
      <c r="A71">
        <v>201</v>
      </c>
      <c r="B71">
        <v>3.35</v>
      </c>
      <c r="C71">
        <v>23.027464523911476</v>
      </c>
      <c r="D71">
        <v>19.465312361717224</v>
      </c>
      <c r="E71">
        <v>16.973752379417419</v>
      </c>
    </row>
    <row r="72" spans="1:5" x14ac:dyDescent="0.2">
      <c r="A72">
        <v>204</v>
      </c>
      <c r="B72">
        <v>3.4</v>
      </c>
      <c r="C72">
        <v>23.019139666110277</v>
      </c>
      <c r="D72">
        <v>19.45827528834343</v>
      </c>
      <c r="E72">
        <v>16.967616051435471</v>
      </c>
    </row>
    <row r="73" spans="1:5" x14ac:dyDescent="0.2">
      <c r="A73">
        <v>207</v>
      </c>
      <c r="B73">
        <v>3.45</v>
      </c>
      <c r="C73">
        <v>23.017288718372583</v>
      </c>
      <c r="D73">
        <v>19.456710666418076</v>
      </c>
      <c r="E73">
        <v>16.966251701116562</v>
      </c>
    </row>
    <row r="74" spans="1:5" x14ac:dyDescent="0.2">
      <c r="A74">
        <v>210</v>
      </c>
      <c r="B74">
        <v>3.5</v>
      </c>
      <c r="C74">
        <v>23.030227724462748</v>
      </c>
      <c r="D74">
        <v>19.46764811873436</v>
      </c>
      <c r="E74">
        <v>16.975789159536362</v>
      </c>
    </row>
    <row r="75" spans="1:5" x14ac:dyDescent="0.2">
      <c r="A75">
        <v>213</v>
      </c>
      <c r="B75">
        <v>3.55</v>
      </c>
      <c r="C75">
        <v>23.056110143661499</v>
      </c>
      <c r="D75">
        <v>19.489526748657227</v>
      </c>
      <c r="E75">
        <v>16.994867324829102</v>
      </c>
    </row>
    <row r="76" spans="1:5" x14ac:dyDescent="0.2">
      <c r="A76">
        <v>216</v>
      </c>
      <c r="B76">
        <v>3.6</v>
      </c>
      <c r="C76">
        <v>23.085690051317215</v>
      </c>
      <c r="D76">
        <v>19.514530897140503</v>
      </c>
      <c r="E76">
        <v>17.016670942306519</v>
      </c>
    </row>
    <row r="77" spans="1:5" x14ac:dyDescent="0.2">
      <c r="A77">
        <v>219</v>
      </c>
      <c r="B77">
        <v>3.65</v>
      </c>
      <c r="C77">
        <v>23.117112092673779</v>
      </c>
      <c r="D77">
        <v>19.541092216968536</v>
      </c>
      <c r="E77">
        <v>17.039832413196564</v>
      </c>
    </row>
    <row r="78" spans="1:5" x14ac:dyDescent="0.2">
      <c r="A78">
        <v>222</v>
      </c>
      <c r="B78">
        <v>3.7</v>
      </c>
      <c r="C78">
        <v>23.172561198472977</v>
      </c>
      <c r="D78">
        <v>19.587963819503784</v>
      </c>
      <c r="E78">
        <v>17.0807044506073</v>
      </c>
    </row>
    <row r="79" spans="1:5" x14ac:dyDescent="0.2">
      <c r="A79">
        <v>225</v>
      </c>
      <c r="B79">
        <v>3.75</v>
      </c>
      <c r="C79">
        <v>23.228937981650233</v>
      </c>
      <c r="D79">
        <v>19.635619595646858</v>
      </c>
      <c r="E79">
        <v>17.12226028740406</v>
      </c>
    </row>
    <row r="80" spans="1:5" x14ac:dyDescent="0.2">
      <c r="A80">
        <v>228</v>
      </c>
      <c r="B80">
        <v>3.8</v>
      </c>
      <c r="C80">
        <v>23.287163509055972</v>
      </c>
      <c r="D80">
        <v>19.684838131070137</v>
      </c>
      <c r="E80">
        <v>17.165178850293159</v>
      </c>
    </row>
    <row r="81" spans="1:5" x14ac:dyDescent="0.2">
      <c r="A81">
        <v>231</v>
      </c>
      <c r="B81">
        <v>3.85</v>
      </c>
      <c r="C81">
        <v>23.346316713839769</v>
      </c>
      <c r="D81">
        <v>19.734840840101242</v>
      </c>
      <c r="E81">
        <v>17.208781212568283</v>
      </c>
    </row>
    <row r="82" spans="1:5" x14ac:dyDescent="0.2">
      <c r="A82">
        <v>234</v>
      </c>
      <c r="B82">
        <v>3.9</v>
      </c>
      <c r="C82">
        <v>23.407316459342837</v>
      </c>
      <c r="D82">
        <v>19.786404445767403</v>
      </c>
      <c r="E82">
        <v>17.253744676709175</v>
      </c>
    </row>
    <row r="83" spans="1:5" x14ac:dyDescent="0.2">
      <c r="A83">
        <v>237</v>
      </c>
      <c r="B83">
        <v>3.95</v>
      </c>
      <c r="C83">
        <v>35.081229121536019</v>
      </c>
      <c r="D83">
        <v>29.654462486505508</v>
      </c>
      <c r="E83">
        <v>25.858691288232801</v>
      </c>
    </row>
    <row r="84" spans="1:5" x14ac:dyDescent="0.2">
      <c r="A84">
        <v>240</v>
      </c>
      <c r="B84">
        <v>4</v>
      </c>
      <c r="C84">
        <v>35.653326218128207</v>
      </c>
      <c r="D84">
        <v>30.138061046600342</v>
      </c>
      <c r="E84">
        <v>26.280389232635496</v>
      </c>
    </row>
    <row r="85" spans="1:5" x14ac:dyDescent="0.2">
      <c r="A85">
        <v>243</v>
      </c>
      <c r="B85">
        <v>4.05</v>
      </c>
      <c r="C85">
        <v>37.225424272120001</v>
      </c>
      <c r="D85">
        <v>31.466968953609467</v>
      </c>
      <c r="E85">
        <v>27.439196927547453</v>
      </c>
    </row>
    <row r="86" spans="1:5" x14ac:dyDescent="0.2">
      <c r="A86">
        <v>246</v>
      </c>
      <c r="B86">
        <v>4.0999999999999996</v>
      </c>
      <c r="C86">
        <v>39.228220236599448</v>
      </c>
      <c r="D86">
        <v>33.159949481487274</v>
      </c>
      <c r="E86">
        <v>28.915475947856901</v>
      </c>
    </row>
    <row r="87" spans="1:5" x14ac:dyDescent="0.2">
      <c r="A87">
        <v>249</v>
      </c>
      <c r="B87">
        <v>4.1500000000000004</v>
      </c>
      <c r="C87">
        <v>40.798467342853549</v>
      </c>
      <c r="D87">
        <v>34.487292766571045</v>
      </c>
      <c r="E87">
        <v>30.072919292449949</v>
      </c>
    </row>
    <row r="88" spans="1:5" x14ac:dyDescent="0.2">
      <c r="A88">
        <v>252</v>
      </c>
      <c r="B88">
        <v>4.2</v>
      </c>
      <c r="C88">
        <v>41.945429143607619</v>
      </c>
      <c r="D88">
        <v>35.456829369068146</v>
      </c>
      <c r="E88">
        <v>30.918355209827421</v>
      </c>
    </row>
    <row r="89" spans="1:5" x14ac:dyDescent="0.2">
      <c r="A89">
        <v>255</v>
      </c>
      <c r="B89">
        <v>4.25</v>
      </c>
      <c r="C89">
        <v>42.844703287929299</v>
      </c>
      <c r="D89">
        <v>36.216993480920792</v>
      </c>
      <c r="E89">
        <v>31.581218315362928</v>
      </c>
    </row>
    <row r="90" spans="1:5" x14ac:dyDescent="0.2">
      <c r="A90">
        <v>258</v>
      </c>
      <c r="B90">
        <v>4.3</v>
      </c>
      <c r="C90">
        <v>43.629364104121926</v>
      </c>
      <c r="D90">
        <v>36.880273967981339</v>
      </c>
      <c r="E90">
        <v>32.159598900079729</v>
      </c>
    </row>
    <row r="91" spans="1:5" x14ac:dyDescent="0.2">
      <c r="A91">
        <v>261</v>
      </c>
      <c r="B91">
        <v>4.3499999999999996</v>
      </c>
      <c r="C91">
        <v>44.398318306654694</v>
      </c>
      <c r="D91">
        <v>37.530277520418167</v>
      </c>
      <c r="E91">
        <v>32.726401997804643</v>
      </c>
    </row>
    <row r="92" spans="1:5" x14ac:dyDescent="0.2">
      <c r="A92">
        <v>264</v>
      </c>
      <c r="B92">
        <v>4.4000000000000004</v>
      </c>
      <c r="C92">
        <v>45.133078453242781</v>
      </c>
      <c r="D92">
        <v>38.15137654542923</v>
      </c>
      <c r="E92">
        <v>33.26800034761429</v>
      </c>
    </row>
    <row r="93" spans="1:5" x14ac:dyDescent="0.2">
      <c r="A93">
        <v>267</v>
      </c>
      <c r="B93">
        <v>4.45</v>
      </c>
      <c r="C93">
        <v>45.805915583968165</v>
      </c>
      <c r="D93">
        <v>38.720131516456604</v>
      </c>
      <c r="E93">
        <v>33.76395468235016</v>
      </c>
    </row>
    <row r="94" spans="1:5" x14ac:dyDescent="0.2">
      <c r="A94">
        <v>270</v>
      </c>
      <c r="B94">
        <v>4.5</v>
      </c>
      <c r="C94">
        <v>46.439001408517363</v>
      </c>
      <c r="D94">
        <v>39.255284368991852</v>
      </c>
      <c r="E94">
        <v>34.230607969760896</v>
      </c>
    </row>
    <row r="95" spans="1:5" x14ac:dyDescent="0.2">
      <c r="A95">
        <v>273</v>
      </c>
      <c r="B95">
        <v>4.55</v>
      </c>
      <c r="C95">
        <v>47.028651659488681</v>
      </c>
      <c r="D95">
        <v>39.753720760345459</v>
      </c>
      <c r="E95">
        <v>34.665244503021242</v>
      </c>
    </row>
    <row r="96" spans="1:5" x14ac:dyDescent="0.2">
      <c r="A96">
        <v>276</v>
      </c>
      <c r="B96">
        <v>4.5999999999999996</v>
      </c>
      <c r="C96">
        <v>47.570243374556306</v>
      </c>
      <c r="D96">
        <v>40.211532860994339</v>
      </c>
      <c r="E96">
        <v>35.064456654787065</v>
      </c>
    </row>
    <row r="97" spans="1:5" x14ac:dyDescent="0.2">
      <c r="A97">
        <v>279</v>
      </c>
      <c r="B97">
        <v>4.6500000000000004</v>
      </c>
      <c r="C97">
        <v>48.063785367757085</v>
      </c>
      <c r="D97">
        <v>40.628728121519089</v>
      </c>
      <c r="E97">
        <v>35.428250921964647</v>
      </c>
    </row>
    <row r="98" spans="1:5" x14ac:dyDescent="0.2">
      <c r="A98">
        <v>282</v>
      </c>
      <c r="B98">
        <v>4.7</v>
      </c>
      <c r="C98">
        <v>48.519431409537795</v>
      </c>
      <c r="D98">
        <v>41.013889610767365</v>
      </c>
      <c r="E98">
        <v>35.764111740589144</v>
      </c>
    </row>
    <row r="99" spans="1:5" x14ac:dyDescent="0.2">
      <c r="A99">
        <v>285</v>
      </c>
      <c r="B99">
        <v>4.75</v>
      </c>
      <c r="C99">
        <v>48.92700128734112</v>
      </c>
      <c r="D99">
        <v>41.358411908149719</v>
      </c>
      <c r="E99">
        <v>36.064535183906557</v>
      </c>
    </row>
    <row r="100" spans="1:5" x14ac:dyDescent="0.2">
      <c r="A100">
        <v>288</v>
      </c>
      <c r="B100">
        <v>4.8</v>
      </c>
      <c r="C100">
        <v>49.312403862476351</v>
      </c>
      <c r="D100">
        <v>41.684195995330811</v>
      </c>
      <c r="E100">
        <v>36.348618907928469</v>
      </c>
    </row>
    <row r="101" spans="1:5" x14ac:dyDescent="0.2">
      <c r="A101">
        <v>291</v>
      </c>
      <c r="B101">
        <v>4.8499999999999996</v>
      </c>
      <c r="C101">
        <v>49.676551387757065</v>
      </c>
      <c r="D101">
        <v>41.99201300740242</v>
      </c>
      <c r="E101">
        <v>36.617035342454912</v>
      </c>
    </row>
    <row r="102" spans="1:5" x14ac:dyDescent="0.2">
      <c r="A102">
        <v>294</v>
      </c>
      <c r="B102">
        <v>4.9000000000000004</v>
      </c>
      <c r="C102">
        <v>50.023136944621804</v>
      </c>
      <c r="D102">
        <v>42.284984737634659</v>
      </c>
      <c r="E102">
        <v>36.872506691217424</v>
      </c>
    </row>
    <row r="103" spans="1:5" x14ac:dyDescent="0.2">
      <c r="A103">
        <v>297</v>
      </c>
      <c r="B103">
        <v>4.95</v>
      </c>
      <c r="C103">
        <v>50.346612096875909</v>
      </c>
      <c r="D103">
        <v>42.558421045541763</v>
      </c>
      <c r="E103">
        <v>37.110943151712419</v>
      </c>
    </row>
    <row r="104" spans="1:5" x14ac:dyDescent="0.2">
      <c r="A104">
        <v>300</v>
      </c>
      <c r="B104">
        <v>5</v>
      </c>
      <c r="C104">
        <v>50.652534094750884</v>
      </c>
      <c r="D104">
        <v>42.817019522190094</v>
      </c>
      <c r="E104">
        <v>37.336441023349764</v>
      </c>
    </row>
    <row r="105" spans="1:5" x14ac:dyDescent="0.2">
      <c r="A105">
        <v>303</v>
      </c>
      <c r="B105">
        <v>5.05</v>
      </c>
      <c r="C105">
        <v>50.946429339349272</v>
      </c>
      <c r="D105">
        <v>43.065451681613922</v>
      </c>
      <c r="E105">
        <v>37.553073866367342</v>
      </c>
    </row>
    <row r="106" spans="1:5" x14ac:dyDescent="0.2">
      <c r="A106">
        <v>306</v>
      </c>
      <c r="B106">
        <v>5.0999999999999996</v>
      </c>
      <c r="C106">
        <v>51.243101005554202</v>
      </c>
      <c r="D106">
        <v>43.316230773925781</v>
      </c>
      <c r="E106">
        <v>37.771753234863283</v>
      </c>
    </row>
    <row r="107" spans="1:5" x14ac:dyDescent="0.2">
      <c r="A107">
        <v>309</v>
      </c>
      <c r="B107">
        <v>5.15</v>
      </c>
      <c r="C107">
        <v>51.52776795357466</v>
      </c>
      <c r="D107">
        <v>43.55686217546463</v>
      </c>
      <c r="E107">
        <v>37.981583817005159</v>
      </c>
    </row>
    <row r="108" spans="1:5" x14ac:dyDescent="0.2">
      <c r="A108">
        <v>312</v>
      </c>
      <c r="B108">
        <v>5.2</v>
      </c>
      <c r="C108">
        <v>51.793026392459872</v>
      </c>
      <c r="D108">
        <v>43.781087398529053</v>
      </c>
      <c r="E108">
        <v>38.177108211517336</v>
      </c>
    </row>
    <row r="109" spans="1:5" x14ac:dyDescent="0.2">
      <c r="A109">
        <v>315</v>
      </c>
      <c r="B109">
        <v>5.25</v>
      </c>
      <c r="C109">
        <v>52.049038906693461</v>
      </c>
      <c r="D109">
        <v>43.997496962547302</v>
      </c>
      <c r="E109">
        <v>38.365817351341249</v>
      </c>
    </row>
    <row r="110" spans="1:5" x14ac:dyDescent="0.2">
      <c r="A110">
        <v>318</v>
      </c>
      <c r="B110">
        <v>5.3</v>
      </c>
      <c r="C110">
        <v>52.306875926554206</v>
      </c>
      <c r="D110">
        <v>44.215448796749115</v>
      </c>
      <c r="E110">
        <v>38.55587135076523</v>
      </c>
    </row>
    <row r="111" spans="1:5" x14ac:dyDescent="0.2">
      <c r="A111">
        <v>321</v>
      </c>
      <c r="B111">
        <v>5.35</v>
      </c>
      <c r="C111">
        <v>52.552734670341017</v>
      </c>
      <c r="D111">
        <v>44.423275291919708</v>
      </c>
      <c r="E111">
        <v>38.737096054553987</v>
      </c>
    </row>
    <row r="112" spans="1:5" x14ac:dyDescent="0.2">
      <c r="A112">
        <v>324</v>
      </c>
      <c r="B112">
        <v>5.4</v>
      </c>
      <c r="C112">
        <v>52.808742777556184</v>
      </c>
      <c r="D112">
        <v>44.639681130647659</v>
      </c>
      <c r="E112">
        <v>38.925801945924761</v>
      </c>
    </row>
    <row r="113" spans="1:5" x14ac:dyDescent="0.2">
      <c r="A113">
        <v>327</v>
      </c>
      <c r="B113">
        <v>5.45</v>
      </c>
      <c r="C113">
        <v>53.062904344052079</v>
      </c>
      <c r="D113">
        <v>44.854526072740555</v>
      </c>
      <c r="E113">
        <v>39.113146735429765</v>
      </c>
    </row>
    <row r="114" spans="1:5" x14ac:dyDescent="0.2">
      <c r="A114">
        <v>330</v>
      </c>
      <c r="B114">
        <v>5.5</v>
      </c>
      <c r="C114">
        <v>53.299508349150422</v>
      </c>
      <c r="D114">
        <v>45.054529458284378</v>
      </c>
      <c r="E114">
        <v>39.287549687623979</v>
      </c>
    </row>
    <row r="115" spans="1:5" x14ac:dyDescent="0.2">
      <c r="A115">
        <v>333</v>
      </c>
      <c r="B115">
        <v>5.55</v>
      </c>
      <c r="C115">
        <v>53.539792214632037</v>
      </c>
      <c r="D115">
        <v>45.257643461227417</v>
      </c>
      <c r="E115">
        <v>39.464665098190309</v>
      </c>
    </row>
    <row r="116" spans="1:5" x14ac:dyDescent="0.2">
      <c r="A116">
        <v>336</v>
      </c>
      <c r="B116">
        <v>5.6</v>
      </c>
      <c r="C116">
        <v>53.772698731273415</v>
      </c>
      <c r="D116">
        <v>45.454521328210831</v>
      </c>
      <c r="E116">
        <v>39.636342598199846</v>
      </c>
    </row>
    <row r="117" spans="1:5" x14ac:dyDescent="0.2">
      <c r="A117">
        <v>339</v>
      </c>
      <c r="B117">
        <v>5.65</v>
      </c>
      <c r="C117">
        <v>54.014851172566416</v>
      </c>
      <c r="D117">
        <v>45.659214854240417</v>
      </c>
      <c r="E117">
        <v>39.814835352897646</v>
      </c>
    </row>
    <row r="118" spans="1:5" x14ac:dyDescent="0.2">
      <c r="A118">
        <v>342</v>
      </c>
      <c r="B118">
        <v>5.7</v>
      </c>
      <c r="C118">
        <v>54.24313031986356</v>
      </c>
      <c r="D118">
        <v>45.852181166410446</v>
      </c>
      <c r="E118">
        <v>39.983101977109911</v>
      </c>
    </row>
    <row r="119" spans="1:5" x14ac:dyDescent="0.2">
      <c r="A119">
        <v>345</v>
      </c>
      <c r="B119">
        <v>5.75</v>
      </c>
      <c r="C119">
        <v>54.485287168174985</v>
      </c>
      <c r="D119">
        <v>46.056878417730331</v>
      </c>
      <c r="E119">
        <v>40.161597980260851</v>
      </c>
    </row>
    <row r="120" spans="1:5" x14ac:dyDescent="0.2">
      <c r="A120">
        <v>348</v>
      </c>
      <c r="B120">
        <v>5.8</v>
      </c>
      <c r="C120">
        <v>54.735746839195492</v>
      </c>
      <c r="D120">
        <v>46.268594115972519</v>
      </c>
      <c r="E120">
        <v>40.346214069128038</v>
      </c>
    </row>
    <row r="121" spans="1:5" x14ac:dyDescent="0.2">
      <c r="A121">
        <v>351</v>
      </c>
      <c r="B121">
        <v>5.85</v>
      </c>
      <c r="C121">
        <v>54.978807126283648</v>
      </c>
      <c r="D121">
        <v>46.474055051803589</v>
      </c>
      <c r="E121">
        <v>40.525376005172731</v>
      </c>
    </row>
    <row r="122" spans="1:5" x14ac:dyDescent="0.2">
      <c r="A122">
        <v>354</v>
      </c>
      <c r="B122">
        <v>5.9</v>
      </c>
      <c r="C122">
        <v>55.215411131381991</v>
      </c>
      <c r="D122">
        <v>46.674058437347412</v>
      </c>
      <c r="E122">
        <v>40.699778957366945</v>
      </c>
    </row>
    <row r="123" spans="1:5" x14ac:dyDescent="0.2">
      <c r="A123">
        <v>357</v>
      </c>
      <c r="B123">
        <v>5.95</v>
      </c>
      <c r="C123">
        <v>55.444615752547982</v>
      </c>
      <c r="D123">
        <v>46.867807060480118</v>
      </c>
      <c r="E123">
        <v>40.868727756738664</v>
      </c>
    </row>
    <row r="124" spans="1:5" x14ac:dyDescent="0.2">
      <c r="A124">
        <v>360</v>
      </c>
      <c r="B124">
        <v>6</v>
      </c>
      <c r="C124">
        <v>55.67752226918936</v>
      </c>
      <c r="D124">
        <v>47.064684927463531</v>
      </c>
      <c r="E124">
        <v>41.040405256748201</v>
      </c>
    </row>
    <row r="125" spans="1:5" x14ac:dyDescent="0.2">
      <c r="A125">
        <v>363</v>
      </c>
      <c r="B125">
        <v>6.05</v>
      </c>
      <c r="C125">
        <v>55.915977222025397</v>
      </c>
      <c r="D125">
        <v>47.266252934932709</v>
      </c>
      <c r="E125">
        <v>41.216172559261324</v>
      </c>
    </row>
    <row r="126" spans="1:5" x14ac:dyDescent="0.2">
      <c r="A126">
        <v>366</v>
      </c>
      <c r="B126">
        <v>6.1</v>
      </c>
      <c r="C126">
        <v>56.143330895453694</v>
      </c>
      <c r="D126">
        <v>47.45843693614006</v>
      </c>
      <c r="E126">
        <v>41.383757008314134</v>
      </c>
    </row>
    <row r="127" spans="1:5" x14ac:dyDescent="0.2">
      <c r="A127">
        <v>369</v>
      </c>
      <c r="B127">
        <v>6.15</v>
      </c>
      <c r="C127">
        <v>56.37993930757046</v>
      </c>
      <c r="D127">
        <v>47.658444046974182</v>
      </c>
      <c r="E127">
        <v>41.558163208961489</v>
      </c>
    </row>
    <row r="128" spans="1:5" x14ac:dyDescent="0.2">
      <c r="A128">
        <v>372</v>
      </c>
      <c r="B128">
        <v>6.2</v>
      </c>
      <c r="C128">
        <v>56.612841417193415</v>
      </c>
      <c r="D128">
        <v>47.855318188667297</v>
      </c>
      <c r="E128">
        <v>41.729837460517885</v>
      </c>
    </row>
    <row r="129" spans="1:5" x14ac:dyDescent="0.2">
      <c r="A129">
        <v>375</v>
      </c>
      <c r="B129">
        <v>6.25</v>
      </c>
      <c r="C129">
        <v>56.851296370029452</v>
      </c>
      <c r="D129">
        <v>48.056886196136475</v>
      </c>
      <c r="E129">
        <v>41.905604763031008</v>
      </c>
    </row>
    <row r="130" spans="1:5" x14ac:dyDescent="0.2">
      <c r="A130">
        <v>378</v>
      </c>
      <c r="B130">
        <v>6.3</v>
      </c>
      <c r="C130">
        <v>57.09158464252949</v>
      </c>
      <c r="D130">
        <v>48.260003924369812</v>
      </c>
      <c r="E130">
        <v>42.082723422050478</v>
      </c>
    </row>
    <row r="131" spans="1:5" x14ac:dyDescent="0.2">
      <c r="A131">
        <v>381</v>
      </c>
      <c r="B131">
        <v>6.35</v>
      </c>
      <c r="C131">
        <v>57.321710330545905</v>
      </c>
      <c r="D131">
        <v>48.454531133174896</v>
      </c>
      <c r="E131">
        <v>42.252351148128511</v>
      </c>
    </row>
    <row r="132" spans="1:5" x14ac:dyDescent="0.2">
      <c r="A132">
        <v>384</v>
      </c>
      <c r="B132">
        <v>6.4</v>
      </c>
      <c r="C132">
        <v>57.553686966300013</v>
      </c>
      <c r="D132">
        <v>48.650622963905334</v>
      </c>
      <c r="E132">
        <v>42.423343224525453</v>
      </c>
    </row>
    <row r="133" spans="1:5" x14ac:dyDescent="0.2">
      <c r="A133">
        <v>387</v>
      </c>
      <c r="B133">
        <v>6.45</v>
      </c>
      <c r="C133">
        <v>57.783821468353274</v>
      </c>
      <c r="D133">
        <v>48.845157623291016</v>
      </c>
      <c r="E133">
        <v>42.592977447509767</v>
      </c>
    </row>
    <row r="134" spans="1:5" x14ac:dyDescent="0.2">
      <c r="A134">
        <v>390</v>
      </c>
      <c r="B134">
        <v>6.5</v>
      </c>
      <c r="C134">
        <v>58.012122650742533</v>
      </c>
      <c r="D134">
        <v>49.038142561912537</v>
      </c>
      <c r="E134">
        <v>42.761260313987734</v>
      </c>
    </row>
    <row r="135" spans="1:5" x14ac:dyDescent="0.2">
      <c r="A135">
        <v>393</v>
      </c>
      <c r="B135">
        <v>6.55</v>
      </c>
      <c r="C135">
        <v>58.23854644328356</v>
      </c>
      <c r="D135">
        <v>49.229540526866913</v>
      </c>
      <c r="E135">
        <v>42.92815933942795</v>
      </c>
    </row>
    <row r="136" spans="1:5" x14ac:dyDescent="0.2">
      <c r="A136">
        <v>396</v>
      </c>
      <c r="B136">
        <v>6.6</v>
      </c>
      <c r="C136">
        <v>58.467755471467974</v>
      </c>
      <c r="D136">
        <v>49.423292875289917</v>
      </c>
      <c r="E136">
        <v>43.097111387252809</v>
      </c>
    </row>
    <row r="137" spans="1:5" x14ac:dyDescent="0.2">
      <c r="A137">
        <v>399</v>
      </c>
      <c r="B137">
        <v>6.65</v>
      </c>
      <c r="C137">
        <v>58.696030211746695</v>
      </c>
      <c r="D137">
        <v>49.616255462169647</v>
      </c>
      <c r="E137">
        <v>43.265374763011934</v>
      </c>
    </row>
    <row r="138" spans="1:5" x14ac:dyDescent="0.2">
      <c r="A138">
        <v>402</v>
      </c>
      <c r="B138">
        <v>6.7</v>
      </c>
      <c r="C138">
        <v>58.926164713799956</v>
      </c>
      <c r="D138">
        <v>49.810790121555328</v>
      </c>
      <c r="E138">
        <v>43.435008985996248</v>
      </c>
    </row>
    <row r="139" spans="1:5" x14ac:dyDescent="0.2">
      <c r="A139">
        <v>405</v>
      </c>
      <c r="B139">
        <v>6.75</v>
      </c>
      <c r="C139">
        <v>59.159066823422911</v>
      </c>
      <c r="D139">
        <v>50.007664263248444</v>
      </c>
      <c r="E139">
        <v>43.606683237552645</v>
      </c>
    </row>
    <row r="140" spans="1:5" x14ac:dyDescent="0.2">
      <c r="A140">
        <v>408</v>
      </c>
      <c r="B140">
        <v>6.8</v>
      </c>
      <c r="C140">
        <v>59.386424903869631</v>
      </c>
      <c r="D140">
        <v>50.199851989746094</v>
      </c>
      <c r="E140">
        <v>43.774270935058595</v>
      </c>
    </row>
    <row r="141" spans="1:5" x14ac:dyDescent="0.2">
      <c r="A141">
        <v>411</v>
      </c>
      <c r="B141">
        <v>6.85</v>
      </c>
      <c r="C141">
        <v>59.611024190783503</v>
      </c>
      <c r="D141">
        <v>50.389707684516907</v>
      </c>
      <c r="E141">
        <v>43.939825100898744</v>
      </c>
    </row>
    <row r="142" spans="1:5" x14ac:dyDescent="0.2">
      <c r="A142">
        <v>414</v>
      </c>
      <c r="B142">
        <v>6.9</v>
      </c>
      <c r="C142">
        <v>59.833754901885989</v>
      </c>
      <c r="D142">
        <v>50.577983856201172</v>
      </c>
      <c r="E142">
        <v>44.104001922607424</v>
      </c>
    </row>
    <row r="143" spans="1:5" x14ac:dyDescent="0.2">
      <c r="A143">
        <v>417</v>
      </c>
      <c r="B143">
        <v>6.95</v>
      </c>
      <c r="C143">
        <v>60.058327746689322</v>
      </c>
      <c r="D143">
        <v>50.767817199230194</v>
      </c>
      <c r="E143">
        <v>44.269536597728731</v>
      </c>
    </row>
    <row r="144" spans="1:5" x14ac:dyDescent="0.2">
      <c r="A144">
        <v>420</v>
      </c>
      <c r="B144">
        <v>7</v>
      </c>
      <c r="C144">
        <v>60.28938772261143</v>
      </c>
      <c r="D144">
        <v>50.963134169578552</v>
      </c>
      <c r="E144">
        <v>44.439852995872499</v>
      </c>
    </row>
    <row r="145" spans="1:5" x14ac:dyDescent="0.2">
      <c r="A145">
        <v>423</v>
      </c>
      <c r="B145">
        <v>7.05</v>
      </c>
      <c r="C145">
        <v>60.531544570922854</v>
      </c>
      <c r="D145">
        <v>51.167831420898438</v>
      </c>
      <c r="E145">
        <v>44.618348999023439</v>
      </c>
    </row>
    <row r="146" spans="1:5" x14ac:dyDescent="0.2">
      <c r="A146">
        <v>426</v>
      </c>
      <c r="B146">
        <v>7.1</v>
      </c>
      <c r="C146">
        <v>60.757968363463881</v>
      </c>
      <c r="D146">
        <v>51.359229385852814</v>
      </c>
      <c r="E146">
        <v>44.785248024463655</v>
      </c>
    </row>
    <row r="147" spans="1:5" x14ac:dyDescent="0.2">
      <c r="A147">
        <v>429</v>
      </c>
      <c r="B147">
        <v>7.15</v>
      </c>
      <c r="C147">
        <v>60.983475496172908</v>
      </c>
      <c r="D147">
        <v>51.54985249042511</v>
      </c>
      <c r="E147">
        <v>44.951471371650698</v>
      </c>
    </row>
    <row r="148" spans="1:5" x14ac:dyDescent="0.2">
      <c r="A148">
        <v>432</v>
      </c>
      <c r="B148">
        <v>7.2</v>
      </c>
      <c r="C148">
        <v>61.215452131927016</v>
      </c>
      <c r="D148">
        <v>51.745944321155548</v>
      </c>
      <c r="E148">
        <v>45.12246344804764</v>
      </c>
    </row>
    <row r="149" spans="1:5" x14ac:dyDescent="0.2">
      <c r="A149">
        <v>435</v>
      </c>
      <c r="B149">
        <v>7.25</v>
      </c>
      <c r="C149">
        <v>61.447437581717971</v>
      </c>
      <c r="D149">
        <v>51.942043602466583</v>
      </c>
      <c r="E149">
        <v>45.293462021350862</v>
      </c>
    </row>
    <row r="150" spans="1:5" x14ac:dyDescent="0.2">
      <c r="A150">
        <v>438</v>
      </c>
      <c r="B150">
        <v>7.3</v>
      </c>
      <c r="C150">
        <v>61.673887816369536</v>
      </c>
      <c r="D150">
        <v>52.13346391916275</v>
      </c>
      <c r="E150">
        <v>45.46038053750992</v>
      </c>
    </row>
    <row r="151" spans="1:5" x14ac:dyDescent="0.2">
      <c r="A151">
        <v>441</v>
      </c>
      <c r="B151">
        <v>7.35</v>
      </c>
      <c r="C151">
        <v>61.886438314914706</v>
      </c>
      <c r="D151">
        <v>52.313134670257568</v>
      </c>
      <c r="E151">
        <v>45.617053432464601</v>
      </c>
    </row>
    <row r="152" spans="1:5" x14ac:dyDescent="0.2">
      <c r="A152">
        <v>444</v>
      </c>
      <c r="B152">
        <v>7.4</v>
      </c>
      <c r="C152">
        <v>62.086085063517096</v>
      </c>
      <c r="D152">
        <v>52.48189777135849</v>
      </c>
      <c r="E152">
        <v>45.764214856624605</v>
      </c>
    </row>
    <row r="153" spans="1:5" x14ac:dyDescent="0.2">
      <c r="A153">
        <v>447</v>
      </c>
      <c r="B153">
        <v>7.45</v>
      </c>
      <c r="C153">
        <v>62.333768312931063</v>
      </c>
      <c r="D153">
        <v>52.691266536712646</v>
      </c>
      <c r="E153">
        <v>45.946784420013429</v>
      </c>
    </row>
    <row r="154" spans="1:5" x14ac:dyDescent="0.2">
      <c r="A154">
        <v>450</v>
      </c>
      <c r="B154">
        <v>7.5</v>
      </c>
      <c r="C154">
        <v>62.564828288853171</v>
      </c>
      <c r="D154">
        <v>52.886583507061005</v>
      </c>
      <c r="E154">
        <v>46.117100818157198</v>
      </c>
    </row>
    <row r="155" spans="1:5" x14ac:dyDescent="0.2">
      <c r="A155">
        <v>453</v>
      </c>
      <c r="B155">
        <v>7.55</v>
      </c>
      <c r="C155">
        <v>62.788502101898196</v>
      </c>
      <c r="D155">
        <v>53.075656890869141</v>
      </c>
      <c r="E155">
        <v>46.281972808837892</v>
      </c>
    </row>
    <row r="156" spans="1:5" x14ac:dyDescent="0.2">
      <c r="A156">
        <v>456</v>
      </c>
      <c r="B156">
        <v>7.6</v>
      </c>
      <c r="C156">
        <v>63.007530917525294</v>
      </c>
      <c r="D156">
        <v>53.260803818702698</v>
      </c>
      <c r="E156">
        <v>46.443420929908754</v>
      </c>
    </row>
    <row r="157" spans="1:5" x14ac:dyDescent="0.2">
      <c r="A157">
        <v>459</v>
      </c>
      <c r="B157">
        <v>7.65</v>
      </c>
      <c r="C157">
        <v>63.232103762328627</v>
      </c>
      <c r="D157">
        <v>53.45063716173172</v>
      </c>
      <c r="E157">
        <v>46.608955605030062</v>
      </c>
    </row>
    <row r="158" spans="1:5" x14ac:dyDescent="0.2">
      <c r="A158">
        <v>462</v>
      </c>
      <c r="B158">
        <v>7.7</v>
      </c>
      <c r="C158">
        <v>63.452084493935111</v>
      </c>
      <c r="D158">
        <v>53.636588752269745</v>
      </c>
      <c r="E158">
        <v>46.771105391979219</v>
      </c>
    </row>
    <row r="159" spans="1:5" x14ac:dyDescent="0.2">
      <c r="A159">
        <v>465</v>
      </c>
      <c r="B159">
        <v>7.75</v>
      </c>
      <c r="C159">
        <v>63.672964257299903</v>
      </c>
      <c r="D159">
        <v>53.823300302028656</v>
      </c>
      <c r="E159">
        <v>46.93391786336899</v>
      </c>
    </row>
    <row r="160" spans="1:5" x14ac:dyDescent="0.2">
      <c r="A160">
        <v>468</v>
      </c>
      <c r="B160">
        <v>7.8</v>
      </c>
      <c r="C160">
        <v>63.908642788529399</v>
      </c>
      <c r="D160">
        <v>54.022521376609802</v>
      </c>
      <c r="E160">
        <v>47.107638640403749</v>
      </c>
    </row>
    <row r="161" spans="1:5" x14ac:dyDescent="0.2">
      <c r="A161">
        <v>471</v>
      </c>
      <c r="B161">
        <v>7.85</v>
      </c>
      <c r="C161">
        <v>64.126763758361349</v>
      </c>
      <c r="D161">
        <v>54.206900894641876</v>
      </c>
      <c r="E161">
        <v>47.268417580127718</v>
      </c>
    </row>
    <row r="162" spans="1:5" x14ac:dyDescent="0.2">
      <c r="A162">
        <v>474</v>
      </c>
      <c r="B162">
        <v>7.9</v>
      </c>
      <c r="C162">
        <v>64.319015530049811</v>
      </c>
      <c r="D162">
        <v>54.369412958621979</v>
      </c>
      <c r="E162">
        <v>47.410128099918367</v>
      </c>
    </row>
    <row r="163" spans="1:5" x14ac:dyDescent="0.2">
      <c r="A163">
        <v>477</v>
      </c>
      <c r="B163">
        <v>7.95</v>
      </c>
      <c r="C163">
        <v>64.583322052955637</v>
      </c>
      <c r="D163">
        <v>54.592833518981934</v>
      </c>
      <c r="E163">
        <v>47.604950828552248</v>
      </c>
    </row>
    <row r="164" spans="1:5" x14ac:dyDescent="0.2">
      <c r="A164">
        <v>480</v>
      </c>
      <c r="B164">
        <v>8</v>
      </c>
      <c r="C164">
        <v>64.806079206168661</v>
      </c>
      <c r="D164">
        <v>54.78113204240799</v>
      </c>
      <c r="E164">
        <v>47.769147140979769</v>
      </c>
    </row>
    <row r="165" spans="1:5" x14ac:dyDescent="0.2">
      <c r="A165">
        <v>483</v>
      </c>
      <c r="B165">
        <v>8.0500000000000007</v>
      </c>
      <c r="C165">
        <v>65.025108021795759</v>
      </c>
      <c r="D165">
        <v>54.966278970241547</v>
      </c>
      <c r="E165">
        <v>47.93059526205063</v>
      </c>
    </row>
    <row r="166" spans="1:5" x14ac:dyDescent="0.2">
      <c r="A166">
        <v>486</v>
      </c>
      <c r="B166">
        <v>8.1</v>
      </c>
      <c r="C166">
        <v>65.246005413234244</v>
      </c>
      <c r="D166">
        <v>55.153005421161652</v>
      </c>
      <c r="E166">
        <v>48.093420727252962</v>
      </c>
    </row>
    <row r="167" spans="1:5" x14ac:dyDescent="0.2">
      <c r="A167">
        <v>489</v>
      </c>
      <c r="B167">
        <v>8.15</v>
      </c>
      <c r="C167">
        <v>65.464108754992495</v>
      </c>
      <c r="D167">
        <v>55.337370038032532</v>
      </c>
      <c r="E167">
        <v>48.254186673164369</v>
      </c>
    </row>
    <row r="168" spans="1:5" x14ac:dyDescent="0.2">
      <c r="A168">
        <v>492</v>
      </c>
      <c r="B168">
        <v>8.1999999999999993</v>
      </c>
      <c r="C168">
        <v>65.674834747910509</v>
      </c>
      <c r="D168">
        <v>55.515498518943787</v>
      </c>
      <c r="E168">
        <v>48.409514708518984</v>
      </c>
    </row>
    <row r="169" spans="1:5" x14ac:dyDescent="0.2">
      <c r="A169">
        <v>495</v>
      </c>
      <c r="B169">
        <v>8.25</v>
      </c>
      <c r="C169">
        <v>65.888337162435064</v>
      </c>
      <c r="D169">
        <v>55.695973932743073</v>
      </c>
      <c r="E169">
        <v>48.566889269351961</v>
      </c>
    </row>
    <row r="170" spans="1:5" x14ac:dyDescent="0.2">
      <c r="A170">
        <v>498</v>
      </c>
      <c r="B170">
        <v>8.3000000000000007</v>
      </c>
      <c r="C170">
        <v>66.106458132267008</v>
      </c>
      <c r="D170">
        <v>55.880353450775146</v>
      </c>
      <c r="E170">
        <v>48.727668209075929</v>
      </c>
    </row>
    <row r="171" spans="1:5" x14ac:dyDescent="0.2">
      <c r="A171">
        <v>501</v>
      </c>
      <c r="B171">
        <v>8.35</v>
      </c>
      <c r="C171">
        <v>66.309780334234247</v>
      </c>
      <c r="D171">
        <v>56.052223443984985</v>
      </c>
      <c r="E171">
        <v>48.877538843154909</v>
      </c>
    </row>
    <row r="172" spans="1:5" x14ac:dyDescent="0.2">
      <c r="A172">
        <v>504</v>
      </c>
      <c r="B172">
        <v>8.4</v>
      </c>
      <c r="C172">
        <v>66.453969163000593</v>
      </c>
      <c r="D172">
        <v>56.174107491970062</v>
      </c>
      <c r="E172">
        <v>48.983821732997896</v>
      </c>
    </row>
    <row r="173" spans="1:5" x14ac:dyDescent="0.2">
      <c r="A173">
        <v>507</v>
      </c>
      <c r="B173">
        <v>8.4499999999999993</v>
      </c>
      <c r="C173">
        <v>66.277424004971991</v>
      </c>
      <c r="D173">
        <v>56.024872362613678</v>
      </c>
      <c r="E173">
        <v>48.853688700199129</v>
      </c>
    </row>
    <row r="174" spans="1:5" x14ac:dyDescent="0.2">
      <c r="A174">
        <v>510</v>
      </c>
      <c r="B174">
        <v>8.5</v>
      </c>
      <c r="C174">
        <v>66.343044509291659</v>
      </c>
      <c r="D174">
        <v>56.080341935157776</v>
      </c>
      <c r="E174">
        <v>48.902058167457582</v>
      </c>
    </row>
    <row r="175" spans="1:5" x14ac:dyDescent="0.2">
      <c r="A175">
        <v>513</v>
      </c>
      <c r="B175">
        <v>8.5500000000000007</v>
      </c>
      <c r="C175">
        <v>66.531585571467886</v>
      </c>
      <c r="D175">
        <v>56.239717304706573</v>
      </c>
      <c r="E175">
        <v>49.041033489704134</v>
      </c>
    </row>
    <row r="176" spans="1:5" x14ac:dyDescent="0.2">
      <c r="A176">
        <v>516</v>
      </c>
      <c r="B176">
        <v>8.6</v>
      </c>
      <c r="C176">
        <v>67.737831994295121</v>
      </c>
      <c r="D176">
        <v>57.259367704391479</v>
      </c>
      <c r="E176">
        <v>49.930168638229368</v>
      </c>
    </row>
    <row r="177" spans="1:5" x14ac:dyDescent="0.2">
      <c r="A177">
        <v>519</v>
      </c>
      <c r="B177">
        <v>8.65</v>
      </c>
      <c r="C177">
        <v>76.253206753194334</v>
      </c>
      <c r="D177">
        <v>64.457486689090729</v>
      </c>
      <c r="E177">
        <v>56.206928392887114</v>
      </c>
    </row>
    <row r="178" spans="1:5" x14ac:dyDescent="0.2">
      <c r="A178">
        <v>522</v>
      </c>
      <c r="B178">
        <v>8.6999999999999993</v>
      </c>
      <c r="C178">
        <v>78.22179544067383</v>
      </c>
      <c r="D178">
        <v>66.121551513671875</v>
      </c>
      <c r="E178">
        <v>57.657992919921874</v>
      </c>
    </row>
    <row r="179" spans="1:5" x14ac:dyDescent="0.2">
      <c r="A179">
        <v>525</v>
      </c>
      <c r="B179">
        <v>8.75</v>
      </c>
      <c r="C179">
        <v>82.463929676473143</v>
      </c>
      <c r="D179">
        <v>69.707463800907135</v>
      </c>
      <c r="E179">
        <v>60.784908434391021</v>
      </c>
    </row>
    <row r="180" spans="1:5" x14ac:dyDescent="0.2">
      <c r="A180">
        <v>528</v>
      </c>
      <c r="B180">
        <v>8.8000000000000007</v>
      </c>
      <c r="C180">
        <v>85.439998031616213</v>
      </c>
      <c r="D180">
        <v>72.223159790039062</v>
      </c>
      <c r="E180">
        <v>62.978595336914061</v>
      </c>
    </row>
    <row r="181" spans="1:5" x14ac:dyDescent="0.2">
      <c r="A181">
        <v>531</v>
      </c>
      <c r="B181">
        <v>8.85</v>
      </c>
      <c r="C181">
        <v>87.722798318624498</v>
      </c>
      <c r="D181">
        <v>74.152830362319946</v>
      </c>
      <c r="E181">
        <v>64.661268075942999</v>
      </c>
    </row>
    <row r="182" spans="1:5" x14ac:dyDescent="0.2">
      <c r="A182">
        <v>534</v>
      </c>
      <c r="B182">
        <v>8.9</v>
      </c>
      <c r="C182">
        <v>89.552733392477037</v>
      </c>
      <c r="D182">
        <v>75.699690103530884</v>
      </c>
      <c r="E182">
        <v>66.010129770278937</v>
      </c>
    </row>
    <row r="183" spans="1:5" x14ac:dyDescent="0.2">
      <c r="A183">
        <v>537</v>
      </c>
      <c r="B183">
        <v>8.9499999999999993</v>
      </c>
      <c r="C183">
        <v>91.086957530140879</v>
      </c>
      <c r="D183">
        <v>76.996582865715027</v>
      </c>
      <c r="E183">
        <v>67.141020258903509</v>
      </c>
    </row>
    <row r="184" spans="1:5" x14ac:dyDescent="0.2">
      <c r="A184">
        <v>540</v>
      </c>
      <c r="B184">
        <v>9</v>
      </c>
      <c r="C184">
        <v>92.371638656616213</v>
      </c>
      <c r="D184">
        <v>78.082534790039062</v>
      </c>
      <c r="E184">
        <v>68.087970336914069</v>
      </c>
    </row>
    <row r="185" spans="1:5" x14ac:dyDescent="0.2">
      <c r="A185">
        <v>543</v>
      </c>
      <c r="B185">
        <v>9.0500000000000007</v>
      </c>
      <c r="C185">
        <v>93.471401290059092</v>
      </c>
      <c r="D185">
        <v>79.012173533439636</v>
      </c>
      <c r="E185">
        <v>68.898615321159369</v>
      </c>
    </row>
    <row r="186" spans="1:5" x14ac:dyDescent="0.2">
      <c r="A186">
        <v>546</v>
      </c>
      <c r="B186">
        <v>9.1</v>
      </c>
      <c r="C186">
        <v>94.432624892354013</v>
      </c>
      <c r="D186">
        <v>79.824704051017761</v>
      </c>
      <c r="E186">
        <v>69.607141932487494</v>
      </c>
    </row>
    <row r="187" spans="1:5" x14ac:dyDescent="0.2">
      <c r="A187">
        <v>549</v>
      </c>
      <c r="B187">
        <v>9.15</v>
      </c>
      <c r="C187">
        <v>95.27369554436207</v>
      </c>
      <c r="D187">
        <v>80.535668253898621</v>
      </c>
      <c r="E187">
        <v>70.227102717399603</v>
      </c>
    </row>
    <row r="188" spans="1:5" x14ac:dyDescent="0.2">
      <c r="A188">
        <v>552</v>
      </c>
      <c r="B188">
        <v>9.1999999999999993</v>
      </c>
      <c r="C188">
        <v>96.04076354300976</v>
      </c>
      <c r="D188">
        <v>81.184077382087708</v>
      </c>
      <c r="E188">
        <v>70.792515477180487</v>
      </c>
    </row>
    <row r="189" spans="1:5" x14ac:dyDescent="0.2">
      <c r="A189">
        <v>555</v>
      </c>
      <c r="B189">
        <v>9.25</v>
      </c>
      <c r="C189">
        <v>96.697039098501207</v>
      </c>
      <c r="D189">
        <v>81.738832712173462</v>
      </c>
      <c r="E189">
        <v>71.276262125015265</v>
      </c>
    </row>
    <row r="190" spans="1:5" x14ac:dyDescent="0.2">
      <c r="A190">
        <v>558</v>
      </c>
      <c r="B190">
        <v>9.3000000000000007</v>
      </c>
      <c r="C190">
        <v>97.316189930796625</v>
      </c>
      <c r="D190">
        <v>82.262206196784973</v>
      </c>
      <c r="E190">
        <v>71.732643803596503</v>
      </c>
    </row>
    <row r="191" spans="1:5" x14ac:dyDescent="0.2">
      <c r="A191">
        <v>561</v>
      </c>
      <c r="B191">
        <v>9.35</v>
      </c>
      <c r="C191">
        <v>97.870804385304453</v>
      </c>
      <c r="D191">
        <v>82.731026530265808</v>
      </c>
      <c r="E191">
        <v>72.141455134391791</v>
      </c>
    </row>
    <row r="192" spans="1:5" x14ac:dyDescent="0.2">
      <c r="A192">
        <v>564</v>
      </c>
      <c r="B192">
        <v>9.4</v>
      </c>
      <c r="C192">
        <v>98.35131041800976</v>
      </c>
      <c r="D192">
        <v>83.137202382087708</v>
      </c>
      <c r="E192">
        <v>72.495640477180487</v>
      </c>
    </row>
    <row r="193" spans="1:5" x14ac:dyDescent="0.2">
      <c r="A193">
        <v>567</v>
      </c>
      <c r="B193">
        <v>9.4499999999999993</v>
      </c>
      <c r="C193">
        <v>98.767280072927477</v>
      </c>
      <c r="D193">
        <v>83.488825082778931</v>
      </c>
      <c r="E193">
        <v>72.802255472183234</v>
      </c>
    </row>
    <row r="194" spans="1:5" x14ac:dyDescent="0.2">
      <c r="A194">
        <v>570</v>
      </c>
      <c r="B194">
        <v>9.5</v>
      </c>
      <c r="C194">
        <v>99.183126331329348</v>
      </c>
      <c r="D194">
        <v>83.840343475341797</v>
      </c>
      <c r="E194">
        <v>73.108779510498053</v>
      </c>
    </row>
    <row r="195" spans="1:5" x14ac:dyDescent="0.2">
      <c r="A195">
        <v>573</v>
      </c>
      <c r="B195">
        <v>9.5500000000000007</v>
      </c>
      <c r="C195">
        <v>99.589841247558596</v>
      </c>
      <c r="D195">
        <v>84.18414306640625</v>
      </c>
      <c r="E195">
        <v>73.408572753906256</v>
      </c>
    </row>
    <row r="196" spans="1:5" x14ac:dyDescent="0.2">
      <c r="A196">
        <v>576</v>
      </c>
      <c r="B196">
        <v>9.6</v>
      </c>
      <c r="C196">
        <v>99.931808249115946</v>
      </c>
      <c r="D196">
        <v>84.473210692405701</v>
      </c>
      <c r="E196">
        <v>73.660639723777777</v>
      </c>
    </row>
    <row r="197" spans="1:5" x14ac:dyDescent="0.2">
      <c r="A197">
        <v>579</v>
      </c>
      <c r="B197">
        <v>9.65</v>
      </c>
      <c r="C197">
        <v>100.26450288391113</v>
      </c>
      <c r="D197">
        <v>84.754440307617188</v>
      </c>
      <c r="E197">
        <v>73.905871948242194</v>
      </c>
    </row>
    <row r="198" spans="1:5" x14ac:dyDescent="0.2">
      <c r="A198">
        <v>582</v>
      </c>
      <c r="B198">
        <v>9.6999999999999993</v>
      </c>
      <c r="C198">
        <v>100.56021382009983</v>
      </c>
      <c r="D198">
        <v>85.004407286643982</v>
      </c>
      <c r="E198">
        <v>74.123843153953558</v>
      </c>
    </row>
    <row r="199" spans="1:5" x14ac:dyDescent="0.2">
      <c r="A199">
        <v>585</v>
      </c>
      <c r="B199">
        <v>9.75</v>
      </c>
      <c r="C199">
        <v>100.84677578604222</v>
      </c>
      <c r="D199">
        <v>85.246640563011169</v>
      </c>
      <c r="E199">
        <v>74.335070570945746</v>
      </c>
    </row>
    <row r="200" spans="1:5" x14ac:dyDescent="0.2">
      <c r="A200">
        <v>588</v>
      </c>
      <c r="B200">
        <v>9.8000000000000007</v>
      </c>
      <c r="C200">
        <v>101.10557353591919</v>
      </c>
      <c r="D200">
        <v>85.465404510498047</v>
      </c>
      <c r="E200">
        <v>74.525832733154303</v>
      </c>
    </row>
    <row r="201" spans="1:5" x14ac:dyDescent="0.2">
      <c r="A201">
        <v>591</v>
      </c>
      <c r="B201">
        <v>9.85</v>
      </c>
      <c r="C201">
        <v>101.35513417518139</v>
      </c>
      <c r="D201">
        <v>85.676360249519348</v>
      </c>
      <c r="E201">
        <v>74.709786137580878</v>
      </c>
    </row>
    <row r="202" spans="1:5" x14ac:dyDescent="0.2">
      <c r="A202">
        <v>594</v>
      </c>
      <c r="B202">
        <v>9.9</v>
      </c>
      <c r="C202">
        <v>101.58618533706665</v>
      </c>
      <c r="D202">
        <v>85.871669769287109</v>
      </c>
      <c r="E202">
        <v>74.880096038818365</v>
      </c>
    </row>
    <row r="203" spans="1:5" x14ac:dyDescent="0.2">
      <c r="A203">
        <v>597</v>
      </c>
      <c r="B203">
        <v>9.9499999999999993</v>
      </c>
      <c r="C203">
        <v>101.79874464964867</v>
      </c>
      <c r="D203">
        <v>86.051347970962524</v>
      </c>
      <c r="E203">
        <v>75.036775430679327</v>
      </c>
    </row>
    <row r="204" spans="1:5" x14ac:dyDescent="0.2">
      <c r="A204">
        <v>600</v>
      </c>
      <c r="B204">
        <v>10</v>
      </c>
      <c r="C204">
        <v>102.01128633415699</v>
      </c>
      <c r="D204">
        <v>86.231011271476746</v>
      </c>
      <c r="E204">
        <v>75.193441828727728</v>
      </c>
    </row>
    <row r="205" spans="1:5" x14ac:dyDescent="0.2">
      <c r="A205">
        <v>603</v>
      </c>
      <c r="B205">
        <v>10.050000000000001</v>
      </c>
      <c r="C205">
        <v>102.20533616936207</v>
      </c>
      <c r="D205">
        <v>86.395043253898621</v>
      </c>
      <c r="E205">
        <v>75.336477717399603</v>
      </c>
    </row>
    <row r="206" spans="1:5" x14ac:dyDescent="0.2">
      <c r="A206">
        <v>606</v>
      </c>
      <c r="B206">
        <v>10.1</v>
      </c>
      <c r="C206">
        <v>102.38099992370606</v>
      </c>
      <c r="D206">
        <v>86.543533325195312</v>
      </c>
      <c r="E206">
        <v>75.465961059570319</v>
      </c>
    </row>
    <row r="207" spans="1:5" x14ac:dyDescent="0.2">
      <c r="A207">
        <v>609</v>
      </c>
      <c r="B207">
        <v>10.15</v>
      </c>
      <c r="C207">
        <v>102.59355923628807</v>
      </c>
      <c r="D207">
        <v>86.723211526870728</v>
      </c>
      <c r="E207">
        <v>75.62264045143128</v>
      </c>
    </row>
    <row r="208" spans="1:5" x14ac:dyDescent="0.2">
      <c r="A208">
        <v>612</v>
      </c>
      <c r="B208">
        <v>10.199999999999999</v>
      </c>
      <c r="C208">
        <v>102.75060774481297</v>
      </c>
      <c r="D208">
        <v>86.855965971946716</v>
      </c>
      <c r="E208">
        <v>75.738402327537543</v>
      </c>
    </row>
    <row r="209" spans="1:5" x14ac:dyDescent="0.2">
      <c r="A209">
        <v>615</v>
      </c>
      <c r="B209">
        <v>10.25</v>
      </c>
      <c r="C209">
        <v>102.91701676046848</v>
      </c>
      <c r="D209">
        <v>86.996632933616638</v>
      </c>
      <c r="E209">
        <v>75.861063918113715</v>
      </c>
    </row>
    <row r="210" spans="1:5" x14ac:dyDescent="0.2">
      <c r="A210">
        <v>618</v>
      </c>
      <c r="B210">
        <v>10.3</v>
      </c>
      <c r="C210">
        <v>103.06491629874705</v>
      </c>
      <c r="D210">
        <v>87.121653676033006</v>
      </c>
      <c r="E210">
        <v>75.970082005500785</v>
      </c>
    </row>
    <row r="211" spans="1:5" x14ac:dyDescent="0.2">
      <c r="A211">
        <v>621</v>
      </c>
      <c r="B211">
        <v>10.35</v>
      </c>
      <c r="C211">
        <v>103.21281583702564</v>
      </c>
      <c r="D211">
        <v>87.246674418449402</v>
      </c>
      <c r="E211">
        <v>76.079100092887884</v>
      </c>
    </row>
    <row r="212" spans="1:5" x14ac:dyDescent="0.2">
      <c r="A212">
        <v>624</v>
      </c>
      <c r="B212">
        <v>10.4</v>
      </c>
      <c r="C212">
        <v>103.36060960686207</v>
      </c>
      <c r="D212">
        <v>87.371605753898621</v>
      </c>
      <c r="E212">
        <v>76.188040217399603</v>
      </c>
    </row>
    <row r="213" spans="1:5" x14ac:dyDescent="0.2">
      <c r="A213">
        <v>627</v>
      </c>
      <c r="B213">
        <v>10.45</v>
      </c>
      <c r="C213">
        <v>103.49927203452587</v>
      </c>
      <c r="D213">
        <v>87.488818287849426</v>
      </c>
      <c r="E213">
        <v>76.290249547004706</v>
      </c>
    </row>
    <row r="214" spans="1:5" x14ac:dyDescent="0.2">
      <c r="A214">
        <v>630</v>
      </c>
      <c r="B214">
        <v>10.5</v>
      </c>
      <c r="C214">
        <v>103.63793446218968</v>
      </c>
      <c r="D214">
        <v>87.606030821800232</v>
      </c>
      <c r="E214">
        <v>76.392458876609808</v>
      </c>
    </row>
    <row r="215" spans="1:5" x14ac:dyDescent="0.2">
      <c r="A215">
        <v>633</v>
      </c>
      <c r="B215">
        <v>10.55</v>
      </c>
      <c r="C215">
        <v>103.75808741247654</v>
      </c>
      <c r="D215">
        <v>87.707597136497498</v>
      </c>
      <c r="E215">
        <v>76.481024703025824</v>
      </c>
    </row>
    <row r="216" spans="1:5" x14ac:dyDescent="0.2">
      <c r="A216">
        <v>636</v>
      </c>
      <c r="B216">
        <v>10.6</v>
      </c>
      <c r="C216">
        <v>103.88747747337818</v>
      </c>
      <c r="D216">
        <v>87.816971659660339</v>
      </c>
      <c r="E216">
        <v>76.576399287223822</v>
      </c>
    </row>
    <row r="217" spans="1:5" x14ac:dyDescent="0.2">
      <c r="A217">
        <v>639</v>
      </c>
      <c r="B217">
        <v>10.65</v>
      </c>
      <c r="C217">
        <v>104.02603413259983</v>
      </c>
      <c r="D217">
        <v>87.934094786643982</v>
      </c>
      <c r="E217">
        <v>76.678530653953558</v>
      </c>
    </row>
    <row r="218" spans="1:5" x14ac:dyDescent="0.2">
      <c r="A218">
        <v>642</v>
      </c>
      <c r="B218">
        <v>10.7</v>
      </c>
      <c r="C218">
        <v>104.15542419350147</v>
      </c>
      <c r="D218">
        <v>88.043469309806824</v>
      </c>
      <c r="E218">
        <v>76.773905238151556</v>
      </c>
    </row>
    <row r="219" spans="1:5" x14ac:dyDescent="0.2">
      <c r="A219">
        <v>645</v>
      </c>
      <c r="B219">
        <v>10.75</v>
      </c>
      <c r="C219">
        <v>104.25708529448509</v>
      </c>
      <c r="D219">
        <v>88.129404306411743</v>
      </c>
      <c r="E219">
        <v>76.848840555191046</v>
      </c>
    </row>
    <row r="220" spans="1:5" x14ac:dyDescent="0.2">
      <c r="A220">
        <v>648</v>
      </c>
      <c r="B220">
        <v>10.8</v>
      </c>
      <c r="C220">
        <v>104.37723824477196</v>
      </c>
      <c r="D220">
        <v>88.230970621109009</v>
      </c>
      <c r="E220">
        <v>76.937406381607062</v>
      </c>
    </row>
    <row r="221" spans="1:5" x14ac:dyDescent="0.2">
      <c r="A221">
        <v>651</v>
      </c>
      <c r="B221">
        <v>10.85</v>
      </c>
      <c r="C221">
        <v>104.48824222481251</v>
      </c>
      <c r="D221">
        <v>88.324803233146667</v>
      </c>
      <c r="E221">
        <v>77.0192284193039</v>
      </c>
    </row>
    <row r="222" spans="1:5" x14ac:dyDescent="0.2">
      <c r="A222">
        <v>654</v>
      </c>
      <c r="B222">
        <v>10.9</v>
      </c>
      <c r="C222">
        <v>104.5991580644846</v>
      </c>
      <c r="D222">
        <v>88.418561339378357</v>
      </c>
      <c r="E222">
        <v>77.100985487937933</v>
      </c>
    </row>
    <row r="223" spans="1:5" x14ac:dyDescent="0.2">
      <c r="A223">
        <v>657</v>
      </c>
      <c r="B223">
        <v>10.95</v>
      </c>
      <c r="C223">
        <v>104.69154679870606</v>
      </c>
      <c r="D223">
        <v>88.496658325195312</v>
      </c>
      <c r="E223">
        <v>77.169086059570319</v>
      </c>
    </row>
    <row r="224" spans="1:5" x14ac:dyDescent="0.2">
      <c r="A224">
        <v>660</v>
      </c>
      <c r="B224">
        <v>11</v>
      </c>
      <c r="C224">
        <v>104.78395316100121</v>
      </c>
      <c r="D224">
        <v>88.574770212173462</v>
      </c>
      <c r="E224">
        <v>77.237199625015265</v>
      </c>
    </row>
    <row r="225" spans="1:5" x14ac:dyDescent="0.2">
      <c r="A225">
        <v>663</v>
      </c>
      <c r="B225">
        <v>11.05</v>
      </c>
      <c r="C225">
        <v>104.87634189522267</v>
      </c>
      <c r="D225">
        <v>88.652867197990417</v>
      </c>
      <c r="E225">
        <v>77.30530019664765</v>
      </c>
    </row>
    <row r="226" spans="1:5" x14ac:dyDescent="0.2">
      <c r="A226">
        <v>666</v>
      </c>
      <c r="B226">
        <v>11.1</v>
      </c>
      <c r="C226">
        <v>104.97800299620629</v>
      </c>
      <c r="D226">
        <v>88.738802194595337</v>
      </c>
      <c r="E226">
        <v>77.38023551368714</v>
      </c>
    </row>
    <row r="227" spans="1:5" x14ac:dyDescent="0.2">
      <c r="A227">
        <v>669</v>
      </c>
      <c r="B227">
        <v>11.15</v>
      </c>
      <c r="C227">
        <v>105.07039173042774</v>
      </c>
      <c r="D227">
        <v>88.816899180412292</v>
      </c>
      <c r="E227">
        <v>77.448336085319525</v>
      </c>
    </row>
    <row r="228" spans="1:5" x14ac:dyDescent="0.2">
      <c r="A228">
        <v>672</v>
      </c>
      <c r="B228">
        <v>11.2</v>
      </c>
      <c r="C228">
        <v>105.15366675055027</v>
      </c>
      <c r="D228">
        <v>88.887292265892029</v>
      </c>
      <c r="E228">
        <v>77.509718855857855</v>
      </c>
    </row>
    <row r="229" spans="1:5" x14ac:dyDescent="0.2">
      <c r="A229">
        <v>675</v>
      </c>
      <c r="B229">
        <v>11.25</v>
      </c>
      <c r="C229">
        <v>105.2553102234602</v>
      </c>
      <c r="D229">
        <v>88.973212361335754</v>
      </c>
      <c r="E229">
        <v>77.584641179084784</v>
      </c>
    </row>
    <row r="230" spans="1:5" x14ac:dyDescent="0.2">
      <c r="A230">
        <v>678</v>
      </c>
      <c r="B230">
        <v>11.3</v>
      </c>
      <c r="C230">
        <v>105.32920710837841</v>
      </c>
      <c r="D230">
        <v>89.035678029060364</v>
      </c>
      <c r="E230">
        <v>77.639111241340643</v>
      </c>
    </row>
    <row r="231" spans="1:5" x14ac:dyDescent="0.2">
      <c r="A231">
        <v>681</v>
      </c>
      <c r="B231">
        <v>11.35</v>
      </c>
      <c r="C231">
        <v>105.41246450042725</v>
      </c>
      <c r="D231">
        <v>89.106056213378906</v>
      </c>
      <c r="E231">
        <v>77.700481018066412</v>
      </c>
    </row>
    <row r="232" spans="1:5" x14ac:dyDescent="0.2">
      <c r="A232">
        <v>684</v>
      </c>
      <c r="B232">
        <v>11.4</v>
      </c>
      <c r="C232">
        <v>105.5048708627224</v>
      </c>
      <c r="D232">
        <v>89.184168100357056</v>
      </c>
      <c r="E232">
        <v>77.768594583511359</v>
      </c>
    </row>
    <row r="233" spans="1:5" x14ac:dyDescent="0.2">
      <c r="A233">
        <v>687</v>
      </c>
      <c r="B233">
        <v>11.45</v>
      </c>
      <c r="C233">
        <v>105.60651433563233</v>
      </c>
      <c r="D233">
        <v>89.270088195800781</v>
      </c>
      <c r="E233">
        <v>77.843516906738287</v>
      </c>
    </row>
    <row r="234" spans="1:5" x14ac:dyDescent="0.2">
      <c r="A234">
        <v>690</v>
      </c>
      <c r="B234">
        <v>11.5</v>
      </c>
      <c r="C234">
        <v>105.68041122055054</v>
      </c>
      <c r="D234">
        <v>89.332553863525391</v>
      </c>
      <c r="E234">
        <v>77.897986968994147</v>
      </c>
    </row>
    <row r="235" spans="1:5" x14ac:dyDescent="0.2">
      <c r="A235">
        <v>693</v>
      </c>
      <c r="B235">
        <v>11.55</v>
      </c>
      <c r="C235">
        <v>105.77281758284569</v>
      </c>
      <c r="D235">
        <v>89.41066575050354</v>
      </c>
      <c r="E235">
        <v>77.966100534439093</v>
      </c>
    </row>
    <row r="236" spans="1:5" x14ac:dyDescent="0.2">
      <c r="A236">
        <v>696</v>
      </c>
      <c r="B236">
        <v>11.6</v>
      </c>
      <c r="C236">
        <v>105.84682023620606</v>
      </c>
      <c r="D236">
        <v>89.473220825195312</v>
      </c>
      <c r="E236">
        <v>78.020648559570319</v>
      </c>
    </row>
    <row r="237" spans="1:5" x14ac:dyDescent="0.2">
      <c r="A237">
        <v>699</v>
      </c>
      <c r="B237">
        <v>11.65</v>
      </c>
      <c r="C237">
        <v>105.92997185981274</v>
      </c>
      <c r="D237">
        <v>89.543509602546692</v>
      </c>
      <c r="E237">
        <v>78.081940373420721</v>
      </c>
    </row>
    <row r="238" spans="1:5" x14ac:dyDescent="0.2">
      <c r="A238">
        <v>702</v>
      </c>
      <c r="B238">
        <v>11.7</v>
      </c>
      <c r="C238">
        <v>106.01312348341942</v>
      </c>
      <c r="D238">
        <v>89.613798379898071</v>
      </c>
      <c r="E238">
        <v>78.143232187271124</v>
      </c>
    </row>
    <row r="239" spans="1:5" x14ac:dyDescent="0.2">
      <c r="A239">
        <v>705</v>
      </c>
      <c r="B239">
        <v>11.75</v>
      </c>
      <c r="C239">
        <v>106.08712613677979</v>
      </c>
      <c r="D239">
        <v>89.676353454589844</v>
      </c>
      <c r="E239">
        <v>78.19778021240235</v>
      </c>
    </row>
    <row r="240" spans="1:5" x14ac:dyDescent="0.2">
      <c r="A240">
        <v>708</v>
      </c>
      <c r="B240">
        <v>11.8</v>
      </c>
      <c r="C240">
        <v>106.17027776038647</v>
      </c>
      <c r="D240">
        <v>89.746642231941223</v>
      </c>
      <c r="E240">
        <v>78.259072026252753</v>
      </c>
    </row>
    <row r="241" spans="1:5" x14ac:dyDescent="0.2">
      <c r="A241">
        <v>711</v>
      </c>
      <c r="B241">
        <v>11.85</v>
      </c>
      <c r="C241">
        <v>106.24417464530468</v>
      </c>
      <c r="D241">
        <v>89.809107899665833</v>
      </c>
      <c r="E241">
        <v>78.313542088508612</v>
      </c>
    </row>
    <row r="242" spans="1:5" x14ac:dyDescent="0.2">
      <c r="A242">
        <v>714</v>
      </c>
      <c r="B242">
        <v>11.9</v>
      </c>
      <c r="C242">
        <v>106.31817729866505</v>
      </c>
      <c r="D242">
        <v>89.871662974357605</v>
      </c>
      <c r="E242">
        <v>78.368090113639838</v>
      </c>
    </row>
    <row r="243" spans="1:5" x14ac:dyDescent="0.2">
      <c r="A243">
        <v>717</v>
      </c>
      <c r="B243">
        <v>11.95</v>
      </c>
      <c r="C243">
        <v>106.40132892227173</v>
      </c>
      <c r="D243">
        <v>89.941951751708984</v>
      </c>
      <c r="E243">
        <v>78.42938192749024</v>
      </c>
    </row>
    <row r="244" spans="1:5" x14ac:dyDescent="0.2">
      <c r="A244">
        <v>720</v>
      </c>
      <c r="B244">
        <v>12</v>
      </c>
      <c r="C244">
        <v>106.48448054587841</v>
      </c>
      <c r="D244">
        <v>90.012240529060364</v>
      </c>
      <c r="E244">
        <v>78.490673741340643</v>
      </c>
    </row>
    <row r="245" spans="1:5" x14ac:dyDescent="0.2">
      <c r="A245">
        <v>723</v>
      </c>
      <c r="B245">
        <v>12.05</v>
      </c>
      <c r="C245">
        <v>106.55848319923878</v>
      </c>
      <c r="D245">
        <v>90.074795603752136</v>
      </c>
      <c r="E245">
        <v>78.545221766471869</v>
      </c>
    </row>
    <row r="246" spans="1:5" x14ac:dyDescent="0.2">
      <c r="A246">
        <v>726</v>
      </c>
      <c r="B246">
        <v>12.1</v>
      </c>
      <c r="C246">
        <v>106.65088956153393</v>
      </c>
      <c r="D246">
        <v>90.152907490730286</v>
      </c>
      <c r="E246">
        <v>78.613335331916815</v>
      </c>
    </row>
    <row r="247" spans="1:5" x14ac:dyDescent="0.2">
      <c r="A247">
        <v>729</v>
      </c>
      <c r="B247">
        <v>12.15</v>
      </c>
      <c r="C247">
        <v>106.73404118514061</v>
      </c>
      <c r="D247">
        <v>90.223196268081665</v>
      </c>
      <c r="E247">
        <v>78.674627145767218</v>
      </c>
    </row>
    <row r="248" spans="1:5" x14ac:dyDescent="0.2">
      <c r="A248">
        <v>732</v>
      </c>
      <c r="B248">
        <v>12.2</v>
      </c>
      <c r="C248">
        <v>106.81719280874729</v>
      </c>
      <c r="D248">
        <v>90.293485045433044</v>
      </c>
      <c r="E248">
        <v>78.735918959617621</v>
      </c>
    </row>
    <row r="249" spans="1:5" x14ac:dyDescent="0.2">
      <c r="A249">
        <v>735</v>
      </c>
      <c r="B249">
        <v>12.25</v>
      </c>
      <c r="C249">
        <v>106.90045020079613</v>
      </c>
      <c r="D249">
        <v>90.363863229751587</v>
      </c>
      <c r="E249">
        <v>78.79728873634339</v>
      </c>
    </row>
    <row r="250" spans="1:5" x14ac:dyDescent="0.2">
      <c r="A250">
        <v>738</v>
      </c>
      <c r="B250">
        <v>12.3</v>
      </c>
      <c r="C250">
        <v>106.97434708571434</v>
      </c>
      <c r="D250">
        <v>90.426328897476196</v>
      </c>
      <c r="E250">
        <v>78.851758798599249</v>
      </c>
    </row>
    <row r="251" spans="1:5" x14ac:dyDescent="0.2">
      <c r="A251">
        <v>741</v>
      </c>
      <c r="B251">
        <v>12.35</v>
      </c>
      <c r="C251">
        <v>107.0667358199358</v>
      </c>
      <c r="D251">
        <v>90.504425883293152</v>
      </c>
      <c r="E251">
        <v>78.919859370231634</v>
      </c>
    </row>
    <row r="252" spans="1:5" x14ac:dyDescent="0.2">
      <c r="A252">
        <v>744</v>
      </c>
      <c r="B252">
        <v>12.4</v>
      </c>
      <c r="C252">
        <v>107.15914218223095</v>
      </c>
      <c r="D252">
        <v>90.582537770271301</v>
      </c>
      <c r="E252">
        <v>78.987972935676581</v>
      </c>
    </row>
    <row r="253" spans="1:5" x14ac:dyDescent="0.2">
      <c r="A253">
        <v>747</v>
      </c>
      <c r="B253">
        <v>12.45</v>
      </c>
      <c r="C253">
        <v>107.23314483559132</v>
      </c>
      <c r="D253">
        <v>90.645092844963074</v>
      </c>
      <c r="E253">
        <v>79.042520960807806</v>
      </c>
    </row>
    <row r="254" spans="1:5" x14ac:dyDescent="0.2">
      <c r="A254">
        <v>750</v>
      </c>
      <c r="B254">
        <v>12.5</v>
      </c>
      <c r="C254">
        <v>107.29780460989475</v>
      </c>
      <c r="D254">
        <v>90.699750304222107</v>
      </c>
      <c r="E254">
        <v>79.090182265281683</v>
      </c>
    </row>
    <row r="255" spans="1:5" x14ac:dyDescent="0.2">
      <c r="A255">
        <v>753</v>
      </c>
      <c r="B255">
        <v>12.55</v>
      </c>
      <c r="C255">
        <v>107.37180726325512</v>
      </c>
      <c r="D255">
        <v>90.762305378913879</v>
      </c>
      <c r="E255">
        <v>79.144730290412909</v>
      </c>
    </row>
    <row r="256" spans="1:5" x14ac:dyDescent="0.2">
      <c r="A256">
        <v>756</v>
      </c>
      <c r="B256">
        <v>12.6</v>
      </c>
      <c r="C256">
        <v>107.43644940948487</v>
      </c>
      <c r="D256">
        <v>90.816947937011719</v>
      </c>
      <c r="E256">
        <v>79.192378601074225</v>
      </c>
    </row>
    <row r="257" spans="1:5" x14ac:dyDescent="0.2">
      <c r="A257">
        <v>759</v>
      </c>
      <c r="B257">
        <v>12.65</v>
      </c>
      <c r="C257">
        <v>107.50121495223046</v>
      </c>
      <c r="D257">
        <v>90.871694803237915</v>
      </c>
      <c r="E257">
        <v>79.240117868423468</v>
      </c>
    </row>
    <row r="258" spans="1:5" x14ac:dyDescent="0.2">
      <c r="A258">
        <v>762</v>
      </c>
      <c r="B258">
        <v>12.7</v>
      </c>
      <c r="C258">
        <v>107.57511183714867</v>
      </c>
      <c r="D258">
        <v>90.934160470962524</v>
      </c>
      <c r="E258">
        <v>79.294587930679327</v>
      </c>
    </row>
    <row r="259" spans="1:5" x14ac:dyDescent="0.2">
      <c r="A259">
        <v>765</v>
      </c>
      <c r="B259">
        <v>12.75</v>
      </c>
      <c r="C259">
        <v>107.63975398337841</v>
      </c>
      <c r="D259">
        <v>90.988803029060364</v>
      </c>
      <c r="E259">
        <v>79.342236241340643</v>
      </c>
    </row>
    <row r="260" spans="1:5" x14ac:dyDescent="0.2">
      <c r="A260">
        <v>768</v>
      </c>
      <c r="B260">
        <v>12.8</v>
      </c>
      <c r="C260">
        <v>107.704519526124</v>
      </c>
      <c r="D260">
        <v>91.04354989528656</v>
      </c>
      <c r="E260">
        <v>79.389975508689886</v>
      </c>
    </row>
    <row r="261" spans="1:5" x14ac:dyDescent="0.2">
      <c r="A261">
        <v>771</v>
      </c>
      <c r="B261">
        <v>12.85</v>
      </c>
      <c r="C261">
        <v>107.77841641104222</v>
      </c>
      <c r="D261">
        <v>91.106015563011169</v>
      </c>
      <c r="E261">
        <v>79.444445570945746</v>
      </c>
    </row>
    <row r="262" spans="1:5" x14ac:dyDescent="0.2">
      <c r="A262">
        <v>774</v>
      </c>
      <c r="B262">
        <v>12.9</v>
      </c>
      <c r="C262">
        <v>107.84316432571411</v>
      </c>
      <c r="D262">
        <v>91.160747528076172</v>
      </c>
      <c r="E262">
        <v>79.492171844482428</v>
      </c>
    </row>
    <row r="263" spans="1:5" x14ac:dyDescent="0.2">
      <c r="A263">
        <v>777</v>
      </c>
      <c r="B263">
        <v>12.95</v>
      </c>
      <c r="C263">
        <v>107.90780647194386</v>
      </c>
      <c r="D263">
        <v>91.215390086174011</v>
      </c>
      <c r="E263">
        <v>79.539820155143744</v>
      </c>
    </row>
    <row r="264" spans="1:5" x14ac:dyDescent="0.2">
      <c r="A264">
        <v>780</v>
      </c>
      <c r="B264">
        <v>13</v>
      </c>
      <c r="C264">
        <v>107.97246624624729</v>
      </c>
      <c r="D264">
        <v>91.270047545433044</v>
      </c>
      <c r="E264">
        <v>79.587481459617621</v>
      </c>
    </row>
    <row r="265" spans="1:5" x14ac:dyDescent="0.2">
      <c r="A265">
        <v>783</v>
      </c>
      <c r="B265">
        <v>13.05</v>
      </c>
      <c r="C265">
        <v>108.02795942223072</v>
      </c>
      <c r="D265">
        <v>91.316956400871277</v>
      </c>
      <c r="E265">
        <v>79.628385981559759</v>
      </c>
    </row>
    <row r="266" spans="1:5" x14ac:dyDescent="0.2">
      <c r="A266">
        <v>786</v>
      </c>
      <c r="B266">
        <v>13.1</v>
      </c>
      <c r="C266">
        <v>108.09261919653416</v>
      </c>
      <c r="D266">
        <v>91.37161386013031</v>
      </c>
      <c r="E266">
        <v>79.676047286033636</v>
      </c>
    </row>
    <row r="267" spans="1:5" x14ac:dyDescent="0.2">
      <c r="A267">
        <v>789</v>
      </c>
      <c r="B267">
        <v>13.15</v>
      </c>
      <c r="C267">
        <v>108.14811237251759</v>
      </c>
      <c r="D267">
        <v>91.418522715568542</v>
      </c>
      <c r="E267">
        <v>79.716951807975775</v>
      </c>
    </row>
    <row r="268" spans="1:5" x14ac:dyDescent="0.2">
      <c r="A268">
        <v>792</v>
      </c>
      <c r="B268">
        <v>13.2</v>
      </c>
      <c r="C268">
        <v>108.21277214682102</v>
      </c>
      <c r="D268">
        <v>91.473180174827576</v>
      </c>
      <c r="E268">
        <v>79.764613112449652</v>
      </c>
    </row>
    <row r="269" spans="1:5" x14ac:dyDescent="0.2">
      <c r="A269">
        <v>795</v>
      </c>
      <c r="B269">
        <v>13.25</v>
      </c>
      <c r="C269">
        <v>108.27752006149292</v>
      </c>
      <c r="D269">
        <v>91.527912139892578</v>
      </c>
      <c r="E269">
        <v>79.812339385986334</v>
      </c>
    </row>
    <row r="270" spans="1:5" x14ac:dyDescent="0.2">
      <c r="A270">
        <v>798</v>
      </c>
      <c r="B270">
        <v>13.3</v>
      </c>
      <c r="C270">
        <v>108.33292509710789</v>
      </c>
      <c r="D270">
        <v>91.574746489524841</v>
      </c>
      <c r="E270">
        <v>79.853178938865668</v>
      </c>
    </row>
    <row r="271" spans="1:5" x14ac:dyDescent="0.2">
      <c r="A271">
        <v>801</v>
      </c>
      <c r="B271">
        <v>13.35</v>
      </c>
      <c r="C271">
        <v>108.39767301177979</v>
      </c>
      <c r="D271">
        <v>91.629478454589844</v>
      </c>
      <c r="E271">
        <v>79.90090521240235</v>
      </c>
    </row>
    <row r="272" spans="1:5" x14ac:dyDescent="0.2">
      <c r="A272">
        <v>804</v>
      </c>
      <c r="B272">
        <v>13.4</v>
      </c>
      <c r="C272">
        <v>108.43456857001782</v>
      </c>
      <c r="D272">
        <v>91.660666584968567</v>
      </c>
      <c r="E272">
        <v>79.928101262092596</v>
      </c>
    </row>
    <row r="273" spans="1:5" x14ac:dyDescent="0.2">
      <c r="A273">
        <v>807</v>
      </c>
      <c r="B273">
        <v>13.45</v>
      </c>
      <c r="C273">
        <v>108.49933411276341</v>
      </c>
      <c r="D273">
        <v>91.715413451194763</v>
      </c>
      <c r="E273">
        <v>79.97584052944184</v>
      </c>
    </row>
    <row r="274" spans="1:5" x14ac:dyDescent="0.2">
      <c r="A274">
        <v>810</v>
      </c>
      <c r="B274">
        <v>13.5</v>
      </c>
      <c r="C274">
        <v>108.55472152030468</v>
      </c>
      <c r="D274">
        <v>91.762232899665833</v>
      </c>
      <c r="E274">
        <v>80.016667088508612</v>
      </c>
    </row>
    <row r="275" spans="1:5" x14ac:dyDescent="0.2">
      <c r="A275">
        <v>813</v>
      </c>
      <c r="B275">
        <v>13.55</v>
      </c>
      <c r="C275">
        <v>108.6102323243618</v>
      </c>
      <c r="D275">
        <v>91.809156656265259</v>
      </c>
      <c r="E275">
        <v>80.057584604263312</v>
      </c>
    </row>
    <row r="276" spans="1:5" x14ac:dyDescent="0.2">
      <c r="A276">
        <v>816</v>
      </c>
      <c r="B276">
        <v>13.6</v>
      </c>
      <c r="C276">
        <v>108.64723365104199</v>
      </c>
      <c r="D276">
        <v>91.840434193611145</v>
      </c>
      <c r="E276">
        <v>80.084858616828924</v>
      </c>
    </row>
    <row r="277" spans="1:5" x14ac:dyDescent="0.2">
      <c r="A277">
        <v>819</v>
      </c>
      <c r="B277">
        <v>13.65</v>
      </c>
      <c r="C277">
        <v>108.69338394796848</v>
      </c>
      <c r="D277">
        <v>91.879445433616638</v>
      </c>
      <c r="E277">
        <v>80.118876418113715</v>
      </c>
    </row>
    <row r="278" spans="1:5" x14ac:dyDescent="0.2">
      <c r="A278">
        <v>822</v>
      </c>
      <c r="B278">
        <v>13.7</v>
      </c>
      <c r="C278">
        <v>108.74887712395191</v>
      </c>
      <c r="D278">
        <v>91.926354289054871</v>
      </c>
      <c r="E278">
        <v>80.159780940055853</v>
      </c>
    </row>
    <row r="279" spans="1:5" x14ac:dyDescent="0.2">
      <c r="A279">
        <v>825</v>
      </c>
      <c r="B279">
        <v>13.75</v>
      </c>
      <c r="C279">
        <v>108.79502742087841</v>
      </c>
      <c r="D279">
        <v>91.965365529060364</v>
      </c>
      <c r="E279">
        <v>80.193798741340643</v>
      </c>
    </row>
    <row r="280" spans="1:5" x14ac:dyDescent="0.2">
      <c r="A280">
        <v>828</v>
      </c>
      <c r="B280">
        <v>13.8</v>
      </c>
      <c r="C280">
        <v>108.84128348624706</v>
      </c>
      <c r="D280">
        <v>92.00446617603302</v>
      </c>
      <c r="E280">
        <v>80.227894505500799</v>
      </c>
    </row>
    <row r="281" spans="1:5" x14ac:dyDescent="0.2">
      <c r="A281">
        <v>831</v>
      </c>
      <c r="B281">
        <v>13.85</v>
      </c>
      <c r="C281">
        <v>108.86903007423878</v>
      </c>
      <c r="D281">
        <v>92.027920603752136</v>
      </c>
      <c r="E281">
        <v>80.248346766471869</v>
      </c>
    </row>
    <row r="282" spans="1:5" x14ac:dyDescent="0.2">
      <c r="A282">
        <v>834</v>
      </c>
      <c r="B282">
        <v>13.9</v>
      </c>
      <c r="C282">
        <v>108.90592563247681</v>
      </c>
      <c r="D282">
        <v>92.059108734130859</v>
      </c>
      <c r="E282">
        <v>80.275542816162115</v>
      </c>
    </row>
    <row r="283" spans="1:5" x14ac:dyDescent="0.2">
      <c r="A283">
        <v>837</v>
      </c>
      <c r="B283">
        <v>13.95</v>
      </c>
      <c r="C283">
        <v>108.97994591391087</v>
      </c>
      <c r="D283">
        <v>92.121678709983826</v>
      </c>
      <c r="E283">
        <v>80.330103835105902</v>
      </c>
    </row>
    <row r="284" spans="1:5" x14ac:dyDescent="0.2">
      <c r="A284">
        <v>840</v>
      </c>
      <c r="B284">
        <v>14</v>
      </c>
      <c r="C284">
        <v>109.16474101042748</v>
      </c>
      <c r="D284">
        <v>92.277887582778931</v>
      </c>
      <c r="E284">
        <v>80.466317972183234</v>
      </c>
    </row>
    <row r="285" spans="1:5" x14ac:dyDescent="0.2">
      <c r="A285">
        <v>843</v>
      </c>
      <c r="B285">
        <v>14.05</v>
      </c>
      <c r="C285">
        <v>109.07233464813233</v>
      </c>
      <c r="D285">
        <v>92.199775695800781</v>
      </c>
      <c r="E285">
        <v>80.398204406738287</v>
      </c>
    </row>
    <row r="286" spans="1:5" x14ac:dyDescent="0.2">
      <c r="A286">
        <v>846</v>
      </c>
      <c r="B286">
        <v>14.1</v>
      </c>
      <c r="C286">
        <v>109.10933597481251</v>
      </c>
      <c r="D286">
        <v>92.231053233146667</v>
      </c>
      <c r="E286">
        <v>80.4254784193039</v>
      </c>
    </row>
    <row r="287" spans="1:5" x14ac:dyDescent="0.2">
      <c r="A287">
        <v>849</v>
      </c>
      <c r="B287">
        <v>14.15</v>
      </c>
      <c r="C287">
        <v>109.14623153305054</v>
      </c>
      <c r="D287">
        <v>92.262241363525391</v>
      </c>
      <c r="E287">
        <v>80.452674468994147</v>
      </c>
    </row>
    <row r="288" spans="1:5" x14ac:dyDescent="0.2">
      <c r="A288">
        <v>852</v>
      </c>
      <c r="B288">
        <v>14.2</v>
      </c>
      <c r="C288">
        <v>109.20174233710766</v>
      </c>
      <c r="D288">
        <v>92.309165120124817</v>
      </c>
      <c r="E288">
        <v>80.493591984748846</v>
      </c>
    </row>
    <row r="289" spans="1:5" x14ac:dyDescent="0.2">
      <c r="A289">
        <v>855</v>
      </c>
      <c r="B289">
        <v>14.25</v>
      </c>
      <c r="C289">
        <v>109.24789263403416</v>
      </c>
      <c r="D289">
        <v>92.34817636013031</v>
      </c>
      <c r="E289">
        <v>80.527609786033636</v>
      </c>
    </row>
    <row r="290" spans="1:5" x14ac:dyDescent="0.2">
      <c r="A290">
        <v>858</v>
      </c>
      <c r="B290">
        <v>14.3</v>
      </c>
      <c r="C290">
        <v>109.27563922202587</v>
      </c>
      <c r="D290">
        <v>92.371630787849426</v>
      </c>
      <c r="E290">
        <v>80.548062047004706</v>
      </c>
    </row>
    <row r="291" spans="1:5" x14ac:dyDescent="0.2">
      <c r="A291">
        <v>861</v>
      </c>
      <c r="B291">
        <v>14.35</v>
      </c>
      <c r="C291">
        <v>109.31264054870606</v>
      </c>
      <c r="D291">
        <v>92.402908325195312</v>
      </c>
      <c r="E291">
        <v>80.575336059570319</v>
      </c>
    </row>
    <row r="292" spans="1:5" x14ac:dyDescent="0.2">
      <c r="A292">
        <v>864</v>
      </c>
      <c r="B292">
        <v>14.4</v>
      </c>
      <c r="C292">
        <v>109.34040476477146</v>
      </c>
      <c r="D292">
        <v>92.426377654075623</v>
      </c>
      <c r="E292">
        <v>80.595801314353949</v>
      </c>
    </row>
    <row r="293" spans="1:5" x14ac:dyDescent="0.2">
      <c r="A293">
        <v>867</v>
      </c>
      <c r="B293">
        <v>14.45</v>
      </c>
      <c r="C293">
        <v>109.3772826949358</v>
      </c>
      <c r="D293">
        <v>92.457550883293152</v>
      </c>
      <c r="E293">
        <v>80.622984370231634</v>
      </c>
    </row>
    <row r="294" spans="1:5" x14ac:dyDescent="0.2">
      <c r="A294">
        <v>870</v>
      </c>
      <c r="B294">
        <v>14.5</v>
      </c>
      <c r="C294">
        <v>109.40504691100121</v>
      </c>
      <c r="D294">
        <v>92.481020212173462</v>
      </c>
      <c r="E294">
        <v>80.643449625015265</v>
      </c>
    </row>
    <row r="295" spans="1:5" x14ac:dyDescent="0.2">
      <c r="A295">
        <v>873</v>
      </c>
      <c r="B295">
        <v>14.55</v>
      </c>
      <c r="C295">
        <v>109.44204823768139</v>
      </c>
      <c r="D295">
        <v>92.512297749519348</v>
      </c>
      <c r="E295">
        <v>80.670723637580878</v>
      </c>
    </row>
    <row r="296" spans="1:5" x14ac:dyDescent="0.2">
      <c r="A296">
        <v>876</v>
      </c>
      <c r="B296">
        <v>14.6</v>
      </c>
      <c r="C296">
        <v>109.46979482567311</v>
      </c>
      <c r="D296">
        <v>92.535752177238464</v>
      </c>
      <c r="E296">
        <v>80.691175898551947</v>
      </c>
    </row>
    <row r="297" spans="1:5" x14ac:dyDescent="0.2">
      <c r="A297">
        <v>879</v>
      </c>
      <c r="B297">
        <v>14.65</v>
      </c>
      <c r="C297">
        <v>114.98760000000001</v>
      </c>
      <c r="D297">
        <v>97.200151230000003</v>
      </c>
      <c r="E297">
        <v>84.758400000000009</v>
      </c>
    </row>
    <row r="298" spans="1:5" x14ac:dyDescent="0.2">
      <c r="A298">
        <v>882</v>
      </c>
      <c r="B298">
        <v>14.7</v>
      </c>
      <c r="C298">
        <v>117.49201865255833</v>
      </c>
      <c r="D298">
        <v>99.317006468772888</v>
      </c>
      <c r="E298">
        <v>86.604429640769965</v>
      </c>
    </row>
    <row r="299" spans="1:5" x14ac:dyDescent="0.2">
      <c r="A299">
        <v>885</v>
      </c>
      <c r="B299">
        <v>14.75</v>
      </c>
      <c r="C299">
        <v>118.73042608559132</v>
      </c>
      <c r="D299">
        <v>100.36384284496307</v>
      </c>
      <c r="E299">
        <v>87.517270960807807</v>
      </c>
    </row>
    <row r="300" spans="1:5" x14ac:dyDescent="0.2">
      <c r="A300">
        <v>888</v>
      </c>
      <c r="B300">
        <v>14.8</v>
      </c>
      <c r="C300">
        <v>121.8266562050581</v>
      </c>
      <c r="D300">
        <v>102.98111259937286</v>
      </c>
      <c r="E300">
        <v>89.799530186653143</v>
      </c>
    </row>
    <row r="301" spans="1:5" x14ac:dyDescent="0.2">
      <c r="A301">
        <v>891</v>
      </c>
      <c r="B301">
        <v>14.85</v>
      </c>
      <c r="C301">
        <v>125.34786392509938</v>
      </c>
      <c r="D301">
        <v>105.95761954784393</v>
      </c>
      <c r="E301">
        <v>92.395044245719916</v>
      </c>
    </row>
    <row r="302" spans="1:5" x14ac:dyDescent="0.2">
      <c r="A302">
        <v>894</v>
      </c>
      <c r="B302">
        <v>14.9</v>
      </c>
      <c r="C302">
        <v>128.12053075194359</v>
      </c>
      <c r="D302">
        <v>108.30137848854065</v>
      </c>
      <c r="E302">
        <v>94.438802042007453</v>
      </c>
    </row>
    <row r="303" spans="1:5" x14ac:dyDescent="0.2">
      <c r="A303">
        <v>897</v>
      </c>
      <c r="B303">
        <v>14.95</v>
      </c>
      <c r="C303">
        <v>130.32017941534519</v>
      </c>
      <c r="D303">
        <v>110.16076028347015</v>
      </c>
      <c r="E303">
        <v>96.06018296718598</v>
      </c>
    </row>
    <row r="304" spans="1:5" x14ac:dyDescent="0.2">
      <c r="A304">
        <v>900</v>
      </c>
      <c r="B304">
        <v>15</v>
      </c>
      <c r="C304">
        <v>132.09470945358277</v>
      </c>
      <c r="D304">
        <v>111.66078567504883</v>
      </c>
      <c r="E304">
        <v>97.368205108642584</v>
      </c>
    </row>
    <row r="305" spans="1:5" x14ac:dyDescent="0.2">
      <c r="A305">
        <v>903</v>
      </c>
      <c r="B305">
        <v>15.05</v>
      </c>
      <c r="C305">
        <v>133.48103405296803</v>
      </c>
      <c r="D305">
        <v>112.83265769481659</v>
      </c>
      <c r="E305">
        <v>98.390077509880072</v>
      </c>
    </row>
    <row r="306" spans="1:5" x14ac:dyDescent="0.2">
      <c r="A306">
        <v>906</v>
      </c>
      <c r="B306">
        <v>15.1</v>
      </c>
      <c r="C306">
        <v>134.50691742956639</v>
      </c>
      <c r="D306">
        <v>113.69984567165375</v>
      </c>
      <c r="E306">
        <v>99.146265425682074</v>
      </c>
    </row>
    <row r="307" spans="1:5" x14ac:dyDescent="0.2">
      <c r="A307">
        <v>909</v>
      </c>
      <c r="B307">
        <v>15.15</v>
      </c>
      <c r="C307">
        <v>135.25558171927929</v>
      </c>
      <c r="D307">
        <v>114.33269798755646</v>
      </c>
      <c r="E307">
        <v>99.698112645149237</v>
      </c>
    </row>
    <row r="308" spans="1:5" x14ac:dyDescent="0.2">
      <c r="A308">
        <v>912</v>
      </c>
      <c r="B308">
        <v>15.2</v>
      </c>
      <c r="C308">
        <v>135.78234381735325</v>
      </c>
      <c r="D308">
        <v>114.77797448635101</v>
      </c>
      <c r="E308">
        <v>100.08639375209809</v>
      </c>
    </row>
    <row r="309" spans="1:5" x14ac:dyDescent="0.2">
      <c r="A309">
        <v>915</v>
      </c>
      <c r="B309">
        <v>15.25</v>
      </c>
      <c r="C309">
        <v>136.22593666374684</v>
      </c>
      <c r="D309">
        <v>115.152947306633</v>
      </c>
      <c r="E309">
        <v>100.41337005138398</v>
      </c>
    </row>
    <row r="310" spans="1:5" x14ac:dyDescent="0.2">
      <c r="A310">
        <v>918</v>
      </c>
      <c r="B310">
        <v>15.3</v>
      </c>
      <c r="C310">
        <v>136.58639551460743</v>
      </c>
      <c r="D310">
        <v>115.45764625072479</v>
      </c>
      <c r="E310">
        <v>100.67906753063203</v>
      </c>
    </row>
    <row r="311" spans="1:5" x14ac:dyDescent="0.2">
      <c r="A311">
        <v>921</v>
      </c>
      <c r="B311">
        <v>15.35</v>
      </c>
      <c r="C311">
        <v>136.90072169661522</v>
      </c>
      <c r="D311">
        <v>115.72334885597229</v>
      </c>
      <c r="E311">
        <v>100.91076020240784</v>
      </c>
    </row>
    <row r="312" spans="1:5" x14ac:dyDescent="0.2">
      <c r="A312">
        <v>924</v>
      </c>
      <c r="B312">
        <v>15.4</v>
      </c>
      <c r="C312">
        <v>137.16866841673851</v>
      </c>
      <c r="D312">
        <v>115.94984650611877</v>
      </c>
      <c r="E312">
        <v>101.10826615333558</v>
      </c>
    </row>
    <row r="313" spans="1:5" x14ac:dyDescent="0.2">
      <c r="A313">
        <v>927</v>
      </c>
      <c r="B313">
        <v>15.45</v>
      </c>
      <c r="C313">
        <v>137.42746616661549</v>
      </c>
      <c r="D313">
        <v>116.16861045360565</v>
      </c>
      <c r="E313">
        <v>101.29902831554413</v>
      </c>
    </row>
    <row r="314" spans="1:5" x14ac:dyDescent="0.2">
      <c r="A314">
        <v>930</v>
      </c>
      <c r="B314">
        <v>15.5</v>
      </c>
      <c r="C314">
        <v>137.66777206718922</v>
      </c>
      <c r="D314">
        <v>116.37174308300018</v>
      </c>
      <c r="E314">
        <v>101.47615996837617</v>
      </c>
    </row>
    <row r="315" spans="1:5" x14ac:dyDescent="0.2">
      <c r="A315">
        <v>933</v>
      </c>
      <c r="B315">
        <v>15.55</v>
      </c>
      <c r="C315">
        <v>137.90807796776295</v>
      </c>
      <c r="D315">
        <v>116.57487571239471</v>
      </c>
      <c r="E315">
        <v>101.6532916212082</v>
      </c>
    </row>
    <row r="316" spans="1:5" x14ac:dyDescent="0.2">
      <c r="A316">
        <v>936</v>
      </c>
      <c r="B316">
        <v>15.6</v>
      </c>
      <c r="C316">
        <v>138.05599513411522</v>
      </c>
      <c r="D316">
        <v>116.69991135597229</v>
      </c>
      <c r="E316">
        <v>101.76232270240784</v>
      </c>
    </row>
    <row r="317" spans="1:5" x14ac:dyDescent="0.2">
      <c r="A317">
        <v>939</v>
      </c>
      <c r="B317">
        <v>15.65</v>
      </c>
      <c r="C317">
        <v>138.21304364264012</v>
      </c>
      <c r="D317">
        <v>116.83266580104828</v>
      </c>
      <c r="E317">
        <v>101.87808457851411</v>
      </c>
    </row>
    <row r="318" spans="1:5" x14ac:dyDescent="0.2">
      <c r="A318">
        <v>942</v>
      </c>
      <c r="B318">
        <v>15.7</v>
      </c>
      <c r="C318">
        <v>138.35168844223023</v>
      </c>
      <c r="D318">
        <v>116.94986343383789</v>
      </c>
      <c r="E318">
        <v>101.98028091430665</v>
      </c>
    </row>
    <row r="319" spans="1:5" x14ac:dyDescent="0.2">
      <c r="A319">
        <v>945</v>
      </c>
      <c r="B319">
        <v>15.75</v>
      </c>
      <c r="C319">
        <v>138.48109613120556</v>
      </c>
      <c r="D319">
        <v>117.05925285816193</v>
      </c>
      <c r="E319">
        <v>102.07566849231721</v>
      </c>
    </row>
    <row r="320" spans="1:5" x14ac:dyDescent="0.2">
      <c r="A320">
        <v>948</v>
      </c>
      <c r="B320">
        <v>15.8</v>
      </c>
      <c r="C320">
        <v>138.6105038201809</v>
      </c>
      <c r="D320">
        <v>117.16864228248596</v>
      </c>
      <c r="E320">
        <v>102.17105607032777</v>
      </c>
    </row>
    <row r="321" spans="1:5" x14ac:dyDescent="0.2">
      <c r="A321">
        <v>951</v>
      </c>
      <c r="B321">
        <v>15.85</v>
      </c>
      <c r="C321">
        <v>138.73065677046776</v>
      </c>
      <c r="D321">
        <v>117.27020859718323</v>
      </c>
      <c r="E321">
        <v>102.25962189674378</v>
      </c>
    </row>
    <row r="322" spans="1:5" x14ac:dyDescent="0.2">
      <c r="A322">
        <v>954</v>
      </c>
      <c r="B322">
        <v>15.9</v>
      </c>
      <c r="C322">
        <v>138.83230024337769</v>
      </c>
      <c r="D322">
        <v>117.35612869262695</v>
      </c>
      <c r="E322">
        <v>102.33454421997071</v>
      </c>
    </row>
    <row r="323" spans="1:5" x14ac:dyDescent="0.2">
      <c r="A323">
        <v>957</v>
      </c>
      <c r="B323">
        <v>15.95</v>
      </c>
      <c r="C323">
        <v>138.92470660567284</v>
      </c>
      <c r="D323">
        <v>117.4342405796051</v>
      </c>
      <c r="E323">
        <v>102.40265778541566</v>
      </c>
    </row>
    <row r="324" spans="1:5" x14ac:dyDescent="0.2">
      <c r="A324">
        <v>960</v>
      </c>
      <c r="B324">
        <v>16</v>
      </c>
      <c r="C324">
        <v>139.00785822927952</v>
      </c>
      <c r="D324">
        <v>117.50452935695648</v>
      </c>
      <c r="E324">
        <v>102.46394959926606</v>
      </c>
    </row>
    <row r="325" spans="1:5" x14ac:dyDescent="0.2">
      <c r="A325">
        <v>963</v>
      </c>
      <c r="B325">
        <v>16.05</v>
      </c>
      <c r="C325">
        <v>139.09111562132836</v>
      </c>
      <c r="D325">
        <v>117.57490754127502</v>
      </c>
      <c r="E325">
        <v>102.52531937599183</v>
      </c>
    </row>
    <row r="326" spans="1:5" x14ac:dyDescent="0.2">
      <c r="A326">
        <v>966</v>
      </c>
      <c r="B326">
        <v>16.100000000000001</v>
      </c>
      <c r="C326">
        <v>139.1557577675581</v>
      </c>
      <c r="D326">
        <v>117.62955009937286</v>
      </c>
      <c r="E326">
        <v>102.57296768665314</v>
      </c>
    </row>
    <row r="327" spans="1:5" x14ac:dyDescent="0.2">
      <c r="A327">
        <v>969</v>
      </c>
      <c r="B327">
        <v>16.149999999999999</v>
      </c>
      <c r="C327">
        <v>139.22052331030369</v>
      </c>
      <c r="D327">
        <v>117.68429696559906</v>
      </c>
      <c r="E327">
        <v>102.62070695400239</v>
      </c>
    </row>
    <row r="328" spans="1:5" x14ac:dyDescent="0.2">
      <c r="A328">
        <v>972</v>
      </c>
      <c r="B328">
        <v>16.2</v>
      </c>
      <c r="C328">
        <v>139.28516545653343</v>
      </c>
      <c r="D328">
        <v>117.7389395236969</v>
      </c>
      <c r="E328">
        <v>102.6683552646637</v>
      </c>
    </row>
    <row r="329" spans="1:5" x14ac:dyDescent="0.2">
      <c r="A329">
        <v>975</v>
      </c>
      <c r="B329">
        <v>16.25</v>
      </c>
      <c r="C329">
        <v>139.34067626059056</v>
      </c>
      <c r="D329">
        <v>117.78586328029633</v>
      </c>
      <c r="E329">
        <v>102.7092727804184</v>
      </c>
    </row>
    <row r="330" spans="1:5" x14ac:dyDescent="0.2">
      <c r="A330">
        <v>978</v>
      </c>
      <c r="B330">
        <v>16.3</v>
      </c>
      <c r="C330">
        <v>139.4053184068203</v>
      </c>
      <c r="D330">
        <v>117.84050583839417</v>
      </c>
      <c r="E330">
        <v>102.75692109107972</v>
      </c>
    </row>
    <row r="331" spans="1:5" x14ac:dyDescent="0.2">
      <c r="A331">
        <v>981</v>
      </c>
      <c r="B331">
        <v>16.350000000000001</v>
      </c>
      <c r="C331">
        <v>139.45157447218895</v>
      </c>
      <c r="D331">
        <v>117.87960648536682</v>
      </c>
      <c r="E331">
        <v>102.79101685523987</v>
      </c>
    </row>
    <row r="332" spans="1:5" x14ac:dyDescent="0.2">
      <c r="A332">
        <v>984</v>
      </c>
      <c r="B332">
        <v>16.399999999999999</v>
      </c>
      <c r="C332">
        <v>139.50696187973023</v>
      </c>
      <c r="D332">
        <v>117.92642593383789</v>
      </c>
      <c r="E332">
        <v>102.83184341430665</v>
      </c>
    </row>
    <row r="333" spans="1:5" x14ac:dyDescent="0.2">
      <c r="A333">
        <v>987</v>
      </c>
      <c r="B333">
        <v>16.45</v>
      </c>
      <c r="C333">
        <v>139.57172742247582</v>
      </c>
      <c r="D333">
        <v>117.98117280006409</v>
      </c>
      <c r="E333">
        <v>102.87958268165589</v>
      </c>
    </row>
    <row r="334" spans="1:5" x14ac:dyDescent="0.2">
      <c r="A334">
        <v>990</v>
      </c>
      <c r="B334">
        <v>16.5</v>
      </c>
      <c r="C334">
        <v>139.67337089538574</v>
      </c>
      <c r="D334">
        <v>118.06709289550781</v>
      </c>
      <c r="E334">
        <v>102.95450500488282</v>
      </c>
    </row>
    <row r="335" spans="1:5" x14ac:dyDescent="0.2">
      <c r="A335">
        <v>993</v>
      </c>
      <c r="B335">
        <v>16.55</v>
      </c>
      <c r="C335">
        <v>139.71952119231224</v>
      </c>
      <c r="D335">
        <v>118.10610413551331</v>
      </c>
      <c r="E335">
        <v>102.98852280616761</v>
      </c>
    </row>
    <row r="336" spans="1:5" x14ac:dyDescent="0.2">
      <c r="A336">
        <v>996</v>
      </c>
      <c r="B336">
        <v>16.600000000000001</v>
      </c>
      <c r="C336">
        <v>139.7657772576809</v>
      </c>
      <c r="D336">
        <v>118.14520478248596</v>
      </c>
      <c r="E336">
        <v>103.02261857032777</v>
      </c>
    </row>
    <row r="337" spans="1:5" x14ac:dyDescent="0.2">
      <c r="A337">
        <v>999</v>
      </c>
      <c r="B337">
        <v>16.649999999999999</v>
      </c>
      <c r="C337">
        <v>139.80277858436108</v>
      </c>
      <c r="D337">
        <v>118.17648231983185</v>
      </c>
      <c r="E337">
        <v>103.04989258289338</v>
      </c>
    </row>
    <row r="338" spans="1:5" x14ac:dyDescent="0.2">
      <c r="A338">
        <v>1002</v>
      </c>
      <c r="B338">
        <v>16.7</v>
      </c>
      <c r="C338">
        <v>139.81203332304955</v>
      </c>
      <c r="D338">
        <v>118.18430542945862</v>
      </c>
      <c r="E338">
        <v>103.05671433448792</v>
      </c>
    </row>
    <row r="339" spans="1:5" x14ac:dyDescent="0.2">
      <c r="A339">
        <v>1005</v>
      </c>
      <c r="B339">
        <v>16.75</v>
      </c>
      <c r="C339">
        <v>139.84892888128758</v>
      </c>
      <c r="D339">
        <v>118.21549355983734</v>
      </c>
      <c r="E339">
        <v>103.08391038417817</v>
      </c>
    </row>
    <row r="340" spans="1:5" x14ac:dyDescent="0.2">
      <c r="A340">
        <v>1008</v>
      </c>
      <c r="B340">
        <v>16.8</v>
      </c>
      <c r="C340">
        <v>139.89518494665623</v>
      </c>
      <c r="D340">
        <v>118.25459420681</v>
      </c>
      <c r="E340">
        <v>103.11800614833832</v>
      </c>
    </row>
    <row r="341" spans="1:5" x14ac:dyDescent="0.2">
      <c r="A341">
        <v>1011</v>
      </c>
      <c r="B341">
        <v>16.850000000000001</v>
      </c>
      <c r="C341">
        <v>139.9505723541975</v>
      </c>
      <c r="D341">
        <v>118.30141365528107</v>
      </c>
      <c r="E341">
        <v>103.1588327074051</v>
      </c>
    </row>
    <row r="342" spans="1:5" x14ac:dyDescent="0.2">
      <c r="A342">
        <v>1014</v>
      </c>
      <c r="B342">
        <v>16.899999999999999</v>
      </c>
      <c r="C342">
        <v>140.00608315825463</v>
      </c>
      <c r="D342">
        <v>118.34833741188049</v>
      </c>
      <c r="E342">
        <v>103.1997502231598</v>
      </c>
    </row>
    <row r="343" spans="1:5" x14ac:dyDescent="0.2">
      <c r="A343">
        <v>1017</v>
      </c>
      <c r="B343">
        <v>16.95</v>
      </c>
      <c r="C343">
        <v>140.07072530448437</v>
      </c>
      <c r="D343">
        <v>118.40297996997833</v>
      </c>
      <c r="E343">
        <v>103.24739853382111</v>
      </c>
    </row>
    <row r="344" spans="1:5" x14ac:dyDescent="0.2">
      <c r="A344">
        <v>1020</v>
      </c>
      <c r="B344">
        <v>17</v>
      </c>
      <c r="C344">
        <v>140.14472795784474</v>
      </c>
      <c r="D344">
        <v>118.4655350446701</v>
      </c>
      <c r="E344">
        <v>103.30194655895234</v>
      </c>
    </row>
    <row r="345" spans="1:5" x14ac:dyDescent="0.2">
      <c r="A345">
        <v>1023</v>
      </c>
      <c r="B345">
        <v>17.05</v>
      </c>
      <c r="C345">
        <v>140.20938773214817</v>
      </c>
      <c r="D345">
        <v>118.52019250392914</v>
      </c>
      <c r="E345">
        <v>103.34960786342621</v>
      </c>
    </row>
    <row r="346" spans="1:5" x14ac:dyDescent="0.2">
      <c r="A346">
        <v>1026</v>
      </c>
      <c r="B346">
        <v>17.100000000000001</v>
      </c>
      <c r="C346">
        <v>140.28328461706639</v>
      </c>
      <c r="D346">
        <v>118.58265817165375</v>
      </c>
      <c r="E346">
        <v>103.40407792568207</v>
      </c>
    </row>
    <row r="347" spans="1:5" x14ac:dyDescent="0.2">
      <c r="A347">
        <v>1029</v>
      </c>
      <c r="B347">
        <v>17.149999999999999</v>
      </c>
      <c r="C347">
        <v>140.36654200911522</v>
      </c>
      <c r="D347">
        <v>118.65303635597229</v>
      </c>
      <c r="E347">
        <v>103.46544770240784</v>
      </c>
    </row>
    <row r="348" spans="1:5" x14ac:dyDescent="0.2">
      <c r="A348">
        <v>1032</v>
      </c>
      <c r="B348">
        <v>17.2</v>
      </c>
      <c r="C348">
        <v>140.38503385841847</v>
      </c>
      <c r="D348">
        <v>118.66866767406464</v>
      </c>
      <c r="E348">
        <v>103.47907821178437</v>
      </c>
    </row>
    <row r="349" spans="1:5" x14ac:dyDescent="0.2">
      <c r="A349">
        <v>1035</v>
      </c>
      <c r="B349">
        <v>17.25</v>
      </c>
      <c r="C349">
        <v>140.51433577895165</v>
      </c>
      <c r="D349">
        <v>118.77796769142151</v>
      </c>
      <c r="E349">
        <v>103.57438782691956</v>
      </c>
    </row>
    <row r="350" spans="1:5" x14ac:dyDescent="0.2">
      <c r="A350">
        <v>1038</v>
      </c>
      <c r="B350">
        <v>17.3</v>
      </c>
      <c r="C350">
        <v>140.55133710563183</v>
      </c>
      <c r="D350">
        <v>118.8092452287674</v>
      </c>
      <c r="E350">
        <v>103.60166183948517</v>
      </c>
    </row>
    <row r="351" spans="1:5" x14ac:dyDescent="0.2">
      <c r="A351">
        <v>1041</v>
      </c>
      <c r="B351">
        <v>17.350000000000001</v>
      </c>
      <c r="C351">
        <v>140.74538694083691</v>
      </c>
      <c r="D351">
        <v>118.97327721118927</v>
      </c>
      <c r="E351">
        <v>103.74469772815705</v>
      </c>
    </row>
    <row r="352" spans="1:5" x14ac:dyDescent="0.2">
      <c r="A352">
        <v>1044</v>
      </c>
      <c r="B352">
        <v>17.399999999999999</v>
      </c>
      <c r="C352">
        <v>140.71774612128735</v>
      </c>
      <c r="D352">
        <v>118.94991219043732</v>
      </c>
      <c r="E352">
        <v>103.72432343006135</v>
      </c>
    </row>
    <row r="353" spans="1:5" x14ac:dyDescent="0.2">
      <c r="A353">
        <v>1047</v>
      </c>
      <c r="B353">
        <v>17.45</v>
      </c>
      <c r="C353">
        <v>140.69923664391041</v>
      </c>
      <c r="D353">
        <v>118.93426597118378</v>
      </c>
      <c r="E353">
        <v>103.71067992687226</v>
      </c>
    </row>
    <row r="354" spans="1:5" x14ac:dyDescent="0.2">
      <c r="A354">
        <v>1050</v>
      </c>
      <c r="B354">
        <v>17.5</v>
      </c>
      <c r="C354">
        <v>141.03194890677929</v>
      </c>
      <c r="D354">
        <v>119.21551048755646</v>
      </c>
      <c r="E354">
        <v>103.95592514514924</v>
      </c>
    </row>
    <row r="355" spans="1:5" x14ac:dyDescent="0.2">
      <c r="A355">
        <v>1053</v>
      </c>
      <c r="B355">
        <v>17.55</v>
      </c>
      <c r="C355">
        <v>140.95805202186108</v>
      </c>
      <c r="D355">
        <v>119.15304481983185</v>
      </c>
      <c r="E355">
        <v>103.90145508289338</v>
      </c>
    </row>
    <row r="356" spans="1:5" x14ac:dyDescent="0.2">
      <c r="A356">
        <v>1056</v>
      </c>
      <c r="B356">
        <v>17.600000000000001</v>
      </c>
      <c r="C356">
        <v>141.04120364546776</v>
      </c>
      <c r="D356">
        <v>119.22333359718323</v>
      </c>
      <c r="E356">
        <v>103.96274689674378</v>
      </c>
    </row>
    <row r="357" spans="1:5" x14ac:dyDescent="0.2">
      <c r="A357">
        <v>1059</v>
      </c>
      <c r="B357">
        <v>17.649999999999999</v>
      </c>
      <c r="C357">
        <v>141.09659105300904</v>
      </c>
      <c r="D357">
        <v>119.2701530456543</v>
      </c>
      <c r="E357">
        <v>104.00357345581055</v>
      </c>
    </row>
    <row r="358" spans="1:5" x14ac:dyDescent="0.2">
      <c r="A358">
        <v>1062</v>
      </c>
      <c r="B358">
        <v>17.7</v>
      </c>
      <c r="C358">
        <v>141.18910318374634</v>
      </c>
      <c r="D358">
        <v>119.34835433959961</v>
      </c>
      <c r="E358">
        <v>104.07176498413087</v>
      </c>
    </row>
    <row r="359" spans="1:5" x14ac:dyDescent="0.2">
      <c r="A359">
        <v>1065</v>
      </c>
      <c r="B359">
        <v>17.75</v>
      </c>
      <c r="C359">
        <v>141.25374532997608</v>
      </c>
      <c r="D359">
        <v>119.40299689769745</v>
      </c>
      <c r="E359">
        <v>104.11941329479218</v>
      </c>
    </row>
    <row r="360" spans="1:5" x14ac:dyDescent="0.2">
      <c r="A360">
        <v>1068</v>
      </c>
      <c r="B360">
        <v>17.8</v>
      </c>
      <c r="C360">
        <v>141.31851087272167</v>
      </c>
      <c r="D360">
        <v>119.45774376392365</v>
      </c>
      <c r="E360">
        <v>104.16715256214142</v>
      </c>
    </row>
    <row r="361" spans="1:5" x14ac:dyDescent="0.2">
      <c r="A361">
        <v>1071</v>
      </c>
      <c r="B361">
        <v>17.850000000000001</v>
      </c>
      <c r="C361">
        <v>141.40166249632836</v>
      </c>
      <c r="D361">
        <v>119.52803254127502</v>
      </c>
      <c r="E361">
        <v>104.22844437599183</v>
      </c>
    </row>
    <row r="362" spans="1:5" x14ac:dyDescent="0.2">
      <c r="A362">
        <v>1074</v>
      </c>
      <c r="B362">
        <v>17.899999999999999</v>
      </c>
      <c r="C362">
        <v>141.48481411993504</v>
      </c>
      <c r="D362">
        <v>119.5983213186264</v>
      </c>
      <c r="E362">
        <v>104.28973618984223</v>
      </c>
    </row>
    <row r="363" spans="1:5" x14ac:dyDescent="0.2">
      <c r="A363">
        <v>1077</v>
      </c>
      <c r="B363">
        <v>17.95</v>
      </c>
      <c r="C363">
        <v>141.56794811546803</v>
      </c>
      <c r="D363">
        <v>119.66859519481659</v>
      </c>
      <c r="E363">
        <v>104.35101500988007</v>
      </c>
    </row>
    <row r="364" spans="1:5" x14ac:dyDescent="0.2">
      <c r="A364">
        <v>1080</v>
      </c>
      <c r="B364">
        <v>18</v>
      </c>
      <c r="C364">
        <v>141.63271365821362</v>
      </c>
      <c r="D364">
        <v>119.72334206104279</v>
      </c>
      <c r="E364">
        <v>104.39875427722932</v>
      </c>
    </row>
    <row r="365" spans="1:5" x14ac:dyDescent="0.2">
      <c r="A365">
        <v>1083</v>
      </c>
      <c r="B365">
        <v>18.05</v>
      </c>
      <c r="C365">
        <v>141.70661054313183</v>
      </c>
      <c r="D365">
        <v>119.7858077287674</v>
      </c>
      <c r="E365">
        <v>104.45322433948517</v>
      </c>
    </row>
    <row r="366" spans="1:5" x14ac:dyDescent="0.2">
      <c r="A366">
        <v>1086</v>
      </c>
      <c r="B366">
        <v>18.100000000000001</v>
      </c>
      <c r="C366">
        <v>141.77137608587742</v>
      </c>
      <c r="D366">
        <v>119.84055459499359</v>
      </c>
      <c r="E366">
        <v>104.50096360683442</v>
      </c>
    </row>
    <row r="367" spans="1:5" x14ac:dyDescent="0.2">
      <c r="A367">
        <v>1089</v>
      </c>
      <c r="B367">
        <v>18.149999999999999</v>
      </c>
      <c r="C367">
        <v>141.8267634934187</v>
      </c>
      <c r="D367">
        <v>119.88737404346466</v>
      </c>
      <c r="E367">
        <v>104.54179016590119</v>
      </c>
    </row>
    <row r="368" spans="1:5" x14ac:dyDescent="0.2">
      <c r="A368">
        <v>1092</v>
      </c>
      <c r="B368">
        <v>18.2</v>
      </c>
      <c r="C368">
        <v>141.90076614677906</v>
      </c>
      <c r="D368">
        <v>119.94992911815643</v>
      </c>
      <c r="E368">
        <v>104.59633819103242</v>
      </c>
    </row>
    <row r="369" spans="1:5" x14ac:dyDescent="0.2">
      <c r="A369">
        <v>1095</v>
      </c>
      <c r="B369">
        <v>18.25</v>
      </c>
      <c r="C369">
        <v>141.94691644370556</v>
      </c>
      <c r="D369">
        <v>119.98894035816193</v>
      </c>
      <c r="E369">
        <v>104.63035599231721</v>
      </c>
    </row>
    <row r="370" spans="1:5" x14ac:dyDescent="0.2">
      <c r="A370">
        <v>1098</v>
      </c>
      <c r="B370">
        <v>18.3</v>
      </c>
      <c r="C370">
        <v>142.01168198645115</v>
      </c>
      <c r="D370">
        <v>120.04368722438812</v>
      </c>
      <c r="E370">
        <v>104.67809525966645</v>
      </c>
    </row>
    <row r="371" spans="1:5" x14ac:dyDescent="0.2">
      <c r="A371">
        <v>1101</v>
      </c>
      <c r="B371">
        <v>18.350000000000001</v>
      </c>
      <c r="C371">
        <v>142.05781465530396</v>
      </c>
      <c r="D371">
        <v>120.08268356323242</v>
      </c>
      <c r="E371">
        <v>104.71210006713868</v>
      </c>
    </row>
    <row r="372" spans="1:5" x14ac:dyDescent="0.2">
      <c r="A372">
        <v>1104</v>
      </c>
      <c r="B372">
        <v>18.399999999999999</v>
      </c>
      <c r="C372">
        <v>142.09481598198414</v>
      </c>
      <c r="D372">
        <v>120.11396110057831</v>
      </c>
      <c r="E372">
        <v>104.73937407970429</v>
      </c>
    </row>
    <row r="373" spans="1:5" x14ac:dyDescent="0.2">
      <c r="A373">
        <v>1107</v>
      </c>
      <c r="B373">
        <v>18.45</v>
      </c>
      <c r="C373">
        <v>142.14096627891064</v>
      </c>
      <c r="D373">
        <v>120.1529723405838</v>
      </c>
      <c r="E373">
        <v>104.77339188098908</v>
      </c>
    </row>
    <row r="374" spans="1:5" x14ac:dyDescent="0.2">
      <c r="A374">
        <v>1110</v>
      </c>
      <c r="B374">
        <v>18.5</v>
      </c>
      <c r="C374">
        <v>142.19647708296776</v>
      </c>
      <c r="D374">
        <v>120.19989609718323</v>
      </c>
      <c r="E374">
        <v>104.81430939674378</v>
      </c>
    </row>
    <row r="375" spans="1:5" x14ac:dyDescent="0.2">
      <c r="A375">
        <v>1113</v>
      </c>
      <c r="B375">
        <v>18.55</v>
      </c>
      <c r="C375">
        <v>142.24273314833641</v>
      </c>
      <c r="D375">
        <v>120.23899674415588</v>
      </c>
      <c r="E375">
        <v>104.84840516090394</v>
      </c>
    </row>
    <row r="376" spans="1:5" x14ac:dyDescent="0.2">
      <c r="A376">
        <v>1116</v>
      </c>
      <c r="B376">
        <v>18.600000000000001</v>
      </c>
      <c r="C376">
        <v>142.28886581718922</v>
      </c>
      <c r="D376">
        <v>120.27799308300018</v>
      </c>
      <c r="E376">
        <v>104.88240996837617</v>
      </c>
    </row>
    <row r="377" spans="1:5" x14ac:dyDescent="0.2">
      <c r="A377">
        <v>1119</v>
      </c>
      <c r="B377">
        <v>18.649999999999999</v>
      </c>
      <c r="C377">
        <v>142.33512188255787</v>
      </c>
      <c r="D377">
        <v>120.31709372997284</v>
      </c>
      <c r="E377">
        <v>104.91650573253632</v>
      </c>
    </row>
    <row r="378" spans="1:5" x14ac:dyDescent="0.2">
      <c r="A378">
        <v>1122</v>
      </c>
      <c r="B378">
        <v>18.7</v>
      </c>
      <c r="C378">
        <v>142.39052691817284</v>
      </c>
      <c r="D378">
        <v>120.3639280796051</v>
      </c>
      <c r="E378">
        <v>104.95734528541566</v>
      </c>
    </row>
    <row r="1076" spans="1:3" x14ac:dyDescent="0.2">
      <c r="A1076">
        <v>94.307685471716667</v>
      </c>
      <c r="C1076">
        <v>384.92689999999999</v>
      </c>
    </row>
    <row r="1077" spans="1:3" x14ac:dyDescent="0.2">
      <c r="A1077">
        <v>94.395672667616665</v>
      </c>
      <c r="C1077">
        <v>384.95310000000001</v>
      </c>
    </row>
    <row r="1078" spans="1:3" x14ac:dyDescent="0.2">
      <c r="A1078">
        <v>94.483659863516678</v>
      </c>
      <c r="C1078">
        <v>384.971</v>
      </c>
    </row>
    <row r="1079" spans="1:3" x14ac:dyDescent="0.2">
      <c r="A1079">
        <v>94.571647059399993</v>
      </c>
      <c r="C1079">
        <v>384.99189999999999</v>
      </c>
    </row>
    <row r="1080" spans="1:3" x14ac:dyDescent="0.2">
      <c r="A1080">
        <v>94.659634255300006</v>
      </c>
      <c r="C1080">
        <v>385.00439999999998</v>
      </c>
    </row>
  </sheetData>
  <mergeCells count="5">
    <mergeCell ref="S19:U19"/>
    <mergeCell ref="N19:P19"/>
    <mergeCell ref="G30:N31"/>
    <mergeCell ref="A1:I1"/>
    <mergeCell ref="C2:E2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B371-1230-44F5-9DDB-110FBF588E1B}">
  <dimension ref="A1:T1081"/>
  <sheetViews>
    <sheetView topLeftCell="A18" zoomScale="70" zoomScaleNormal="70" workbookViewId="0">
      <selection activeCell="P36" sqref="P36"/>
    </sheetView>
  </sheetViews>
  <sheetFormatPr baseColWidth="10" defaultColWidth="8.83203125" defaultRowHeight="15" x14ac:dyDescent="0.2"/>
  <cols>
    <col min="1" max="2" width="14.6640625" bestFit="1" customWidth="1"/>
    <col min="3" max="3" width="12.6640625" bestFit="1" customWidth="1"/>
    <col min="4" max="4" width="9.6640625" bestFit="1" customWidth="1"/>
    <col min="5" max="5" width="12.6640625" bestFit="1" customWidth="1"/>
    <col min="8" max="8" width="19.83203125" bestFit="1" customWidth="1"/>
    <col min="12" max="12" width="14.83203125" bestFit="1" customWidth="1"/>
    <col min="13" max="13" width="14.5" bestFit="1" customWidth="1"/>
    <col min="15" max="15" width="12.5" customWidth="1"/>
    <col min="16" max="17" width="15.83203125" bestFit="1" customWidth="1"/>
    <col min="18" max="18" width="14.5" bestFit="1" customWidth="1"/>
  </cols>
  <sheetData>
    <row r="1" spans="1:17" x14ac:dyDescent="0.2">
      <c r="A1" s="39" t="s">
        <v>45</v>
      </c>
      <c r="B1" s="39"/>
      <c r="C1" s="39"/>
      <c r="D1" s="39"/>
      <c r="E1" s="39"/>
      <c r="F1" s="39"/>
      <c r="G1" s="39"/>
      <c r="H1" s="39"/>
    </row>
    <row r="2" spans="1:17" x14ac:dyDescent="0.2">
      <c r="C2" s="38" t="s">
        <v>11</v>
      </c>
      <c r="D2" s="38"/>
      <c r="E2" s="38"/>
    </row>
    <row r="3" spans="1:17" x14ac:dyDescent="0.2">
      <c r="A3" t="s">
        <v>9</v>
      </c>
      <c r="B3" t="s">
        <v>10</v>
      </c>
      <c r="M3" s="14" t="s">
        <v>14</v>
      </c>
      <c r="N3" s="14" t="s">
        <v>21</v>
      </c>
      <c r="O3" s="14" t="s">
        <v>2</v>
      </c>
      <c r="P3" s="14" t="s">
        <v>22</v>
      </c>
      <c r="Q3" s="14" t="s">
        <v>4</v>
      </c>
    </row>
    <row r="4" spans="1:17" x14ac:dyDescent="0.2">
      <c r="A4">
        <v>2.6866524809999999</v>
      </c>
      <c r="B4">
        <v>4.4777541349999998E-2</v>
      </c>
      <c r="C4">
        <v>-220.12522286999999</v>
      </c>
      <c r="D4">
        <v>-218.25880000000001</v>
      </c>
      <c r="E4">
        <v>-219.78661159999999</v>
      </c>
      <c r="M4" s="14">
        <v>0.1</v>
      </c>
      <c r="N4" s="14">
        <f>LOG(M4)</f>
        <v>-1</v>
      </c>
      <c r="O4">
        <v>-215.40345400000007</v>
      </c>
      <c r="P4">
        <v>-207</v>
      </c>
      <c r="Q4">
        <v>-208.94545099999996</v>
      </c>
    </row>
    <row r="5" spans="1:17" x14ac:dyDescent="0.2">
      <c r="A5">
        <v>7.9658842349999999</v>
      </c>
      <c r="B5">
        <v>0.13276473724999999</v>
      </c>
      <c r="C5">
        <v>-220.42031254</v>
      </c>
      <c r="D5">
        <v>-215.51820000000001</v>
      </c>
      <c r="E5">
        <v>-217.02682739999997</v>
      </c>
      <c r="M5" s="14">
        <f>M4/2</f>
        <v>0.05</v>
      </c>
      <c r="N5" s="14">
        <f t="shared" ref="N5:N11" si="0">LOG(M5)</f>
        <v>-1.3010299956639813</v>
      </c>
      <c r="O5">
        <v>-206.65079000000003</v>
      </c>
      <c r="P5">
        <v>-202</v>
      </c>
      <c r="Q5">
        <v>-204.19402533770003</v>
      </c>
    </row>
    <row r="6" spans="1:17" x14ac:dyDescent="0.2">
      <c r="A6">
        <v>13.245115989</v>
      </c>
      <c r="B6">
        <v>0.22075193315</v>
      </c>
      <c r="C6">
        <v>-216.25359531999999</v>
      </c>
      <c r="D6">
        <v>-212.9975</v>
      </c>
      <c r="E6">
        <v>-216.61845749999998</v>
      </c>
      <c r="M6" s="14">
        <f t="shared" ref="M6:M11" si="1">M5/2</f>
        <v>2.5000000000000001E-2</v>
      </c>
      <c r="N6" s="14">
        <f t="shared" si="0"/>
        <v>-1.6020599913279623</v>
      </c>
      <c r="O6">
        <v>-199.09870000000001</v>
      </c>
      <c r="P6">
        <v>-194.8</v>
      </c>
      <c r="Q6">
        <v>-198.418374511</v>
      </c>
    </row>
    <row r="7" spans="1:17" x14ac:dyDescent="0.2">
      <c r="A7">
        <v>18.524347743</v>
      </c>
      <c r="B7">
        <v>0.30873912905000001</v>
      </c>
      <c r="C7">
        <v>-217.246125963</v>
      </c>
      <c r="D7">
        <v>-211.4931</v>
      </c>
      <c r="E7">
        <v>-215.08848269999999</v>
      </c>
      <c r="M7" s="14">
        <f t="shared" si="1"/>
        <v>1.2500000000000001E-2</v>
      </c>
      <c r="N7" s="14">
        <f t="shared" si="0"/>
        <v>-1.9030899869919435</v>
      </c>
      <c r="O7">
        <v>-185.79944300000002</v>
      </c>
      <c r="P7">
        <v>-179.08</v>
      </c>
      <c r="Q7">
        <v>-182.02532402511</v>
      </c>
    </row>
    <row r="8" spans="1:17" x14ac:dyDescent="0.2">
      <c r="A8">
        <v>23.803579496000001</v>
      </c>
      <c r="B8">
        <v>0.39672632493333337</v>
      </c>
      <c r="C8">
        <v>-215.31881267</v>
      </c>
      <c r="D8">
        <v>-210.38679999999999</v>
      </c>
      <c r="E8">
        <v>-213.96337559999998</v>
      </c>
      <c r="M8" s="14">
        <f t="shared" si="1"/>
        <v>6.2500000000000003E-3</v>
      </c>
      <c r="N8" s="14">
        <f t="shared" si="0"/>
        <v>-2.2041199826559246</v>
      </c>
      <c r="O8">
        <v>-172.74754639999998</v>
      </c>
      <c r="P8">
        <v>-167.67</v>
      </c>
      <c r="Q8">
        <v>-170.41084650999997</v>
      </c>
    </row>
    <row r="9" spans="1:17" x14ac:dyDescent="0.2">
      <c r="A9">
        <v>29.082811249999999</v>
      </c>
      <c r="B9">
        <v>0.4847135208333333</v>
      </c>
      <c r="C9">
        <v>-213.11582582</v>
      </c>
      <c r="D9">
        <v>-209.5428</v>
      </c>
      <c r="E9">
        <v>-213.10502759999997</v>
      </c>
      <c r="M9" s="14">
        <f t="shared" si="1"/>
        <v>3.1250000000000002E-3</v>
      </c>
      <c r="N9" s="14">
        <f t="shared" si="0"/>
        <v>-2.5051499783199058</v>
      </c>
      <c r="O9">
        <v>-169.01523320000001</v>
      </c>
      <c r="P9">
        <v>-164.02</v>
      </c>
      <c r="Q9">
        <v>-164.88717323900002</v>
      </c>
    </row>
    <row r="10" spans="1:17" x14ac:dyDescent="0.2">
      <c r="A10">
        <v>34.362043004</v>
      </c>
      <c r="B10">
        <v>0.57270071673333334</v>
      </c>
      <c r="C10">
        <v>-213.67382456000001</v>
      </c>
      <c r="D10">
        <v>-208.87530000000001</v>
      </c>
      <c r="E10">
        <v>-212.42618009999998</v>
      </c>
      <c r="M10" s="14">
        <f t="shared" si="1"/>
        <v>1.5625000000000001E-3</v>
      </c>
      <c r="N10" s="14">
        <f t="shared" si="0"/>
        <v>-2.8061799739838871</v>
      </c>
      <c r="O10">
        <v>-150.85064059999993</v>
      </c>
      <c r="P10">
        <v>-146.19999999999999</v>
      </c>
      <c r="Q10">
        <v>-147.76947381299999</v>
      </c>
    </row>
    <row r="11" spans="1:17" x14ac:dyDescent="0.2">
      <c r="A11">
        <v>39.641274756999998</v>
      </c>
      <c r="B11">
        <v>0.66068791261666659</v>
      </c>
      <c r="C11">
        <v>-213.80920258</v>
      </c>
      <c r="D11">
        <v>-208.35310000000001</v>
      </c>
      <c r="E11">
        <v>-211.8951027</v>
      </c>
      <c r="M11" s="14">
        <f t="shared" si="1"/>
        <v>7.8125000000000004E-4</v>
      </c>
      <c r="N11" s="14">
        <f t="shared" si="0"/>
        <v>-3.1072099696478683</v>
      </c>
    </row>
    <row r="12" spans="1:17" x14ac:dyDescent="0.2">
      <c r="A12">
        <v>44.920506510999999</v>
      </c>
      <c r="B12">
        <v>0.74867510851666663</v>
      </c>
      <c r="C12">
        <v>-213.93462564000001</v>
      </c>
      <c r="D12">
        <v>-207.96449999999999</v>
      </c>
      <c r="E12">
        <v>-211.49989649999998</v>
      </c>
      <c r="M12" s="14"/>
      <c r="N12" s="14" t="s">
        <v>51</v>
      </c>
      <c r="O12" s="14">
        <f>SLOPE(O4:O10,N4:N10)</f>
        <v>-35.032188492509867</v>
      </c>
      <c r="P12" s="14">
        <f>SLOPE(P4:P10,N4:N10)</f>
        <v>-33.870616136049762</v>
      </c>
      <c r="Q12" s="14">
        <f>SLOPE(Q4:Q10,N4:N10)</f>
        <v>-34.423380671443745</v>
      </c>
    </row>
    <row r="13" spans="1:17" x14ac:dyDescent="0.2">
      <c r="A13">
        <v>50.199738265000001</v>
      </c>
      <c r="B13">
        <v>0.83666230441666667</v>
      </c>
      <c r="C13">
        <v>-214.0583115</v>
      </c>
      <c r="D13">
        <v>-207.67840000000001</v>
      </c>
      <c r="E13">
        <v>-211.20893279999999</v>
      </c>
      <c r="M13" s="14"/>
      <c r="N13" s="14" t="s">
        <v>48</v>
      </c>
      <c r="O13" s="14">
        <f>INTERCEPT(O4:O10,N4:N10)</f>
        <v>-252.32166531393852</v>
      </c>
      <c r="P13" s="14">
        <f>INTERCEPT(P4:P10,N4:N10)</f>
        <v>-244.56883042176406</v>
      </c>
      <c r="Q13" s="14">
        <f>INTERCEPT(Q4:Q10,N4:N10)</f>
        <v>-247.88945799363805</v>
      </c>
    </row>
    <row r="14" spans="1:17" x14ac:dyDescent="0.2">
      <c r="A14">
        <v>55.478970019000002</v>
      </c>
      <c r="B14">
        <v>0.92464950031666671</v>
      </c>
      <c r="C14">
        <v>-214.09342563000001</v>
      </c>
      <c r="D14">
        <v>-207.4829</v>
      </c>
      <c r="E14">
        <v>-211.65265199999999</v>
      </c>
    </row>
    <row r="15" spans="1:17" x14ac:dyDescent="0.2">
      <c r="A15">
        <v>60.758201772</v>
      </c>
      <c r="B15">
        <v>1.0126366962</v>
      </c>
      <c r="C15">
        <v>-214.12881286999999</v>
      </c>
      <c r="D15">
        <v>-207.33330000000001</v>
      </c>
      <c r="E15">
        <v>-210.8579661</v>
      </c>
    </row>
    <row r="16" spans="1:17" x14ac:dyDescent="0.2">
      <c r="A16">
        <v>66.037433526000001</v>
      </c>
      <c r="B16">
        <v>1.1006238921</v>
      </c>
      <c r="C16">
        <v>-214.17420000000004</v>
      </c>
      <c r="D16">
        <v>-207.23560000000001</v>
      </c>
      <c r="E16">
        <v>-210.75860519999998</v>
      </c>
    </row>
    <row r="17" spans="1:20" x14ac:dyDescent="0.2">
      <c r="A17">
        <v>71.316665279999995</v>
      </c>
      <c r="B17">
        <v>1.1886110879999998</v>
      </c>
      <c r="C17">
        <v>-214.18645400000005</v>
      </c>
      <c r="D17">
        <v>-207.1748</v>
      </c>
      <c r="E17">
        <v>-210.69677159999998</v>
      </c>
    </row>
    <row r="18" spans="1:20" x14ac:dyDescent="0.2">
      <c r="A18">
        <v>76.595897034000004</v>
      </c>
      <c r="B18">
        <v>1.2765982839000001</v>
      </c>
      <c r="C18">
        <v>-214.32185400000006</v>
      </c>
      <c r="D18">
        <v>-207.16759999999999</v>
      </c>
      <c r="E18">
        <v>-210.68944919999998</v>
      </c>
    </row>
    <row r="19" spans="1:20" x14ac:dyDescent="0.2">
      <c r="A19">
        <v>81.875128786999994</v>
      </c>
      <c r="B19">
        <v>1.3645854797833332</v>
      </c>
      <c r="C19">
        <v>-214.39725400000006</v>
      </c>
      <c r="D19">
        <v>-207.1908</v>
      </c>
      <c r="E19">
        <v>-210.71304359999996</v>
      </c>
    </row>
    <row r="20" spans="1:20" x14ac:dyDescent="0.2">
      <c r="A20">
        <v>87.154360541000003</v>
      </c>
      <c r="B20">
        <v>1.4525726756833335</v>
      </c>
      <c r="C20">
        <v>-214.63265400000006</v>
      </c>
      <c r="D20">
        <v>-207.25700000000001</v>
      </c>
      <c r="E20">
        <v>-210.78036899999998</v>
      </c>
      <c r="H20" s="38" t="s">
        <v>49</v>
      </c>
      <c r="I20" s="38"/>
      <c r="J20" s="38"/>
      <c r="M20" s="38" t="s">
        <v>24</v>
      </c>
      <c r="N20" s="38"/>
      <c r="O20" s="38"/>
      <c r="R20" s="38" t="s">
        <v>50</v>
      </c>
      <c r="S20" s="38"/>
      <c r="T20" s="38"/>
    </row>
    <row r="21" spans="1:20" x14ac:dyDescent="0.2">
      <c r="A21">
        <v>92.433592294999997</v>
      </c>
      <c r="B21">
        <v>1.5405598715833333</v>
      </c>
      <c r="C21">
        <v>-215.36805400000006</v>
      </c>
      <c r="D21">
        <v>-207.36490000000001</v>
      </c>
      <c r="E21">
        <v>-209.58370442999998</v>
      </c>
      <c r="H21" t="s">
        <v>12</v>
      </c>
      <c r="I21" t="s">
        <v>13</v>
      </c>
      <c r="J21" t="s">
        <v>15</v>
      </c>
      <c r="M21" t="s">
        <v>12</v>
      </c>
      <c r="N21" t="s">
        <v>13</v>
      </c>
      <c r="O21" t="s">
        <v>15</v>
      </c>
      <c r="R21" t="s">
        <v>12</v>
      </c>
      <c r="S21" t="s">
        <v>13</v>
      </c>
      <c r="T21" t="s">
        <v>15</v>
      </c>
    </row>
    <row r="22" spans="1:20" x14ac:dyDescent="0.2">
      <c r="A22">
        <v>97.712824048000002</v>
      </c>
      <c r="B22">
        <v>1.6285470674666667</v>
      </c>
      <c r="C22">
        <v>-215.40345400000007</v>
      </c>
      <c r="D22" s="22">
        <v>-207.49299999999999</v>
      </c>
      <c r="E22">
        <v>-208.94545099999996</v>
      </c>
      <c r="G22">
        <v>1</v>
      </c>
      <c r="H22">
        <v>-215.595946027471</v>
      </c>
      <c r="I22">
        <f>((H22+252.3217)/-35.03219)</f>
        <v>-1.048343080250735</v>
      </c>
      <c r="J22">
        <f>(10^I22)*1000</f>
        <v>89.465773223347554</v>
      </c>
      <c r="L22">
        <v>1</v>
      </c>
      <c r="M22">
        <v>-208.040446</v>
      </c>
      <c r="N22">
        <f>((M22+244.57)/-33.871)</f>
        <v>-1.0784905671518406</v>
      </c>
      <c r="O22">
        <f>(10^N22)*1000</f>
        <v>83.465967683483996</v>
      </c>
      <c r="Q22">
        <v>1</v>
      </c>
      <c r="R22">
        <v>-210.78099963014915</v>
      </c>
      <c r="S22">
        <f>((R22+247.889)/-34.4233)</f>
        <v>-1.0779907902452948</v>
      </c>
      <c r="T22">
        <f>(10^S22)*1000</f>
        <v>83.562073842053977</v>
      </c>
    </row>
    <row r="23" spans="1:20" x14ac:dyDescent="0.2">
      <c r="A23">
        <v>102.992055802</v>
      </c>
      <c r="B23">
        <v>1.7165342633666667</v>
      </c>
      <c r="C23">
        <v>-215.53885400000007</v>
      </c>
      <c r="D23">
        <v>-207.63849999999999</v>
      </c>
      <c r="E23">
        <v>-209.50724649999998</v>
      </c>
      <c r="G23">
        <v>2</v>
      </c>
      <c r="H23">
        <v>-215.273434014</v>
      </c>
      <c r="I23">
        <f>((H23+252.3217)/-35.03219)</f>
        <v>-1.0575492421684167</v>
      </c>
      <c r="J23">
        <f>(10^I23)*1000</f>
        <v>87.589239957100929</v>
      </c>
      <c r="L23">
        <v>2</v>
      </c>
      <c r="M23">
        <v>-208.168261</v>
      </c>
      <c r="N23">
        <f>((M23+244.57)/-33.871)</f>
        <v>-1.0747169850314424</v>
      </c>
      <c r="O23">
        <f>(10^N23)*1000</f>
        <v>84.194362898757944</v>
      </c>
      <c r="Q23">
        <v>2</v>
      </c>
      <c r="R23">
        <v>-210.64079288248081</v>
      </c>
      <c r="S23">
        <f t="shared" ref="S23:S25" si="2">((R23+247.889)/-34.4233)</f>
        <v>-1.0820638090339743</v>
      </c>
      <c r="T23">
        <f>(10^S23)*1000</f>
        <v>82.782052664120528</v>
      </c>
    </row>
    <row r="24" spans="1:20" x14ac:dyDescent="0.2">
      <c r="A24">
        <v>108.271287556</v>
      </c>
      <c r="B24">
        <v>1.8045214592666667</v>
      </c>
      <c r="C24">
        <v>-215.57425400000008</v>
      </c>
      <c r="D24">
        <v>-207.76070000000001</v>
      </c>
      <c r="E24">
        <v>-209.2150249</v>
      </c>
      <c r="G24">
        <v>3</v>
      </c>
      <c r="H24">
        <v>-215.02200619999999</v>
      </c>
      <c r="I24">
        <f t="shared" ref="I24:I25" si="3">((H24+252.3217)/-35.03219)</f>
        <v>-1.0647262931606616</v>
      </c>
      <c r="J24">
        <f t="shared" ref="J24:J25" si="4">(10^I24)*1000</f>
        <v>86.153655013478485</v>
      </c>
      <c r="L24">
        <v>3</v>
      </c>
      <c r="M24">
        <v>-208.040446</v>
      </c>
      <c r="N24">
        <f t="shared" ref="N24:N25" si="5">((M24+244.57)/-33.871)</f>
        <v>-1.0784905671518406</v>
      </c>
      <c r="O24">
        <f t="shared" ref="O24:O25" si="6">(10^N24)*1000</f>
        <v>83.465967683483996</v>
      </c>
      <c r="Q24">
        <v>3</v>
      </c>
      <c r="R24">
        <v>-210.23439167164352</v>
      </c>
      <c r="S24">
        <f t="shared" si="2"/>
        <v>-1.093869801220583</v>
      </c>
      <c r="T24">
        <f t="shared" ref="T24:T25" si="7">(10^S24)*1000</f>
        <v>80.561992483294773</v>
      </c>
    </row>
    <row r="25" spans="1:20" x14ac:dyDescent="0.2">
      <c r="A25">
        <v>113.55051931</v>
      </c>
      <c r="B25">
        <v>1.8925086551666666</v>
      </c>
      <c r="C25">
        <v>-215.63945400000009</v>
      </c>
      <c r="D25">
        <v>-207.96209999999999</v>
      </c>
      <c r="E25">
        <v>-209.41783469999996</v>
      </c>
      <c r="G25">
        <v>4</v>
      </c>
      <c r="H25">
        <v>-214.7347925</v>
      </c>
      <c r="I25">
        <f t="shared" si="3"/>
        <v>-1.0729248585372479</v>
      </c>
      <c r="J25">
        <f t="shared" si="4"/>
        <v>84.54251076308833</v>
      </c>
      <c r="L25">
        <v>4</v>
      </c>
      <c r="M25">
        <v>-207.52918</v>
      </c>
      <c r="N25">
        <f t="shared" si="5"/>
        <v>-1.0935850727761209</v>
      </c>
      <c r="O25">
        <f t="shared" si="6"/>
        <v>80.614827167375481</v>
      </c>
      <c r="Q25">
        <v>4</v>
      </c>
      <c r="R25">
        <v>-211.13460845840092</v>
      </c>
      <c r="S25">
        <f t="shared" si="2"/>
        <v>-1.0677184215807054</v>
      </c>
      <c r="T25">
        <f t="shared" si="7"/>
        <v>85.562128222042844</v>
      </c>
    </row>
    <row r="26" spans="1:20" x14ac:dyDescent="0.2">
      <c r="A26">
        <v>118.829751063</v>
      </c>
      <c r="B26">
        <v>1.9804958510500001</v>
      </c>
      <c r="C26">
        <v>-215.65199400000009</v>
      </c>
      <c r="D26">
        <v>-208.1499</v>
      </c>
      <c r="E26">
        <v>-209.96080412999999</v>
      </c>
      <c r="I26" s="8" t="s">
        <v>6</v>
      </c>
      <c r="J26" s="8">
        <f>STDEV(J22:J25)</f>
        <v>2.0950192142246093</v>
      </c>
      <c r="N26" s="8" t="s">
        <v>6</v>
      </c>
      <c r="O26" s="8">
        <f>STDEV(O22:O25)</f>
        <v>1.5846187689973157</v>
      </c>
      <c r="S26" s="8" t="s">
        <v>6</v>
      </c>
      <c r="T26" s="8">
        <f>STDEV(T22:T25)</f>
        <v>2.0669620106221651</v>
      </c>
    </row>
    <row r="27" spans="1:20" x14ac:dyDescent="0.2">
      <c r="A27">
        <v>124.77890470299999</v>
      </c>
      <c r="B27">
        <v>2.0796484117166667</v>
      </c>
      <c r="C27">
        <v>-345.66120000000001</v>
      </c>
      <c r="D27">
        <v>-301.66120000000001</v>
      </c>
      <c r="E27">
        <v>-308.59940760000001</v>
      </c>
      <c r="I27" s="8" t="s">
        <v>16</v>
      </c>
      <c r="J27" s="8">
        <f>AVERAGE(J22:J25)</f>
        <v>86.937794739253832</v>
      </c>
      <c r="N27" s="8" t="s">
        <v>16</v>
      </c>
      <c r="O27" s="8">
        <f>AVERAGE(O22:O25)</f>
        <v>82.935281358275361</v>
      </c>
      <c r="S27" s="8" t="s">
        <v>16</v>
      </c>
      <c r="T27" s="8">
        <f>AVERAGE(T22:T25)</f>
        <v>83.117061802878027</v>
      </c>
    </row>
    <row r="28" spans="1:20" x14ac:dyDescent="0.2">
      <c r="A28">
        <v>130.05813645699999</v>
      </c>
      <c r="B28">
        <v>2.1676356076166665</v>
      </c>
      <c r="C28">
        <v>-221.27680000000001</v>
      </c>
      <c r="D28">
        <v>-216.52080000000001</v>
      </c>
      <c r="E28">
        <v>-218.11071223440004</v>
      </c>
    </row>
    <row r="29" spans="1:20" x14ac:dyDescent="0.2">
      <c r="A29">
        <v>135.33736821100001</v>
      </c>
      <c r="B29">
        <v>2.2556228035166668</v>
      </c>
      <c r="C29">
        <v>-215.2132</v>
      </c>
      <c r="D29">
        <v>-211.09020000000001</v>
      </c>
      <c r="E29">
        <v>-213.06241573860004</v>
      </c>
    </row>
    <row r="30" spans="1:20" x14ac:dyDescent="0.2">
      <c r="A30">
        <v>140.61660043699999</v>
      </c>
      <c r="B30">
        <v>2.343610007283333</v>
      </c>
      <c r="C30">
        <v>-214.1508</v>
      </c>
      <c r="D30">
        <v>-208.13079999999999</v>
      </c>
      <c r="E30">
        <v>-210.07536606440001</v>
      </c>
    </row>
    <row r="31" spans="1:20" x14ac:dyDescent="0.2">
      <c r="A31">
        <v>145.89583171800001</v>
      </c>
      <c r="B31">
        <v>2.4315971953000002</v>
      </c>
      <c r="C31">
        <v>-212.12980000000002</v>
      </c>
      <c r="D31">
        <v>-206.2217</v>
      </c>
      <c r="E31">
        <v>-208.14842934310002</v>
      </c>
      <c r="F31" s="38" t="s">
        <v>17</v>
      </c>
      <c r="G31" s="38"/>
      <c r="H31" s="38"/>
      <c r="I31" s="38"/>
      <c r="J31" s="38"/>
      <c r="K31" s="38"/>
      <c r="L31" s="38"/>
      <c r="M31" s="38"/>
    </row>
    <row r="32" spans="1:20" x14ac:dyDescent="0.2">
      <c r="A32">
        <v>151.17506347200001</v>
      </c>
      <c r="B32">
        <v>2.5195843912</v>
      </c>
      <c r="C32">
        <v>-210.19770000000003</v>
      </c>
      <c r="D32">
        <v>-204.91630000000001</v>
      </c>
      <c r="E32">
        <v>-206.83083299090003</v>
      </c>
      <c r="F32" s="38"/>
      <c r="G32" s="38"/>
      <c r="H32" s="38"/>
      <c r="I32" s="38"/>
      <c r="J32" s="38"/>
      <c r="K32" s="38"/>
      <c r="L32" s="38"/>
      <c r="M32" s="38"/>
    </row>
    <row r="33" spans="1:12" x14ac:dyDescent="0.2">
      <c r="A33">
        <v>156.45429569800001</v>
      </c>
      <c r="B33">
        <v>2.6075715949666667</v>
      </c>
      <c r="C33">
        <v>-209.19789000000003</v>
      </c>
      <c r="D33">
        <v>-203.97219999999999</v>
      </c>
      <c r="E33">
        <v>-205.87791226460001</v>
      </c>
    </row>
    <row r="34" spans="1:12" x14ac:dyDescent="0.2">
      <c r="A34">
        <v>161.733526979</v>
      </c>
      <c r="B34">
        <v>2.6955587829833334</v>
      </c>
      <c r="C34">
        <v>-207.69579000000002</v>
      </c>
      <c r="D34">
        <v>-203.25280000000001</v>
      </c>
      <c r="E34">
        <v>-205.15179091040002</v>
      </c>
      <c r="H34" s="6" t="s">
        <v>0</v>
      </c>
      <c r="I34" t="s">
        <v>1</v>
      </c>
    </row>
    <row r="35" spans="1:12" x14ac:dyDescent="0.2">
      <c r="A35">
        <v>167.012758733</v>
      </c>
      <c r="B35">
        <v>2.7835459788833332</v>
      </c>
      <c r="C35">
        <v>-206.67479000000003</v>
      </c>
      <c r="D35">
        <v>-202.71039999999999</v>
      </c>
      <c r="E35">
        <v>-204.60432326720002</v>
      </c>
      <c r="I35" s="7" t="s">
        <v>2</v>
      </c>
      <c r="J35" s="7" t="s">
        <v>3</v>
      </c>
      <c r="K35" s="7" t="s">
        <v>4</v>
      </c>
      <c r="L35" s="1" t="s">
        <v>5</v>
      </c>
    </row>
    <row r="36" spans="1:12" x14ac:dyDescent="0.2">
      <c r="A36">
        <v>172.29199048699999</v>
      </c>
      <c r="B36">
        <v>2.871533174783333</v>
      </c>
      <c r="C36">
        <v>-206.65079000000003</v>
      </c>
      <c r="D36">
        <v>-202.3039</v>
      </c>
      <c r="E36">
        <v>-204.19402533770003</v>
      </c>
      <c r="H36">
        <v>1</v>
      </c>
      <c r="I36" s="34">
        <f>J22</f>
        <v>89.465773223347554</v>
      </c>
      <c r="J36" s="36">
        <f>O22</f>
        <v>83.465967683483996</v>
      </c>
      <c r="K36" s="34">
        <f>T22</f>
        <v>83.562073842053977</v>
      </c>
      <c r="L36" s="34">
        <f>STDEV(I36:K36)</f>
        <v>3.4365818602835265</v>
      </c>
    </row>
    <row r="37" spans="1:12" x14ac:dyDescent="0.2">
      <c r="A37">
        <v>177.57122224</v>
      </c>
      <c r="B37">
        <v>2.9595203706666666</v>
      </c>
      <c r="C37">
        <v>-205.62979000000004</v>
      </c>
      <c r="D37">
        <v>-202.01900000000001</v>
      </c>
      <c r="E37">
        <v>-203.90646351700002</v>
      </c>
      <c r="H37">
        <v>2</v>
      </c>
      <c r="I37" s="34">
        <f t="shared" ref="I37:I39" si="8">J23</f>
        <v>87.589239957100929</v>
      </c>
      <c r="J37" s="36">
        <f t="shared" ref="J37:J39" si="9">O23</f>
        <v>84.194362898757944</v>
      </c>
      <c r="K37" s="34">
        <f t="shared" ref="K37:K38" si="10">T23</f>
        <v>82.782052664120528</v>
      </c>
      <c r="L37" s="34">
        <f t="shared" ref="L37:L39" si="11">STDEV(I37:K37)</f>
        <v>2.4707913749079582</v>
      </c>
    </row>
    <row r="38" spans="1:12" x14ac:dyDescent="0.2">
      <c r="A38">
        <v>182.85045446699999</v>
      </c>
      <c r="B38">
        <v>3.04750757445</v>
      </c>
      <c r="C38">
        <v>-205.86519000000004</v>
      </c>
      <c r="D38">
        <v>-201.84909999999999</v>
      </c>
      <c r="E38">
        <v>-203.73497614130002</v>
      </c>
      <c r="H38">
        <v>3</v>
      </c>
      <c r="I38" s="34">
        <f t="shared" si="8"/>
        <v>86.153655013478485</v>
      </c>
      <c r="J38" s="36">
        <f t="shared" si="9"/>
        <v>83.465967683483996</v>
      </c>
      <c r="K38" s="34">
        <f t="shared" si="10"/>
        <v>80.561992483294773</v>
      </c>
      <c r="L38" s="34">
        <f t="shared" si="11"/>
        <v>2.7965283537089172</v>
      </c>
    </row>
    <row r="39" spans="1:12" x14ac:dyDescent="0.2">
      <c r="A39">
        <v>188.12968622</v>
      </c>
      <c r="B39">
        <v>3.1354947703333331</v>
      </c>
      <c r="C39">
        <v>-206.10059000000004</v>
      </c>
      <c r="D39">
        <v>-201.77279999999999</v>
      </c>
      <c r="E39">
        <v>-203.65796327040002</v>
      </c>
      <c r="H39">
        <v>4</v>
      </c>
      <c r="I39" s="34">
        <f t="shared" si="8"/>
        <v>84.54251076308833</v>
      </c>
      <c r="J39" s="36">
        <f t="shared" si="9"/>
        <v>80.614827167375481</v>
      </c>
      <c r="K39" s="34">
        <f>T25</f>
        <v>85.562128222042844</v>
      </c>
      <c r="L39" s="34">
        <f t="shared" si="11"/>
        <v>2.612218275596097</v>
      </c>
    </row>
    <row r="40" spans="1:12" x14ac:dyDescent="0.2">
      <c r="A40">
        <v>193.40891797399999</v>
      </c>
      <c r="B40">
        <v>3.2234819662333334</v>
      </c>
      <c r="C40">
        <v>-206.33599000000004</v>
      </c>
      <c r="D40">
        <v>-201.7859</v>
      </c>
      <c r="E40">
        <v>-203.67118566370002</v>
      </c>
      <c r="J40" s="5">
        <f>STDEV(J36:J39)</f>
        <v>1.5846187689973157</v>
      </c>
    </row>
    <row r="41" spans="1:12" x14ac:dyDescent="0.2">
      <c r="A41">
        <v>198.68814925500001</v>
      </c>
      <c r="B41">
        <v>3.3114691542500001</v>
      </c>
      <c r="C41">
        <v>-206.8586</v>
      </c>
      <c r="D41">
        <v>-201.8586</v>
      </c>
      <c r="E41">
        <v>-203.34084769980001</v>
      </c>
    </row>
    <row r="42" spans="1:12" x14ac:dyDescent="0.2">
      <c r="A42">
        <v>203.96738100900001</v>
      </c>
      <c r="B42">
        <v>3.3994563501499999</v>
      </c>
      <c r="C42">
        <v>-206.96889999999999</v>
      </c>
      <c r="D42">
        <v>-201.96889999999999</v>
      </c>
      <c r="E42">
        <v>-203.45195763270002</v>
      </c>
    </row>
    <row r="43" spans="1:12" x14ac:dyDescent="0.2">
      <c r="A43">
        <v>209.24661323500001</v>
      </c>
      <c r="B43">
        <v>3.487443553916667</v>
      </c>
      <c r="C43">
        <v>-207.1369</v>
      </c>
      <c r="D43">
        <v>-202.09700000000001</v>
      </c>
      <c r="E43">
        <v>-203.58099827100003</v>
      </c>
    </row>
    <row r="44" spans="1:12" x14ac:dyDescent="0.2">
      <c r="A44">
        <v>214.52584498900001</v>
      </c>
      <c r="B44">
        <v>3.5754307498166669</v>
      </c>
      <c r="C44">
        <v>-207.3049</v>
      </c>
      <c r="D44">
        <v>-202.2389</v>
      </c>
      <c r="E44">
        <v>-203.72394024270002</v>
      </c>
    </row>
    <row r="45" spans="1:12" x14ac:dyDescent="0.2">
      <c r="A45">
        <v>219.805076743</v>
      </c>
      <c r="B45">
        <v>3.6634179457166667</v>
      </c>
      <c r="C45">
        <v>-207.47290000000001</v>
      </c>
      <c r="D45">
        <v>-202.38249999999999</v>
      </c>
      <c r="E45">
        <v>-203.86859469750001</v>
      </c>
    </row>
    <row r="46" spans="1:12" x14ac:dyDescent="0.2">
      <c r="A46">
        <v>225.08430849699999</v>
      </c>
      <c r="B46">
        <v>3.7514051416166665</v>
      </c>
      <c r="C46">
        <v>-207.64090000000002</v>
      </c>
      <c r="D46">
        <v>-202.53039999999999</v>
      </c>
      <c r="E46">
        <v>-203.6125199272</v>
      </c>
    </row>
    <row r="47" spans="1:12" x14ac:dyDescent="0.2">
      <c r="A47">
        <v>230.36354025</v>
      </c>
      <c r="B47">
        <v>3.8393923375000001</v>
      </c>
      <c r="C47">
        <v>-207.80890000000002</v>
      </c>
      <c r="D47">
        <v>-202.67160000000001</v>
      </c>
      <c r="E47">
        <v>-203.75447435880002</v>
      </c>
    </row>
    <row r="48" spans="1:12" x14ac:dyDescent="0.2">
      <c r="A48">
        <v>235.64277153099999</v>
      </c>
      <c r="B48">
        <v>3.9273795255166664</v>
      </c>
      <c r="C48">
        <v>-207.97690000000003</v>
      </c>
      <c r="D48">
        <v>-202.81710000000001</v>
      </c>
      <c r="E48">
        <v>-203.90075176530004</v>
      </c>
    </row>
    <row r="49" spans="1:5" x14ac:dyDescent="0.2">
      <c r="A49">
        <v>240.92200375799999</v>
      </c>
      <c r="B49">
        <v>4.0153667293000002</v>
      </c>
      <c r="C49">
        <v>-208.14490000000004</v>
      </c>
      <c r="D49">
        <v>-202.95410000000001</v>
      </c>
      <c r="E49">
        <v>-204.03848375630002</v>
      </c>
    </row>
    <row r="50" spans="1:5" x14ac:dyDescent="0.2">
      <c r="A50">
        <v>246.57278754399999</v>
      </c>
      <c r="B50">
        <v>4.1095464590666664</v>
      </c>
      <c r="C50">
        <v>-217.80270000000002</v>
      </c>
      <c r="D50">
        <v>-211.68270000000001</v>
      </c>
      <c r="E50">
        <v>-213.23708606610003</v>
      </c>
    </row>
    <row r="51" spans="1:5" x14ac:dyDescent="0.2">
      <c r="A51">
        <v>251.852019297</v>
      </c>
      <c r="B51">
        <v>4.19753365495</v>
      </c>
      <c r="C51">
        <v>-211.09649999999999</v>
      </c>
      <c r="D51">
        <v>-205.07249999999999</v>
      </c>
      <c r="E51">
        <v>-208.62907236750002</v>
      </c>
    </row>
    <row r="52" spans="1:5" x14ac:dyDescent="0.2">
      <c r="A52">
        <v>257.13125105099999</v>
      </c>
      <c r="B52">
        <v>4.2855208508500002</v>
      </c>
      <c r="C52">
        <v>-210.50439999999998</v>
      </c>
      <c r="D52">
        <v>-205.29239999999999</v>
      </c>
      <c r="E52">
        <v>-208.8527860932</v>
      </c>
    </row>
    <row r="53" spans="1:5" x14ac:dyDescent="0.2">
      <c r="A53">
        <v>262.41048280500002</v>
      </c>
      <c r="B53">
        <v>4.3735080467500005</v>
      </c>
      <c r="C53">
        <v>-206.02020000000002</v>
      </c>
      <c r="D53">
        <v>-199.91730000000001</v>
      </c>
      <c r="E53">
        <v>-203.38446573390004</v>
      </c>
    </row>
    <row r="54" spans="1:5" x14ac:dyDescent="0.2">
      <c r="A54">
        <v>267.68971455899998</v>
      </c>
      <c r="B54">
        <v>4.4614952426499999</v>
      </c>
      <c r="C54">
        <v>-204.70520000000002</v>
      </c>
      <c r="D54">
        <v>-198.364</v>
      </c>
      <c r="E54">
        <v>-201.80422685200003</v>
      </c>
    </row>
    <row r="55" spans="1:5" x14ac:dyDescent="0.2">
      <c r="A55">
        <v>272.96894631200001</v>
      </c>
      <c r="B55">
        <v>4.5494824385333335</v>
      </c>
      <c r="C55">
        <v>-203.39020000000002</v>
      </c>
      <c r="D55">
        <v>-197.19220000000001</v>
      </c>
      <c r="E55">
        <v>-200.61210432460004</v>
      </c>
    </row>
    <row r="56" spans="1:5" x14ac:dyDescent="0.2">
      <c r="A56">
        <v>278.24817806599998</v>
      </c>
      <c r="B56">
        <v>4.6374696344333328</v>
      </c>
      <c r="C56">
        <v>-202.07520000000002</v>
      </c>
      <c r="D56">
        <v>-196.40719999999999</v>
      </c>
      <c r="E56">
        <v>-199.81349006960002</v>
      </c>
    </row>
    <row r="57" spans="1:5" x14ac:dyDescent="0.2">
      <c r="A57">
        <v>283.52740982</v>
      </c>
      <c r="B57">
        <v>4.7254568303333331</v>
      </c>
      <c r="C57">
        <v>-200.76020000000003</v>
      </c>
      <c r="D57">
        <v>-195.67400000000001</v>
      </c>
      <c r="E57">
        <v>-199.06757418200002</v>
      </c>
    </row>
    <row r="58" spans="1:5" x14ac:dyDescent="0.2">
      <c r="A58">
        <v>288.80664157299998</v>
      </c>
      <c r="B58">
        <v>4.8134440262166667</v>
      </c>
      <c r="C58">
        <v>-199.44520000000003</v>
      </c>
      <c r="D58">
        <v>-195.3784</v>
      </c>
      <c r="E58">
        <v>-198.76684759120002</v>
      </c>
    </row>
    <row r="59" spans="1:5" x14ac:dyDescent="0.2">
      <c r="A59">
        <v>294.085873327</v>
      </c>
      <c r="B59">
        <v>4.9014312221166669</v>
      </c>
      <c r="C59">
        <v>-199.33020000000002</v>
      </c>
      <c r="D59">
        <v>-194.9838</v>
      </c>
      <c r="E59">
        <v>-198.36540404340002</v>
      </c>
    </row>
    <row r="60" spans="1:5" x14ac:dyDescent="0.2">
      <c r="A60">
        <v>299.36510508100002</v>
      </c>
      <c r="B60">
        <v>4.9894184180166672</v>
      </c>
      <c r="C60">
        <v>-199.09870000000001</v>
      </c>
      <c r="D60">
        <v>-194.82769999999999</v>
      </c>
      <c r="E60">
        <v>-198.418374511</v>
      </c>
    </row>
    <row r="61" spans="1:5" x14ac:dyDescent="0.2">
      <c r="A61">
        <v>304.64433683499999</v>
      </c>
      <c r="B61">
        <v>5.0774056139166666</v>
      </c>
      <c r="C61">
        <v>-199.41370000000001</v>
      </c>
      <c r="D61">
        <v>-194.84020000000001</v>
      </c>
      <c r="E61">
        <v>-198.43110488599999</v>
      </c>
    </row>
    <row r="62" spans="1:5" x14ac:dyDescent="0.2">
      <c r="A62">
        <v>309.92356858800002</v>
      </c>
      <c r="B62">
        <v>5.1653928098000002</v>
      </c>
      <c r="C62">
        <v>-199.43885</v>
      </c>
      <c r="D62">
        <v>-195.1704</v>
      </c>
      <c r="E62">
        <v>-198.76739047199999</v>
      </c>
    </row>
    <row r="63" spans="1:5" x14ac:dyDescent="0.2">
      <c r="A63">
        <v>315.20280034199999</v>
      </c>
      <c r="B63">
        <v>5.2533800056999995</v>
      </c>
      <c r="C63">
        <v>-199.48400000000001</v>
      </c>
      <c r="D63">
        <v>-195.85339999999999</v>
      </c>
      <c r="E63">
        <v>-199.46297816199998</v>
      </c>
    </row>
    <row r="64" spans="1:5" x14ac:dyDescent="0.2">
      <c r="A64">
        <v>320.48203209600001</v>
      </c>
      <c r="B64">
        <v>5.3413672015999998</v>
      </c>
      <c r="C64">
        <v>-199.52923000000001</v>
      </c>
      <c r="D64">
        <v>-195.93270000000001</v>
      </c>
      <c r="E64">
        <v>-199.54373966099999</v>
      </c>
    </row>
    <row r="65" spans="1:5" x14ac:dyDescent="0.2">
      <c r="A65">
        <v>325.76126384999998</v>
      </c>
      <c r="B65">
        <v>5.4293543975</v>
      </c>
      <c r="C65">
        <v>-199.62748000000002</v>
      </c>
      <c r="D65">
        <v>-196.3595</v>
      </c>
      <c r="E65">
        <v>-199.97840558499999</v>
      </c>
    </row>
    <row r="66" spans="1:5" x14ac:dyDescent="0.2">
      <c r="A66">
        <v>331.04049560300001</v>
      </c>
      <c r="B66">
        <v>5.5173415933833336</v>
      </c>
      <c r="C66">
        <v>-199.63999500000003</v>
      </c>
      <c r="D66">
        <v>-196.7433</v>
      </c>
      <c r="E66">
        <v>-200.369279019</v>
      </c>
    </row>
    <row r="67" spans="1:5" x14ac:dyDescent="0.2">
      <c r="A67">
        <v>336.31972735699998</v>
      </c>
      <c r="B67">
        <v>5.605328789283333</v>
      </c>
      <c r="C67">
        <v>-199.67514500000001</v>
      </c>
      <c r="D67">
        <v>-196.6122</v>
      </c>
      <c r="E67">
        <v>-200.235762846</v>
      </c>
    </row>
    <row r="68" spans="1:5" x14ac:dyDescent="0.2">
      <c r="A68">
        <v>341.598959111</v>
      </c>
      <c r="B68">
        <v>5.6933159851833333</v>
      </c>
      <c r="C68">
        <v>-199.69766000000001</v>
      </c>
      <c r="D68">
        <v>-196.9967</v>
      </c>
      <c r="E68">
        <v>-200.627349181</v>
      </c>
    </row>
    <row r="69" spans="1:5" x14ac:dyDescent="0.2">
      <c r="A69">
        <v>346.87819086399998</v>
      </c>
      <c r="B69">
        <v>5.781303181066666</v>
      </c>
      <c r="C69">
        <v>-199.72281000000001</v>
      </c>
      <c r="D69">
        <v>-197.2285</v>
      </c>
      <c r="E69">
        <v>-200.86342125499999</v>
      </c>
    </row>
    <row r="70" spans="1:5" x14ac:dyDescent="0.2">
      <c r="A70">
        <v>352.157422618</v>
      </c>
      <c r="B70">
        <v>5.8692903769666662</v>
      </c>
      <c r="C70">
        <v>-199.80133515</v>
      </c>
      <c r="D70">
        <v>-197.30779999999999</v>
      </c>
      <c r="E70">
        <v>-200.94418275399997</v>
      </c>
    </row>
    <row r="71" spans="1:5" x14ac:dyDescent="0.2">
      <c r="A71">
        <v>357.43665437200002</v>
      </c>
      <c r="B71">
        <v>5.9572775728666674</v>
      </c>
      <c r="C71">
        <v>-199.82648515</v>
      </c>
      <c r="D71">
        <v>-197.42580000000001</v>
      </c>
      <c r="E71">
        <v>-201.06435749400001</v>
      </c>
    </row>
    <row r="72" spans="1:5" x14ac:dyDescent="0.2">
      <c r="A72">
        <v>366.25063708499999</v>
      </c>
      <c r="B72">
        <v>6.1041772847499995</v>
      </c>
      <c r="C72">
        <v>-204.07648515</v>
      </c>
      <c r="D72">
        <v>-200.93360000000001</v>
      </c>
      <c r="E72">
        <v>-202.76898778248</v>
      </c>
    </row>
    <row r="73" spans="1:5" x14ac:dyDescent="0.2">
      <c r="A73">
        <v>371.52986883900002</v>
      </c>
      <c r="B73">
        <v>6.1921644806500007</v>
      </c>
      <c r="C73">
        <v>-197.5668</v>
      </c>
      <c r="D73">
        <v>-192.5668</v>
      </c>
      <c r="E73">
        <v>-194.32576292124</v>
      </c>
    </row>
    <row r="74" spans="1:5" x14ac:dyDescent="0.2">
      <c r="A74">
        <v>376.80910059299998</v>
      </c>
      <c r="B74">
        <v>6.2801516765500001</v>
      </c>
      <c r="C74">
        <v>-191.44110000000001</v>
      </c>
      <c r="D74">
        <v>-185.92089999999999</v>
      </c>
      <c r="E74">
        <v>-187.61915727686997</v>
      </c>
    </row>
    <row r="75" spans="1:5" x14ac:dyDescent="0.2">
      <c r="A75">
        <v>382.08833234700001</v>
      </c>
      <c r="B75">
        <v>6.3681388724500003</v>
      </c>
      <c r="C75">
        <v>-188.41540000000001</v>
      </c>
      <c r="D75">
        <v>-183.01820000000001</v>
      </c>
      <c r="E75">
        <v>-184.68994314425998</v>
      </c>
    </row>
    <row r="76" spans="1:5" x14ac:dyDescent="0.2">
      <c r="A76">
        <v>387.36756409999998</v>
      </c>
      <c r="B76">
        <v>6.456126068333333</v>
      </c>
      <c r="C76">
        <v>-186.82814300000001</v>
      </c>
      <c r="D76">
        <v>-181.39400000000001</v>
      </c>
      <c r="E76">
        <v>-183.05090721419998</v>
      </c>
    </row>
    <row r="77" spans="1:5" x14ac:dyDescent="0.2">
      <c r="A77">
        <v>392.646795854</v>
      </c>
      <c r="B77">
        <v>6.5441132642333333</v>
      </c>
      <c r="C77">
        <v>-185.79944300000002</v>
      </c>
      <c r="D77">
        <v>-180.3777</v>
      </c>
      <c r="E77">
        <v>-182.02532402511</v>
      </c>
    </row>
    <row r="78" spans="1:5" x14ac:dyDescent="0.2">
      <c r="A78">
        <v>397.92602760800003</v>
      </c>
      <c r="B78">
        <v>6.6321004601333335</v>
      </c>
      <c r="C78">
        <v>-185.08686300000002</v>
      </c>
      <c r="D78">
        <v>-179.697</v>
      </c>
      <c r="E78">
        <v>-181.3384063071</v>
      </c>
    </row>
    <row r="79" spans="1:5" x14ac:dyDescent="0.2">
      <c r="A79">
        <v>403.20525936199999</v>
      </c>
      <c r="B79">
        <v>6.7200876560333329</v>
      </c>
      <c r="C79">
        <v>-184.49966300000003</v>
      </c>
      <c r="D79">
        <v>-179.22380000000001</v>
      </c>
      <c r="E79">
        <v>-180.86088395633999</v>
      </c>
    </row>
    <row r="80" spans="1:5" x14ac:dyDescent="0.2">
      <c r="A80">
        <v>408.48449111500003</v>
      </c>
      <c r="B80">
        <v>6.8080748519166674</v>
      </c>
      <c r="C80">
        <v>-184.19094300000003</v>
      </c>
      <c r="D80">
        <v>-178.9186</v>
      </c>
      <c r="E80">
        <v>-180.55289616797998</v>
      </c>
    </row>
    <row r="81" spans="1:5" x14ac:dyDescent="0.2">
      <c r="A81">
        <v>413.76372286899999</v>
      </c>
      <c r="B81">
        <v>6.8960620478166668</v>
      </c>
      <c r="C81">
        <v>-182.43794300000005</v>
      </c>
      <c r="D81">
        <v>-178.74690000000001</v>
      </c>
      <c r="E81">
        <v>-180.03924008700002</v>
      </c>
    </row>
    <row r="82" spans="1:5" x14ac:dyDescent="0.2">
      <c r="A82">
        <v>419.04295462300001</v>
      </c>
      <c r="B82">
        <v>6.984049243716667</v>
      </c>
      <c r="C82">
        <v>-182.39564300000004</v>
      </c>
      <c r="D82">
        <v>-178.70519999999999</v>
      </c>
      <c r="E82">
        <v>-179.46112299599997</v>
      </c>
    </row>
    <row r="83" spans="1:5" x14ac:dyDescent="0.2">
      <c r="A83">
        <v>424.32218637599999</v>
      </c>
      <c r="B83">
        <v>7.0720364395999997</v>
      </c>
      <c r="C83">
        <v>-182.42664300000004</v>
      </c>
      <c r="D83">
        <v>-178.73320000000001</v>
      </c>
      <c r="E83">
        <v>-179.48924143600001</v>
      </c>
    </row>
    <row r="84" spans="1:5" x14ac:dyDescent="0.2">
      <c r="A84">
        <v>429.60141813000001</v>
      </c>
      <c r="B84">
        <v>7.1600236355</v>
      </c>
      <c r="C84">
        <v>-182.45664300000004</v>
      </c>
      <c r="D84">
        <v>-178.77080000000001</v>
      </c>
      <c r="E84">
        <v>-179.52700048400001</v>
      </c>
    </row>
    <row r="85" spans="1:5" x14ac:dyDescent="0.2">
      <c r="A85">
        <v>434.88064988399998</v>
      </c>
      <c r="B85">
        <v>7.2480108313999994</v>
      </c>
      <c r="C85">
        <v>-182.55164300000004</v>
      </c>
      <c r="D85">
        <v>-178.88820000000001</v>
      </c>
      <c r="E85">
        <v>-179.64489708600001</v>
      </c>
    </row>
    <row r="86" spans="1:5" x14ac:dyDescent="0.2">
      <c r="A86">
        <v>440.159881638</v>
      </c>
      <c r="B86">
        <v>7.3359980272999996</v>
      </c>
      <c r="C86">
        <v>-182.66164300000005</v>
      </c>
      <c r="D86">
        <v>-179.0008</v>
      </c>
      <c r="E86">
        <v>-180.11597498399999</v>
      </c>
    </row>
    <row r="87" spans="1:5" x14ac:dyDescent="0.2">
      <c r="A87">
        <v>445.43911339099998</v>
      </c>
      <c r="B87">
        <v>7.4239852231833332</v>
      </c>
      <c r="C87">
        <v>-182.79189300000004</v>
      </c>
      <c r="D87">
        <v>-179.12960000000001</v>
      </c>
      <c r="E87">
        <v>-180.245577408</v>
      </c>
    </row>
    <row r="88" spans="1:5" x14ac:dyDescent="0.2">
      <c r="A88">
        <v>450.718345145</v>
      </c>
      <c r="B88">
        <v>7.5119724190833335</v>
      </c>
      <c r="C88">
        <v>-182.93059300000004</v>
      </c>
      <c r="D88">
        <v>-179.26070000000001</v>
      </c>
      <c r="E88">
        <v>-180.37749416100002</v>
      </c>
    </row>
    <row r="89" spans="1:5" x14ac:dyDescent="0.2">
      <c r="A89">
        <v>455.99757689900002</v>
      </c>
      <c r="B89">
        <v>7.5999596149833337</v>
      </c>
      <c r="C89">
        <v>-184.35409300000003</v>
      </c>
      <c r="D89">
        <v>-179.4008</v>
      </c>
      <c r="E89">
        <v>-180.51846698399999</v>
      </c>
    </row>
    <row r="90" spans="1:5" x14ac:dyDescent="0.2">
      <c r="A90">
        <v>461.27680865299999</v>
      </c>
      <c r="B90">
        <v>7.6879468108833331</v>
      </c>
      <c r="C90">
        <v>-184.49309300000004</v>
      </c>
      <c r="D90">
        <v>-179.54259999999999</v>
      </c>
      <c r="E90">
        <v>-180.66115039799999</v>
      </c>
    </row>
    <row r="91" spans="1:5" x14ac:dyDescent="0.2">
      <c r="A91">
        <v>466.55604087900002</v>
      </c>
      <c r="B91">
        <v>7.7759340146500007</v>
      </c>
      <c r="C91">
        <v>-184.65069300000005</v>
      </c>
      <c r="D91">
        <v>-179.68209999999999</v>
      </c>
      <c r="E91">
        <v>-180.80151948299999</v>
      </c>
    </row>
    <row r="92" spans="1:5" x14ac:dyDescent="0.2">
      <c r="A92">
        <v>471.83527215999999</v>
      </c>
      <c r="B92">
        <v>7.8639212026666661</v>
      </c>
      <c r="C92">
        <v>-184.78669300000004</v>
      </c>
      <c r="D92">
        <v>-179.82579999999999</v>
      </c>
      <c r="E92">
        <v>-180.94611473399999</v>
      </c>
    </row>
    <row r="93" spans="1:5" x14ac:dyDescent="0.2">
      <c r="A93">
        <v>477.11450438600002</v>
      </c>
      <c r="B93">
        <v>7.9519084064333336</v>
      </c>
      <c r="C93">
        <v>-184.93269300000003</v>
      </c>
      <c r="D93">
        <v>-179.94909999999999</v>
      </c>
      <c r="E93">
        <v>-181.07018289299998</v>
      </c>
    </row>
    <row r="94" spans="1:5" x14ac:dyDescent="0.2">
      <c r="A94">
        <v>482.39373566699999</v>
      </c>
      <c r="B94">
        <v>8.0398955944499999</v>
      </c>
      <c r="C94">
        <v>-185.10169999999999</v>
      </c>
      <c r="D94">
        <v>-180.10169999999999</v>
      </c>
      <c r="E94">
        <v>-182.85725601000001</v>
      </c>
    </row>
    <row r="95" spans="1:5" x14ac:dyDescent="0.2">
      <c r="A95">
        <v>486.07755292799999</v>
      </c>
      <c r="B95">
        <v>8.1012925488</v>
      </c>
      <c r="C95">
        <v>-169.64089999999999</v>
      </c>
      <c r="D95">
        <v>-164.64089999999999</v>
      </c>
      <c r="E95">
        <v>-167.15990576999999</v>
      </c>
    </row>
    <row r="96" spans="1:5" x14ac:dyDescent="0.2">
      <c r="A96">
        <v>491.35678468100002</v>
      </c>
      <c r="B96">
        <v>8.1892797446833345</v>
      </c>
      <c r="C96">
        <v>-171.12987649999999</v>
      </c>
      <c r="D96">
        <v>-166.09639999999999</v>
      </c>
      <c r="E96">
        <v>-168.63767491999999</v>
      </c>
    </row>
    <row r="97" spans="1:5" x14ac:dyDescent="0.2">
      <c r="A97">
        <v>496.63601643499999</v>
      </c>
      <c r="B97">
        <v>8.277266940583333</v>
      </c>
      <c r="C97">
        <v>-170.46952999999999</v>
      </c>
      <c r="D97">
        <v>-165.45089999999999</v>
      </c>
      <c r="E97">
        <v>-167.98229877</v>
      </c>
    </row>
    <row r="98" spans="1:5" x14ac:dyDescent="0.2">
      <c r="A98">
        <v>501.91524818900001</v>
      </c>
      <c r="B98">
        <v>8.3652541364833333</v>
      </c>
      <c r="C98">
        <v>-170.4067178</v>
      </c>
      <c r="D98">
        <v>-165.3895</v>
      </c>
      <c r="E98">
        <v>-167.91995935</v>
      </c>
    </row>
    <row r="99" spans="1:5" x14ac:dyDescent="0.2">
      <c r="A99">
        <v>507.19447994299998</v>
      </c>
      <c r="B99">
        <v>8.4532413323833335</v>
      </c>
      <c r="C99">
        <v>-170.6110109</v>
      </c>
      <c r="D99">
        <v>-165.58920000000001</v>
      </c>
      <c r="E99">
        <v>-168.12271476000001</v>
      </c>
    </row>
    <row r="100" spans="1:5" x14ac:dyDescent="0.2">
      <c r="A100">
        <v>512.47371169600001</v>
      </c>
      <c r="B100">
        <v>8.5412285282666662</v>
      </c>
      <c r="C100">
        <v>-171.04517209999997</v>
      </c>
      <c r="D100">
        <v>-166.0136</v>
      </c>
      <c r="E100">
        <v>-168.55360808</v>
      </c>
    </row>
    <row r="101" spans="1:5" x14ac:dyDescent="0.2">
      <c r="A101">
        <v>517.75294344999998</v>
      </c>
      <c r="B101">
        <v>8.6292157241666665</v>
      </c>
      <c r="C101">
        <v>-171.62869129999999</v>
      </c>
      <c r="D101">
        <v>-166.584</v>
      </c>
      <c r="E101">
        <v>-169.29931920000001</v>
      </c>
    </row>
    <row r="102" spans="1:5" x14ac:dyDescent="0.2">
      <c r="A102">
        <v>523.03217520400005</v>
      </c>
      <c r="B102">
        <v>8.7172029200666667</v>
      </c>
      <c r="C102">
        <v>-172.25548339999997</v>
      </c>
      <c r="D102">
        <v>-167.19669999999999</v>
      </c>
      <c r="E102">
        <v>-169.92200620999998</v>
      </c>
    </row>
    <row r="103" spans="1:5" x14ac:dyDescent="0.2">
      <c r="A103">
        <v>528.31140695800002</v>
      </c>
      <c r="B103">
        <v>8.805190115966667</v>
      </c>
      <c r="C103">
        <v>-172.74754639999998</v>
      </c>
      <c r="D103">
        <v>-167.67769999999999</v>
      </c>
      <c r="E103">
        <v>-170.41084650999997</v>
      </c>
    </row>
    <row r="104" spans="1:5" x14ac:dyDescent="0.2">
      <c r="A104">
        <v>533.590638711</v>
      </c>
      <c r="B104">
        <v>8.8931773118499997</v>
      </c>
      <c r="C104">
        <v>-173.07562249999998</v>
      </c>
      <c r="D104">
        <v>-167.9984</v>
      </c>
      <c r="E104">
        <v>-170.73677391999999</v>
      </c>
    </row>
    <row r="105" spans="1:5" x14ac:dyDescent="0.2">
      <c r="A105">
        <v>538.86987046499996</v>
      </c>
      <c r="B105">
        <v>8.98116450775</v>
      </c>
      <c r="C105">
        <v>-173.30610439999998</v>
      </c>
      <c r="D105">
        <v>-168.22370000000001</v>
      </c>
      <c r="E105">
        <v>-170.843654595251</v>
      </c>
    </row>
    <row r="106" spans="1:5" x14ac:dyDescent="0.2">
      <c r="A106">
        <v>544.14910221900004</v>
      </c>
      <c r="B106">
        <v>9.0691517036500002</v>
      </c>
      <c r="C106">
        <v>-173.51223889999997</v>
      </c>
      <c r="D106">
        <v>-168.42519999999999</v>
      </c>
      <c r="E106">
        <v>-171.04829280259597</v>
      </c>
    </row>
    <row r="107" spans="1:5" x14ac:dyDescent="0.2">
      <c r="A107">
        <v>549.42833397200002</v>
      </c>
      <c r="B107">
        <v>9.1571388995333329</v>
      </c>
      <c r="C107">
        <v>-173.6811362</v>
      </c>
      <c r="D107">
        <v>-168.59030000000001</v>
      </c>
      <c r="E107">
        <v>-171.215964107969</v>
      </c>
    </row>
    <row r="108" spans="1:5" x14ac:dyDescent="0.2">
      <c r="A108">
        <v>554.70756572599998</v>
      </c>
      <c r="B108">
        <v>9.2451260954333332</v>
      </c>
      <c r="C108">
        <v>-173.80185019999999</v>
      </c>
      <c r="D108">
        <v>-168.70830000000001</v>
      </c>
      <c r="E108">
        <v>-171.33580186710898</v>
      </c>
    </row>
    <row r="109" spans="1:5" x14ac:dyDescent="0.2">
      <c r="A109">
        <v>559.98679747999995</v>
      </c>
      <c r="B109">
        <v>9.3331132913333317</v>
      </c>
      <c r="C109">
        <v>-173.94936679999998</v>
      </c>
      <c r="D109">
        <v>-168.85249999999999</v>
      </c>
      <c r="E109">
        <v>-171.48224767107499</v>
      </c>
    </row>
    <row r="110" spans="1:5" x14ac:dyDescent="0.2">
      <c r="A110">
        <v>565.26602923400003</v>
      </c>
      <c r="B110">
        <v>9.4211004872333337</v>
      </c>
      <c r="C110">
        <v>-174.05432659999997</v>
      </c>
      <c r="D110">
        <v>-168.95509999999999</v>
      </c>
      <c r="E110">
        <v>-171.58644558707297</v>
      </c>
    </row>
    <row r="111" spans="1:5" x14ac:dyDescent="0.2">
      <c r="A111">
        <v>570.54526098700001</v>
      </c>
      <c r="B111">
        <v>9.5090876831166664</v>
      </c>
      <c r="C111">
        <v>-174.16102549999999</v>
      </c>
      <c r="D111">
        <v>-169.05940000000001</v>
      </c>
      <c r="E111">
        <v>-171.692369979262</v>
      </c>
    </row>
    <row r="112" spans="1:5" x14ac:dyDescent="0.2">
      <c r="A112">
        <v>575.82449274099997</v>
      </c>
      <c r="B112">
        <v>9.5970748790166667</v>
      </c>
      <c r="C112">
        <v>-174.24572989999999</v>
      </c>
      <c r="D112">
        <v>-169.1422</v>
      </c>
      <c r="E112">
        <v>-170.96893575999999</v>
      </c>
    </row>
    <row r="113" spans="1:5" x14ac:dyDescent="0.2">
      <c r="A113">
        <v>581.10372449500005</v>
      </c>
      <c r="B113">
        <v>9.6850620749166669</v>
      </c>
      <c r="C113">
        <v>-174.3457793</v>
      </c>
      <c r="D113">
        <v>-169.24</v>
      </c>
      <c r="E113">
        <v>-171.067792</v>
      </c>
    </row>
    <row r="114" spans="1:5" x14ac:dyDescent="0.2">
      <c r="A114">
        <v>586.38295624900002</v>
      </c>
      <c r="B114">
        <v>9.7730492708166672</v>
      </c>
      <c r="C114">
        <v>-174.43232509999999</v>
      </c>
      <c r="D114">
        <v>-169.3246</v>
      </c>
      <c r="E114">
        <v>-171.15330567999999</v>
      </c>
    </row>
    <row r="115" spans="1:5" x14ac:dyDescent="0.2">
      <c r="A115">
        <v>591.66218800199999</v>
      </c>
      <c r="B115">
        <v>9.8610364666999999</v>
      </c>
      <c r="C115">
        <v>-174.55058389999999</v>
      </c>
      <c r="D115">
        <v>-169.4402</v>
      </c>
      <c r="E115">
        <v>-171.27015416</v>
      </c>
    </row>
    <row r="116" spans="1:5" x14ac:dyDescent="0.2">
      <c r="A116">
        <v>596.94141975599996</v>
      </c>
      <c r="B116">
        <v>9.9490236626000002</v>
      </c>
      <c r="C116">
        <v>-174.66833119999998</v>
      </c>
      <c r="D116">
        <v>-169.55529999999999</v>
      </c>
      <c r="E116">
        <v>-171.38649723999998</v>
      </c>
    </row>
    <row r="117" spans="1:5" x14ac:dyDescent="0.2">
      <c r="A117">
        <v>602.22065151000004</v>
      </c>
      <c r="B117">
        <v>10.0370108585</v>
      </c>
      <c r="C117">
        <v>-174.7670507</v>
      </c>
      <c r="D117">
        <v>-169.65180000000001</v>
      </c>
      <c r="E117">
        <v>-171.48403944</v>
      </c>
    </row>
    <row r="118" spans="1:5" x14ac:dyDescent="0.2">
      <c r="A118">
        <v>603.98940962699999</v>
      </c>
      <c r="B118">
        <v>10.06649016045</v>
      </c>
      <c r="C118">
        <v>-163.79946770000001</v>
      </c>
      <c r="D118">
        <v>-158.9308</v>
      </c>
      <c r="E118">
        <v>-159.60307728399999</v>
      </c>
    </row>
    <row r="119" spans="1:5" x14ac:dyDescent="0.2">
      <c r="A119">
        <v>609.26864138099995</v>
      </c>
      <c r="B119">
        <v>10.154477356349998</v>
      </c>
      <c r="C119">
        <v>-164.12140579999999</v>
      </c>
      <c r="D119">
        <v>-159.24549999999999</v>
      </c>
      <c r="E119">
        <v>-159.91910846499999</v>
      </c>
    </row>
    <row r="120" spans="1:5" x14ac:dyDescent="0.2">
      <c r="A120">
        <v>614.54787313400004</v>
      </c>
      <c r="B120">
        <v>10.242464552233335</v>
      </c>
      <c r="C120">
        <v>-164.9055353</v>
      </c>
      <c r="D120">
        <v>-160.012</v>
      </c>
      <c r="E120">
        <v>-160.68885075999998</v>
      </c>
    </row>
    <row r="121" spans="1:5" x14ac:dyDescent="0.2">
      <c r="A121">
        <v>619.82710488800001</v>
      </c>
      <c r="B121">
        <v>10.330451748133333</v>
      </c>
      <c r="C121">
        <v>-165.68475439999997</v>
      </c>
      <c r="D121">
        <v>-160.77369999999999</v>
      </c>
      <c r="E121">
        <v>-161.45377275099997</v>
      </c>
    </row>
    <row r="122" spans="1:5" x14ac:dyDescent="0.2">
      <c r="A122">
        <v>625.10633664199997</v>
      </c>
      <c r="B122">
        <v>10.418438944033333</v>
      </c>
      <c r="C122">
        <v>-166.42683859999997</v>
      </c>
      <c r="D122">
        <v>-161.4991</v>
      </c>
      <c r="E122">
        <v>-162.343740293</v>
      </c>
    </row>
    <row r="123" spans="1:5" x14ac:dyDescent="0.2">
      <c r="A123">
        <v>630.38556839499995</v>
      </c>
      <c r="B123">
        <v>10.506426139916666</v>
      </c>
      <c r="C123">
        <v>-167.22621079999996</v>
      </c>
      <c r="D123">
        <v>-162.28049999999999</v>
      </c>
      <c r="E123">
        <v>-163.129227015</v>
      </c>
    </row>
    <row r="124" spans="1:5" x14ac:dyDescent="0.2">
      <c r="A124">
        <v>635.66480014900003</v>
      </c>
      <c r="B124">
        <v>10.594413335816666</v>
      </c>
      <c r="C124">
        <v>-168.00798739999999</v>
      </c>
      <c r="D124">
        <v>-163.04470000000001</v>
      </c>
      <c r="E124">
        <v>-163.89742378100001</v>
      </c>
    </row>
    <row r="125" spans="1:5" x14ac:dyDescent="0.2">
      <c r="A125">
        <v>640.944031903</v>
      </c>
      <c r="B125">
        <v>10.682400531716667</v>
      </c>
      <c r="C125">
        <v>-168.5993837</v>
      </c>
      <c r="D125">
        <v>-163.62280000000001</v>
      </c>
      <c r="E125">
        <v>-164.47854724400003</v>
      </c>
    </row>
    <row r="126" spans="1:5" x14ac:dyDescent="0.2">
      <c r="A126">
        <v>646.22326365699996</v>
      </c>
      <c r="B126">
        <v>10.770387727616667</v>
      </c>
      <c r="C126">
        <v>-169.01523320000001</v>
      </c>
      <c r="D126">
        <v>-164.02930000000001</v>
      </c>
      <c r="E126">
        <v>-164.88717323900002</v>
      </c>
    </row>
    <row r="127" spans="1:5" x14ac:dyDescent="0.2">
      <c r="A127">
        <v>651.50249541000005</v>
      </c>
      <c r="B127">
        <v>10.858374923500001</v>
      </c>
      <c r="C127">
        <v>-169.30668589999999</v>
      </c>
      <c r="D127">
        <v>-164.3142</v>
      </c>
      <c r="E127">
        <v>-165.173563266</v>
      </c>
    </row>
    <row r="128" spans="1:5" x14ac:dyDescent="0.2">
      <c r="A128">
        <v>656.78172716400002</v>
      </c>
      <c r="B128">
        <v>10.9463621194</v>
      </c>
      <c r="C128">
        <v>-169.52202739999998</v>
      </c>
      <c r="D128">
        <v>-164.5247</v>
      </c>
      <c r="E128">
        <v>-165.38516418099999</v>
      </c>
    </row>
    <row r="129" spans="1:5" x14ac:dyDescent="0.2">
      <c r="A129">
        <v>662.06095891799998</v>
      </c>
      <c r="B129">
        <v>11.0343493153</v>
      </c>
      <c r="C129">
        <v>-169.70187079999999</v>
      </c>
      <c r="D129">
        <v>-164.70050000000001</v>
      </c>
      <c r="E129">
        <v>-165.67717396500001</v>
      </c>
    </row>
    <row r="130" spans="1:5" x14ac:dyDescent="0.2">
      <c r="A130">
        <v>667.34019067199995</v>
      </c>
      <c r="B130">
        <v>11.122336511199999</v>
      </c>
      <c r="C130">
        <v>-169.856753</v>
      </c>
      <c r="D130">
        <v>-164.8519</v>
      </c>
      <c r="E130">
        <v>-165.829471767</v>
      </c>
    </row>
    <row r="131" spans="1:5" x14ac:dyDescent="0.2">
      <c r="A131">
        <v>672.61942242500004</v>
      </c>
      <c r="B131">
        <v>11.210323707083335</v>
      </c>
      <c r="C131">
        <v>-170.0299469</v>
      </c>
      <c r="D131">
        <v>-165.02119999999999</v>
      </c>
      <c r="E131">
        <v>-165.99977571599999</v>
      </c>
    </row>
    <row r="132" spans="1:5" x14ac:dyDescent="0.2">
      <c r="A132">
        <v>677.898654179</v>
      </c>
      <c r="B132">
        <v>11.298310902983333</v>
      </c>
      <c r="C132">
        <v>-170.21766740000001</v>
      </c>
      <c r="D132">
        <v>-165.2047</v>
      </c>
      <c r="E132">
        <v>-166.18436387099999</v>
      </c>
    </row>
    <row r="133" spans="1:5" x14ac:dyDescent="0.2">
      <c r="A133">
        <v>683.17788593299997</v>
      </c>
      <c r="B133">
        <v>11.386298098883334</v>
      </c>
      <c r="C133">
        <v>-170.4280985</v>
      </c>
      <c r="D133">
        <v>-165.41040000000001</v>
      </c>
      <c r="E133">
        <v>-166.39128367200001</v>
      </c>
    </row>
    <row r="134" spans="1:5" x14ac:dyDescent="0.2">
      <c r="A134">
        <v>688.45711768599995</v>
      </c>
      <c r="B134">
        <v>11.474285294766666</v>
      </c>
      <c r="C134">
        <v>-170.659808</v>
      </c>
      <c r="D134">
        <v>-165.6369</v>
      </c>
      <c r="E134">
        <v>-166.61912681699999</v>
      </c>
    </row>
    <row r="135" spans="1:5" x14ac:dyDescent="0.2">
      <c r="A135">
        <v>693.73634944000003</v>
      </c>
      <c r="B135">
        <v>11.562272490666667</v>
      </c>
      <c r="C135">
        <v>-170.87811619999999</v>
      </c>
      <c r="D135">
        <v>-165.8503</v>
      </c>
      <c r="E135">
        <v>-166.83379227899999</v>
      </c>
    </row>
    <row r="136" spans="1:5" x14ac:dyDescent="0.2">
      <c r="A136">
        <v>699.01558119399999</v>
      </c>
      <c r="B136">
        <v>11.650259686566667</v>
      </c>
      <c r="C136">
        <v>-171.09274159999998</v>
      </c>
      <c r="D136">
        <v>-166.06010000000001</v>
      </c>
      <c r="E136">
        <v>-167.044836393</v>
      </c>
    </row>
    <row r="137" spans="1:5" x14ac:dyDescent="0.2">
      <c r="A137">
        <v>704.29481294799996</v>
      </c>
      <c r="B137">
        <v>11.738246882466665</v>
      </c>
      <c r="C137">
        <v>-171.29273809999995</v>
      </c>
      <c r="D137">
        <v>-166.25559999999999</v>
      </c>
      <c r="E137">
        <v>-167.24149570799997</v>
      </c>
    </row>
    <row r="138" spans="1:5" x14ac:dyDescent="0.2">
      <c r="A138">
        <v>710.08757474399999</v>
      </c>
      <c r="B138">
        <v>11.834792912399999</v>
      </c>
      <c r="C138">
        <v>-143.46468289999996</v>
      </c>
      <c r="D138">
        <v>-139.0532</v>
      </c>
      <c r="E138">
        <v>-140.28275011036001</v>
      </c>
    </row>
    <row r="139" spans="1:5" x14ac:dyDescent="0.2">
      <c r="A139">
        <v>715.36680649699997</v>
      </c>
      <c r="B139">
        <v>11.922780108283332</v>
      </c>
      <c r="C139">
        <v>-145.33667059999996</v>
      </c>
      <c r="D139">
        <v>-140.88310000000001</v>
      </c>
      <c r="E139">
        <v>-142.12883063513002</v>
      </c>
    </row>
    <row r="140" spans="1:5" x14ac:dyDescent="0.2">
      <c r="A140">
        <v>720.64603825100005</v>
      </c>
      <c r="B140">
        <v>12.010767304183334</v>
      </c>
      <c r="C140">
        <v>-146.50432279999993</v>
      </c>
      <c r="D140">
        <v>-142.02449999999999</v>
      </c>
      <c r="E140">
        <v>-143.28032323634997</v>
      </c>
    </row>
    <row r="141" spans="1:5" x14ac:dyDescent="0.2">
      <c r="A141">
        <v>725.92527000500002</v>
      </c>
      <c r="B141">
        <v>12.098754500083334</v>
      </c>
      <c r="C141">
        <v>-147.44640349999995</v>
      </c>
      <c r="D141">
        <v>-142.94540000000001</v>
      </c>
      <c r="E141">
        <v>-144.20936611042001</v>
      </c>
    </row>
    <row r="142" spans="1:5" x14ac:dyDescent="0.2">
      <c r="A142">
        <v>731.20450175899998</v>
      </c>
      <c r="B142">
        <v>12.186741695983333</v>
      </c>
      <c r="C142">
        <v>-148.28546809999995</v>
      </c>
      <c r="D142">
        <v>-143.76560000000001</v>
      </c>
      <c r="E142">
        <v>-145.03681856488001</v>
      </c>
    </row>
    <row r="143" spans="1:5" x14ac:dyDescent="0.2">
      <c r="A143">
        <v>736.48373351199996</v>
      </c>
      <c r="B143">
        <v>12.274728891866665</v>
      </c>
      <c r="C143">
        <v>-149.02929139999995</v>
      </c>
      <c r="D143">
        <v>-144.49270000000001</v>
      </c>
      <c r="E143">
        <v>-145.970860321</v>
      </c>
    </row>
    <row r="144" spans="1:5" x14ac:dyDescent="0.2">
      <c r="A144">
        <v>741.76296526600004</v>
      </c>
      <c r="B144">
        <v>12.362716087766668</v>
      </c>
      <c r="C144">
        <v>-149.70252769999993</v>
      </c>
      <c r="D144">
        <v>-145.1508</v>
      </c>
      <c r="E144">
        <v>-146.63569268399999</v>
      </c>
    </row>
    <row r="145" spans="1:5" x14ac:dyDescent="0.2">
      <c r="A145">
        <v>747.04219702</v>
      </c>
      <c r="B145">
        <v>12.450703283666666</v>
      </c>
      <c r="C145">
        <v>-150.32625079999994</v>
      </c>
      <c r="D145">
        <v>-145.76050000000001</v>
      </c>
      <c r="E145">
        <v>-147.251629915</v>
      </c>
    </row>
    <row r="146" spans="1:5" x14ac:dyDescent="0.2">
      <c r="A146">
        <v>752.32142877299998</v>
      </c>
      <c r="B146">
        <v>12.53869047955</v>
      </c>
      <c r="C146">
        <v>-150.85064059999993</v>
      </c>
      <c r="D146">
        <v>-146.2731</v>
      </c>
      <c r="E146">
        <v>-147.76947381299999</v>
      </c>
    </row>
    <row r="147" spans="1:5" x14ac:dyDescent="0.2">
      <c r="A147">
        <v>757.60066052699995</v>
      </c>
      <c r="B147">
        <v>12.626677675449999</v>
      </c>
      <c r="C147">
        <v>-151.16654299999993</v>
      </c>
      <c r="D147">
        <v>-146.58189999999999</v>
      </c>
      <c r="E147">
        <v>-148.08143283699999</v>
      </c>
    </row>
    <row r="148" spans="1:5" x14ac:dyDescent="0.2">
      <c r="A148">
        <v>762.87989228100002</v>
      </c>
      <c r="B148">
        <v>12.714664871350001</v>
      </c>
      <c r="C148">
        <v>-151.29093979999993</v>
      </c>
      <c r="D148">
        <v>-146.70349999999999</v>
      </c>
      <c r="E148">
        <v>-148.20427680499998</v>
      </c>
    </row>
    <row r="149" spans="1:5" x14ac:dyDescent="0.2">
      <c r="A149">
        <v>768.15912403499999</v>
      </c>
      <c r="B149">
        <v>12.802652067249999</v>
      </c>
      <c r="C149">
        <v>-151.34700019999994</v>
      </c>
      <c r="D149">
        <v>-146.75829999999999</v>
      </c>
      <c r="E149">
        <v>-148.25963740899999</v>
      </c>
    </row>
    <row r="150" spans="1:5" x14ac:dyDescent="0.2">
      <c r="A150">
        <v>773.43835578799997</v>
      </c>
      <c r="B150">
        <v>12.890639263133332</v>
      </c>
      <c r="C150">
        <v>-151.39272829999996</v>
      </c>
      <c r="D150">
        <v>-146.803</v>
      </c>
      <c r="E150">
        <v>-148.30479468999999</v>
      </c>
    </row>
    <row r="151" spans="1:5" x14ac:dyDescent="0.2">
      <c r="A151">
        <v>778.71758754200005</v>
      </c>
      <c r="B151">
        <v>12.978626459033334</v>
      </c>
      <c r="C151">
        <v>-151.47016939999997</v>
      </c>
      <c r="D151">
        <v>-146.87870000000001</v>
      </c>
      <c r="E151">
        <v>-148.08751170100001</v>
      </c>
    </row>
    <row r="152" spans="1:5" x14ac:dyDescent="0.2">
      <c r="A152">
        <v>783.99681929600001</v>
      </c>
      <c r="B152">
        <v>13.066613654933333</v>
      </c>
      <c r="C152">
        <v>-151.64274949999998</v>
      </c>
      <c r="D152">
        <v>-147.04740000000001</v>
      </c>
      <c r="E152">
        <v>-148.257600102</v>
      </c>
    </row>
    <row r="153" spans="1:5" x14ac:dyDescent="0.2">
      <c r="A153">
        <v>789.27605104999998</v>
      </c>
      <c r="B153">
        <v>13.154600850833333</v>
      </c>
      <c r="C153">
        <v>-151.82136529999997</v>
      </c>
      <c r="D153">
        <v>-147.22200000000001</v>
      </c>
      <c r="E153">
        <v>-148.43363706</v>
      </c>
    </row>
    <row r="154" spans="1:5" x14ac:dyDescent="0.2">
      <c r="A154">
        <v>794.55528280299995</v>
      </c>
      <c r="B154">
        <v>13.242588046716666</v>
      </c>
      <c r="C154">
        <v>-152.04939199999995</v>
      </c>
      <c r="D154">
        <v>-147.44489999999999</v>
      </c>
      <c r="E154">
        <v>-148.65837152699999</v>
      </c>
    </row>
    <row r="155" spans="1:5" x14ac:dyDescent="0.2">
      <c r="A155">
        <v>799.83451455700003</v>
      </c>
      <c r="B155">
        <v>13.330575242616668</v>
      </c>
      <c r="C155">
        <v>-152.30432359999995</v>
      </c>
      <c r="D155">
        <v>-147.69409999999999</v>
      </c>
      <c r="E155">
        <v>-147.6974969643</v>
      </c>
    </row>
    <row r="156" spans="1:5" x14ac:dyDescent="0.2">
      <c r="A156">
        <v>805.113746311</v>
      </c>
      <c r="B156">
        <v>13.418562438516666</v>
      </c>
      <c r="C156">
        <v>-152.57562319999997</v>
      </c>
      <c r="D156">
        <v>-147.95930000000001</v>
      </c>
      <c r="E156">
        <v>-147.96270306390002</v>
      </c>
    </row>
    <row r="157" spans="1:5" x14ac:dyDescent="0.2">
      <c r="A157">
        <v>810.39297806399998</v>
      </c>
      <c r="B157">
        <v>13.506549634399999</v>
      </c>
      <c r="C157">
        <v>-152.85183319999996</v>
      </c>
      <c r="D157">
        <v>-148.22929999999999</v>
      </c>
      <c r="E157">
        <v>-148.23270927390001</v>
      </c>
    </row>
    <row r="158" spans="1:5" x14ac:dyDescent="0.2">
      <c r="A158">
        <v>815.67220981800006</v>
      </c>
      <c r="B158">
        <v>13.594536830300001</v>
      </c>
      <c r="C158">
        <v>-153.13233979999995</v>
      </c>
      <c r="D158">
        <v>-148.5035</v>
      </c>
      <c r="E158">
        <v>-148.83466280499999</v>
      </c>
    </row>
    <row r="159" spans="1:5" x14ac:dyDescent="0.2">
      <c r="A159">
        <v>820.95144157200002</v>
      </c>
      <c r="B159">
        <v>13.682524026200001</v>
      </c>
      <c r="C159">
        <v>-153.39207949999994</v>
      </c>
      <c r="D159">
        <v>-148.75739999999999</v>
      </c>
      <c r="E159">
        <v>-149.38664380199998</v>
      </c>
    </row>
    <row r="160" spans="1:5" x14ac:dyDescent="0.2">
      <c r="A160">
        <v>826.23067332599999</v>
      </c>
      <c r="B160">
        <v>13.7705112221</v>
      </c>
      <c r="C160">
        <v>-153.64946629999994</v>
      </c>
      <c r="D160">
        <v>-149.00899999999999</v>
      </c>
      <c r="E160">
        <v>-149.63930806999997</v>
      </c>
    </row>
    <row r="161" spans="1:5" x14ac:dyDescent="0.2">
      <c r="A161">
        <v>831.50990507899996</v>
      </c>
      <c r="B161">
        <v>13.858498417983332</v>
      </c>
      <c r="C161">
        <v>-153.87626539999997</v>
      </c>
      <c r="D161">
        <v>-149.23070000000001</v>
      </c>
      <c r="E161">
        <v>-149.86194586100001</v>
      </c>
    </row>
    <row r="162" spans="1:5" x14ac:dyDescent="0.2">
      <c r="A162">
        <v>836.78913683300004</v>
      </c>
      <c r="B162">
        <v>13.946485613883334</v>
      </c>
      <c r="C162">
        <v>-154.08178609999996</v>
      </c>
      <c r="D162">
        <v>-149.4316</v>
      </c>
      <c r="E162">
        <v>-150.06369566800001</v>
      </c>
    </row>
    <row r="163" spans="1:5" x14ac:dyDescent="0.2">
      <c r="A163">
        <v>842.06836858700001</v>
      </c>
      <c r="B163">
        <v>14.034472809783333</v>
      </c>
      <c r="C163">
        <v>-154.27625839999996</v>
      </c>
      <c r="D163">
        <v>-149.6217</v>
      </c>
      <c r="E163">
        <v>-150.254599791</v>
      </c>
    </row>
    <row r="164" spans="1:5" x14ac:dyDescent="0.2">
      <c r="A164">
        <v>848.91564565900001</v>
      </c>
      <c r="B164">
        <v>14.148594094316667</v>
      </c>
      <c r="C164">
        <v>-148.21897309999997</v>
      </c>
      <c r="D164">
        <v>-143.70060000000001</v>
      </c>
      <c r="E164">
        <v>-149.76476532000001</v>
      </c>
    </row>
    <row r="165" spans="1:5" x14ac:dyDescent="0.2">
      <c r="A165">
        <v>854.19487741199998</v>
      </c>
      <c r="B165">
        <v>14.2365812902</v>
      </c>
      <c r="C165">
        <v>-150.24154639999995</v>
      </c>
      <c r="D165">
        <v>-145.67769999999999</v>
      </c>
      <c r="E165">
        <v>-151.82529893999998</v>
      </c>
    </row>
    <row r="166" spans="1:5" x14ac:dyDescent="0.2">
      <c r="A166">
        <v>859.47410916599995</v>
      </c>
      <c r="B166">
        <v>14.324568486099999</v>
      </c>
      <c r="C166">
        <v>-151.73052289999995</v>
      </c>
      <c r="D166">
        <v>-147.13319999999999</v>
      </c>
      <c r="E166">
        <v>-147.75410210399997</v>
      </c>
    </row>
    <row r="167" spans="1:5" x14ac:dyDescent="0.2">
      <c r="A167">
        <v>864.75334092000003</v>
      </c>
      <c r="B167">
        <v>14.412555682000001</v>
      </c>
      <c r="C167">
        <v>-152.91464539999996</v>
      </c>
      <c r="D167">
        <v>-148.29069999999999</v>
      </c>
      <c r="E167">
        <v>-148.91648675399998</v>
      </c>
    </row>
    <row r="168" spans="1:5" x14ac:dyDescent="0.2">
      <c r="A168">
        <v>870.03257267399999</v>
      </c>
      <c r="B168">
        <v>14.500542877899999</v>
      </c>
      <c r="C168">
        <v>-153.97913220182517</v>
      </c>
      <c r="D168">
        <v>-149.3177</v>
      </c>
      <c r="E168">
        <v>-149.94782069399997</v>
      </c>
    </row>
    <row r="169" spans="1:5" x14ac:dyDescent="0.2">
      <c r="A169">
        <v>875.31180442699997</v>
      </c>
      <c r="B169">
        <v>14.588530073783334</v>
      </c>
      <c r="C169">
        <v>-154.90586798518635</v>
      </c>
      <c r="D169">
        <v>-150.21180000000001</v>
      </c>
      <c r="E169">
        <v>-150.847195914</v>
      </c>
    </row>
    <row r="170" spans="1:5" x14ac:dyDescent="0.2">
      <c r="A170">
        <v>880.59103618100005</v>
      </c>
      <c r="B170">
        <v>14.676517269683334</v>
      </c>
      <c r="C170">
        <v>-155.71143677036505</v>
      </c>
      <c r="D170">
        <v>-150.989</v>
      </c>
      <c r="E170">
        <v>-151.62768346999999</v>
      </c>
    </row>
    <row r="171" spans="1:5" x14ac:dyDescent="0.2">
      <c r="A171">
        <v>885.87026793500002</v>
      </c>
      <c r="B171">
        <v>14.764504465583334</v>
      </c>
      <c r="C171">
        <v>-156.30949800177027</v>
      </c>
      <c r="D171">
        <v>-151.566</v>
      </c>
      <c r="E171">
        <v>-152.20712417999999</v>
      </c>
    </row>
    <row r="172" spans="1:5" x14ac:dyDescent="0.2">
      <c r="A172">
        <v>891.14949968899998</v>
      </c>
      <c r="B172">
        <v>14.852491661483333</v>
      </c>
      <c r="C172">
        <v>-156.6690602915007</v>
      </c>
      <c r="D172">
        <v>-151.91290000000001</v>
      </c>
      <c r="E172">
        <v>-152.70740446700003</v>
      </c>
    </row>
    <row r="173" spans="1:5" x14ac:dyDescent="0.2">
      <c r="A173">
        <v>896.42873144199996</v>
      </c>
      <c r="B173">
        <v>14.940478857366665</v>
      </c>
      <c r="C173">
        <v>-156.72586056096517</v>
      </c>
      <c r="D173">
        <v>-151.96770000000001</v>
      </c>
      <c r="E173">
        <v>-152.76249107100003</v>
      </c>
    </row>
    <row r="174" spans="1:5" x14ac:dyDescent="0.2">
      <c r="A174">
        <v>901.70796319600004</v>
      </c>
      <c r="B174">
        <v>15.028466053266667</v>
      </c>
      <c r="C174">
        <v>-156.7573701995002</v>
      </c>
      <c r="D174">
        <v>-151.99809999999999</v>
      </c>
      <c r="E174">
        <v>-152.79305006300001</v>
      </c>
    </row>
    <row r="175" spans="1:5" x14ac:dyDescent="0.2">
      <c r="A175">
        <v>906.98719495</v>
      </c>
      <c r="B175">
        <v>15.116453249166666</v>
      </c>
      <c r="C175">
        <v>-156.8234989803731</v>
      </c>
      <c r="D175">
        <v>-152.06190000000001</v>
      </c>
      <c r="E175">
        <v>-152.85718373700001</v>
      </c>
    </row>
    <row r="176" spans="1:5" x14ac:dyDescent="0.2">
      <c r="A176">
        <v>912.26642670299998</v>
      </c>
      <c r="B176">
        <v>15.20444044505</v>
      </c>
      <c r="C176">
        <v>-156.91305268989373</v>
      </c>
      <c r="D176">
        <v>-152.14830000000001</v>
      </c>
      <c r="E176">
        <v>-152.94403560900003</v>
      </c>
    </row>
    <row r="177" spans="1:5" x14ac:dyDescent="0.2">
      <c r="A177">
        <v>917.54565845699994</v>
      </c>
      <c r="B177">
        <v>15.292427640949999</v>
      </c>
      <c r="C177">
        <v>-157.04531025163951</v>
      </c>
      <c r="D177">
        <v>-152.27590000000001</v>
      </c>
      <c r="E177">
        <v>-153.07230295700001</v>
      </c>
    </row>
    <row r="178" spans="1:5" x14ac:dyDescent="0.2">
      <c r="A178">
        <v>922.82489021100002</v>
      </c>
      <c r="B178">
        <v>15.380414836850001</v>
      </c>
      <c r="C178">
        <v>-157.2114614048358</v>
      </c>
      <c r="D178">
        <v>-152.43620000000001</v>
      </c>
      <c r="E178">
        <v>-153.23344132600002</v>
      </c>
    </row>
    <row r="179" spans="1:5" x14ac:dyDescent="0.2">
      <c r="A179">
        <v>928.10412196499999</v>
      </c>
      <c r="B179">
        <v>15.468402032749999</v>
      </c>
      <c r="C179">
        <v>-157.39626958084887</v>
      </c>
      <c r="D179">
        <v>-152.61449999999999</v>
      </c>
      <c r="E179">
        <v>-153.41267383499999</v>
      </c>
    </row>
    <row r="180" spans="1:5" x14ac:dyDescent="0.2">
      <c r="A180">
        <v>933.38335371799997</v>
      </c>
      <c r="B180">
        <v>15.556389228633332</v>
      </c>
      <c r="C180">
        <v>-157.58460186117179</v>
      </c>
      <c r="D180">
        <v>-152.7962</v>
      </c>
      <c r="E180">
        <v>-153.59532412600001</v>
      </c>
    </row>
    <row r="181" spans="1:5" x14ac:dyDescent="0.2">
      <c r="A181">
        <v>938.66258547200005</v>
      </c>
      <c r="B181">
        <v>15.644376424533334</v>
      </c>
      <c r="C181">
        <v>-157.77189764022711</v>
      </c>
      <c r="D181">
        <v>-152.9769</v>
      </c>
      <c r="E181">
        <v>-153.77696918700002</v>
      </c>
    </row>
    <row r="182" spans="1:5" x14ac:dyDescent="0.2">
      <c r="A182">
        <v>943.94181722600001</v>
      </c>
      <c r="B182">
        <v>15.732363620433334</v>
      </c>
      <c r="C182">
        <v>-157.96271752359226</v>
      </c>
      <c r="D182">
        <v>-153.161</v>
      </c>
      <c r="E182">
        <v>-153.96203203000002</v>
      </c>
    </row>
    <row r="183" spans="1:5" x14ac:dyDescent="0.2">
      <c r="A183">
        <v>949.22104897999998</v>
      </c>
      <c r="B183">
        <v>15.820350816333333</v>
      </c>
      <c r="C183">
        <v>-158.16846302521085</v>
      </c>
      <c r="D183">
        <v>-153.3595</v>
      </c>
      <c r="E183">
        <v>-154.16157018500002</v>
      </c>
    </row>
    <row r="184" spans="1:5" x14ac:dyDescent="0.2">
      <c r="A184">
        <v>954.50028073299995</v>
      </c>
      <c r="B184">
        <v>15.908338012216666</v>
      </c>
      <c r="C184">
        <v>-158.38716479267447</v>
      </c>
      <c r="D184">
        <v>-153.57050000000001</v>
      </c>
      <c r="E184">
        <v>-154.37367371500002</v>
      </c>
    </row>
    <row r="185" spans="1:5" x14ac:dyDescent="0.2">
      <c r="A185">
        <v>959.77951248700003</v>
      </c>
      <c r="B185">
        <v>15.996325208116668</v>
      </c>
      <c r="C185">
        <v>-158.61395127002532</v>
      </c>
      <c r="D185">
        <v>-153.7893</v>
      </c>
      <c r="E185">
        <v>-154.59361803900001</v>
      </c>
    </row>
    <row r="186" spans="1:5" x14ac:dyDescent="0.2">
      <c r="A186">
        <v>965.058744241</v>
      </c>
      <c r="B186">
        <v>16.084312404016668</v>
      </c>
      <c r="C186">
        <v>-158.85980937070005</v>
      </c>
      <c r="D186">
        <v>-154.0265</v>
      </c>
      <c r="E186">
        <v>-154.83205859500001</v>
      </c>
    </row>
    <row r="187" spans="1:5" x14ac:dyDescent="0.2">
      <c r="A187">
        <v>970.33797599399998</v>
      </c>
      <c r="B187">
        <v>16.172299599900001</v>
      </c>
      <c r="C187">
        <v>-159.12359894330424</v>
      </c>
      <c r="D187">
        <v>-154.28100000000001</v>
      </c>
      <c r="E187">
        <v>-155.08788963000001</v>
      </c>
    </row>
    <row r="188" spans="1:5" x14ac:dyDescent="0.2">
      <c r="A188">
        <v>975.61720774800006</v>
      </c>
      <c r="B188">
        <v>16.260286795800003</v>
      </c>
      <c r="C188">
        <v>-159.37754175386624</v>
      </c>
      <c r="D188">
        <v>-154.52600000000001</v>
      </c>
      <c r="E188">
        <v>-155.33417098000001</v>
      </c>
    </row>
    <row r="189" spans="1:5" x14ac:dyDescent="0.2">
      <c r="A189">
        <v>980.89643950200002</v>
      </c>
      <c r="B189">
        <v>16.348273991700001</v>
      </c>
      <c r="C189">
        <v>-159.61106548945651</v>
      </c>
      <c r="D189">
        <v>-154.75129999999999</v>
      </c>
      <c r="E189">
        <v>-155.560649299</v>
      </c>
    </row>
    <row r="190" spans="1:5" x14ac:dyDescent="0.2">
      <c r="A190">
        <v>986.17567125599999</v>
      </c>
      <c r="B190">
        <v>16.4362611876</v>
      </c>
      <c r="C190">
        <v>-159.83349866148347</v>
      </c>
      <c r="D190">
        <v>-154.9659</v>
      </c>
      <c r="E190">
        <v>-155.77637165700003</v>
      </c>
    </row>
    <row r="191" spans="1:5" x14ac:dyDescent="0.2">
      <c r="A191">
        <v>991.45490300899996</v>
      </c>
      <c r="B191">
        <v>16.524248383483332</v>
      </c>
      <c r="C191">
        <v>-160.04784712362314</v>
      </c>
      <c r="D191">
        <v>-155.17269999999999</v>
      </c>
      <c r="E191">
        <v>-155.98425322099999</v>
      </c>
    </row>
    <row r="192" spans="1:5" x14ac:dyDescent="0.2">
      <c r="A192">
        <v>996.73413476300004</v>
      </c>
      <c r="B192">
        <v>16.612235579383334</v>
      </c>
      <c r="C192">
        <v>-160.26592699032619</v>
      </c>
      <c r="D192">
        <v>-155.38310000000001</v>
      </c>
      <c r="E192">
        <v>-156.19575361300002</v>
      </c>
    </row>
    <row r="193" spans="1:5" x14ac:dyDescent="0.2">
      <c r="A193">
        <v>1002.013366517</v>
      </c>
      <c r="B193">
        <v>16.700222775283333</v>
      </c>
      <c r="C193">
        <v>-160.51365079328258</v>
      </c>
      <c r="D193">
        <v>-155.62209999999999</v>
      </c>
      <c r="E193">
        <v>-156.436003583</v>
      </c>
    </row>
    <row r="194" spans="1:5" x14ac:dyDescent="0.2">
      <c r="A194">
        <v>1007.29259827</v>
      </c>
      <c r="B194">
        <v>16.788209971166665</v>
      </c>
      <c r="C194">
        <v>-160.76510600080235</v>
      </c>
      <c r="D194">
        <v>-155.8647</v>
      </c>
      <c r="E194">
        <v>-156.679872381</v>
      </c>
    </row>
    <row r="195" spans="1:5" x14ac:dyDescent="0.2">
      <c r="A195">
        <v>1012.571830024</v>
      </c>
      <c r="B195">
        <v>16.876197167066668</v>
      </c>
      <c r="C195">
        <v>-161.05978331118104</v>
      </c>
      <c r="D195">
        <v>-156.149</v>
      </c>
      <c r="E195">
        <v>-156.96565927</v>
      </c>
    </row>
    <row r="196" spans="1:5" x14ac:dyDescent="0.2">
      <c r="A196">
        <v>1017.851061778</v>
      </c>
      <c r="B196">
        <v>16.964184362966666</v>
      </c>
      <c r="C196">
        <v>-161.37487969653145</v>
      </c>
      <c r="D196">
        <v>-156.453</v>
      </c>
      <c r="E196">
        <v>-157.27124919000002</v>
      </c>
    </row>
    <row r="197" spans="1:5" x14ac:dyDescent="0.2">
      <c r="A197">
        <v>1023.130293532</v>
      </c>
      <c r="B197">
        <v>17.052171558866668</v>
      </c>
      <c r="C197">
        <v>-161.63680356685398</v>
      </c>
      <c r="D197">
        <v>-156.70570000000001</v>
      </c>
      <c r="E197">
        <v>-157.52527081100001</v>
      </c>
    </row>
    <row r="198" spans="1:5" x14ac:dyDescent="0.2">
      <c r="A198">
        <v>1028.409525285</v>
      </c>
      <c r="B198">
        <v>17.140158754750001</v>
      </c>
      <c r="C198">
        <v>-161.88763687361316</v>
      </c>
      <c r="D198">
        <v>-156.9477</v>
      </c>
      <c r="E198">
        <v>-157.768536471</v>
      </c>
    </row>
    <row r="199" spans="1:5" x14ac:dyDescent="0.2">
      <c r="A199">
        <v>1033.6887570389999</v>
      </c>
      <c r="B199">
        <v>17.228145950649999</v>
      </c>
      <c r="C199">
        <v>-162.09089477218953</v>
      </c>
      <c r="D199">
        <v>-157.1438</v>
      </c>
      <c r="E199">
        <v>-157.96566207400002</v>
      </c>
    </row>
    <row r="200" spans="1:5" x14ac:dyDescent="0.2">
      <c r="A200">
        <v>1038.9679887929999</v>
      </c>
      <c r="B200">
        <v>17.316133146549998</v>
      </c>
      <c r="C200">
        <v>-162.2440896595408</v>
      </c>
      <c r="D200">
        <v>-157.29159999999999</v>
      </c>
      <c r="E200">
        <v>-158.114235068</v>
      </c>
    </row>
    <row r="201" spans="1:5" x14ac:dyDescent="0.2">
      <c r="A201">
        <v>1044.2472205470001</v>
      </c>
      <c r="B201">
        <v>17.404120342450003</v>
      </c>
      <c r="C201">
        <v>-162.22988959217469</v>
      </c>
      <c r="D201">
        <v>-157.27789999999999</v>
      </c>
      <c r="E201">
        <v>-158.10046341699999</v>
      </c>
    </row>
    <row r="202" spans="1:5" x14ac:dyDescent="0.2">
      <c r="A202">
        <v>1049.5264523000001</v>
      </c>
      <c r="B202">
        <v>17.492107538333336</v>
      </c>
      <c r="C202">
        <v>-162.27373359579417</v>
      </c>
      <c r="D202">
        <v>-157.3202</v>
      </c>
      <c r="E202">
        <v>-158.142984646</v>
      </c>
    </row>
    <row r="203" spans="1:5" x14ac:dyDescent="0.2">
      <c r="A203">
        <v>1054.805684054</v>
      </c>
      <c r="B203">
        <v>17.580094734233334</v>
      </c>
      <c r="C203">
        <v>-162.35406244403316</v>
      </c>
      <c r="D203">
        <v>-157.39769999999999</v>
      </c>
      <c r="E203">
        <v>-158.22088997099999</v>
      </c>
    </row>
    <row r="204" spans="1:5" x14ac:dyDescent="0.2">
      <c r="A204">
        <v>1060.084915808</v>
      </c>
      <c r="B204">
        <v>17.668081930133333</v>
      </c>
      <c r="C204">
        <v>-162.41034446286386</v>
      </c>
      <c r="D204">
        <v>-157.452</v>
      </c>
      <c r="E204">
        <v>-158.27547396</v>
      </c>
    </row>
    <row r="205" spans="1:5" x14ac:dyDescent="0.2">
      <c r="A205">
        <v>1065.364147561</v>
      </c>
      <c r="B205">
        <v>17.756069126016666</v>
      </c>
      <c r="C205">
        <v>-162.47211993841282</v>
      </c>
      <c r="D205">
        <v>-157.51159999999999</v>
      </c>
      <c r="E205">
        <v>-158.33538566799999</v>
      </c>
    </row>
    <row r="206" spans="1:5" x14ac:dyDescent="0.2">
      <c r="A206">
        <v>1070.6433793149999</v>
      </c>
      <c r="B206">
        <v>17.844056321916664</v>
      </c>
      <c r="C206">
        <v>-162.54933928284902</v>
      </c>
      <c r="D206">
        <v>-157.58609999999999</v>
      </c>
      <c r="E206">
        <v>-158.41027530299999</v>
      </c>
    </row>
    <row r="207" spans="1:5" x14ac:dyDescent="0.2">
      <c r="A207">
        <v>1075.9226110689999</v>
      </c>
      <c r="B207">
        <v>17.932043517816666</v>
      </c>
      <c r="C207">
        <v>-162.60862715535578</v>
      </c>
      <c r="D207">
        <v>-157.64330000000001</v>
      </c>
      <c r="E207">
        <v>-158.46777445900003</v>
      </c>
    </row>
    <row r="208" spans="1:5" x14ac:dyDescent="0.2">
      <c r="A208">
        <v>1081.2018428230001</v>
      </c>
      <c r="B208">
        <v>18.020030713716668</v>
      </c>
      <c r="C208">
        <v>-162.66853692862304</v>
      </c>
      <c r="D208">
        <v>-157.7011</v>
      </c>
      <c r="E208">
        <v>-158.841278953</v>
      </c>
    </row>
    <row r="209" spans="1:5" x14ac:dyDescent="0.2">
      <c r="A209">
        <v>1086.4810745760001</v>
      </c>
      <c r="B209">
        <v>18.108017909600001</v>
      </c>
      <c r="C209">
        <v>-162.68895600359477</v>
      </c>
      <c r="D209">
        <v>-157.7208</v>
      </c>
      <c r="E209">
        <v>-158.861121384</v>
      </c>
    </row>
    <row r="210" spans="1:5" x14ac:dyDescent="0.2">
      <c r="A210">
        <v>1091.76030633</v>
      </c>
      <c r="B210">
        <v>18.196005105499999</v>
      </c>
      <c r="C210">
        <v>-162.72844670189033</v>
      </c>
      <c r="D210">
        <v>-157.75890000000001</v>
      </c>
      <c r="E210">
        <v>-158.89949684700002</v>
      </c>
    </row>
    <row r="211" spans="1:5" x14ac:dyDescent="0.2">
      <c r="A211">
        <v>1097.039538084</v>
      </c>
      <c r="B211">
        <v>18.283992301400001</v>
      </c>
      <c r="C211">
        <v>-162.79644118504487</v>
      </c>
      <c r="D211">
        <v>-157.8245</v>
      </c>
      <c r="E211">
        <v>-158.965571135</v>
      </c>
    </row>
    <row r="212" spans="1:5" x14ac:dyDescent="0.2">
      <c r="A212">
        <v>1102.318769838</v>
      </c>
      <c r="B212">
        <v>18.3719794973</v>
      </c>
      <c r="C212">
        <v>-162.87366052948107</v>
      </c>
      <c r="D212">
        <v>-157.899</v>
      </c>
      <c r="E212">
        <v>-159.04060977</v>
      </c>
    </row>
    <row r="213" spans="1:5" x14ac:dyDescent="0.2">
      <c r="A213">
        <v>1107.598001591</v>
      </c>
      <c r="B213">
        <v>18.459966693183333</v>
      </c>
      <c r="C213">
        <v>-162.95647698076232</v>
      </c>
      <c r="D213">
        <v>-157.97890000000001</v>
      </c>
      <c r="E213">
        <v>-159.12108744700001</v>
      </c>
    </row>
    <row r="214" spans="1:5" x14ac:dyDescent="0.2">
      <c r="A214">
        <v>1112.8772333449999</v>
      </c>
      <c r="B214">
        <v>18.547953889083331</v>
      </c>
      <c r="C214">
        <v>-163.07007751969127</v>
      </c>
      <c r="D214">
        <v>-158.08850000000001</v>
      </c>
      <c r="E214">
        <v>-159.23147985500003</v>
      </c>
    </row>
    <row r="215" spans="1:5" x14ac:dyDescent="0.2">
      <c r="A215">
        <v>1117.1260357369999</v>
      </c>
      <c r="B215">
        <v>18.618767262283331</v>
      </c>
      <c r="C215">
        <v>-215.22837605722466</v>
      </c>
      <c r="D215">
        <v>-208.41</v>
      </c>
      <c r="E215">
        <v>-210.33362430000003</v>
      </c>
    </row>
    <row r="216" spans="1:5" x14ac:dyDescent="0.2">
      <c r="A216">
        <v>1122.4052674909999</v>
      </c>
      <c r="B216">
        <v>18.706754458183333</v>
      </c>
      <c r="C216">
        <v>-216.65667480397747</v>
      </c>
      <c r="D216">
        <v>-209.78800000000001</v>
      </c>
      <c r="E216">
        <v>-210.25582724</v>
      </c>
    </row>
    <row r="217" spans="1:5" x14ac:dyDescent="0.2">
      <c r="A217">
        <v>1127.6844992440001</v>
      </c>
      <c r="B217">
        <v>18.794741654066669</v>
      </c>
      <c r="C217">
        <v>-216.61106874820305</v>
      </c>
      <c r="D217">
        <v>-209.744</v>
      </c>
      <c r="E217">
        <v>-210.21172912</v>
      </c>
    </row>
    <row r="218" spans="1:5" x14ac:dyDescent="0.2">
      <c r="A218">
        <v>1132.9637309980001</v>
      </c>
      <c r="B218">
        <v>18.882728849966668</v>
      </c>
      <c r="C218">
        <v>-216.61106874820305</v>
      </c>
      <c r="D218">
        <v>-209.744</v>
      </c>
      <c r="E218">
        <v>-210.21172912</v>
      </c>
    </row>
    <row r="219" spans="1:5" x14ac:dyDescent="0.2">
      <c r="A219">
        <v>1138.242962752</v>
      </c>
      <c r="B219">
        <v>18.970716045866666</v>
      </c>
      <c r="C219">
        <v>-216.63345717558323</v>
      </c>
      <c r="D219">
        <v>-209.76560000000001</v>
      </c>
      <c r="E219">
        <v>-210.23337728799999</v>
      </c>
    </row>
    <row r="220" spans="1:5" x14ac:dyDescent="0.2">
      <c r="A220">
        <v>1143.522194505</v>
      </c>
      <c r="B220">
        <v>19.058703241749999</v>
      </c>
      <c r="C220">
        <v>-216.3505959796552</v>
      </c>
      <c r="D220">
        <v>-209.49270000000001</v>
      </c>
      <c r="E220">
        <v>-209.95986872099999</v>
      </c>
    </row>
    <row r="221" spans="1:5" x14ac:dyDescent="0.2">
      <c r="A221">
        <v>1148.801426259</v>
      </c>
      <c r="B221">
        <v>19.146690437650001</v>
      </c>
      <c r="C221">
        <v>-215.99621619626274</v>
      </c>
      <c r="D221">
        <v>-209.1508</v>
      </c>
      <c r="E221">
        <v>-209.61720628399999</v>
      </c>
    </row>
    <row r="222" spans="1:5" x14ac:dyDescent="0.2">
      <c r="A222">
        <v>1154.0806580129999</v>
      </c>
      <c r="B222">
        <v>19.23467763355</v>
      </c>
      <c r="C222">
        <v>-215.98371619626275</v>
      </c>
      <c r="D222">
        <v>-208.76050000000001</v>
      </c>
      <c r="E222">
        <v>-209.22603591500001</v>
      </c>
    </row>
    <row r="223" spans="1:5" x14ac:dyDescent="0.2">
      <c r="A223">
        <v>1159.3598897669999</v>
      </c>
      <c r="B223">
        <v>19.322664829449998</v>
      </c>
      <c r="C223">
        <v>-215.97121619626276</v>
      </c>
      <c r="D223">
        <v>-208.73099999999999</v>
      </c>
      <c r="E223">
        <v>-209.61393212999999</v>
      </c>
    </row>
    <row r="224" spans="1:5" x14ac:dyDescent="0.2">
      <c r="A224">
        <v>1164.6391215199999</v>
      </c>
      <c r="B224">
        <v>19.410652025333331</v>
      </c>
      <c r="C224">
        <v>-215.95871619626277</v>
      </c>
      <c r="D224">
        <v>-208.58189999999999</v>
      </c>
      <c r="E224">
        <v>-209.46420143699999</v>
      </c>
    </row>
    <row r="225" spans="1:5" x14ac:dyDescent="0.2">
      <c r="A225">
        <v>1169.9183532740001</v>
      </c>
      <c r="B225">
        <v>19.498639221233336</v>
      </c>
      <c r="C225">
        <v>-215.94621619626278</v>
      </c>
      <c r="D225">
        <v>-208.70349999999999</v>
      </c>
      <c r="E225">
        <v>-209.58631580499997</v>
      </c>
    </row>
    <row r="226" spans="1:5" x14ac:dyDescent="0.2">
      <c r="A226">
        <v>1175.197585028</v>
      </c>
      <c r="B226">
        <v>19.586626417133335</v>
      </c>
      <c r="C226">
        <v>-215.93371619626279</v>
      </c>
      <c r="D226">
        <v>-208.39400000000001</v>
      </c>
      <c r="E226">
        <v>-209.27550661999999</v>
      </c>
    </row>
    <row r="227" spans="1:5" x14ac:dyDescent="0.2">
      <c r="A227">
        <v>1180.476816782</v>
      </c>
      <c r="B227">
        <v>19.674613613033333</v>
      </c>
      <c r="C227">
        <v>-215.9212161962628</v>
      </c>
      <c r="D227">
        <v>-208.577</v>
      </c>
      <c r="E227">
        <v>-209.45928071</v>
      </c>
    </row>
    <row r="228" spans="1:5" x14ac:dyDescent="0.2">
      <c r="A228">
        <v>1185.756048535</v>
      </c>
      <c r="B228">
        <v>19.762600808916666</v>
      </c>
      <c r="C228">
        <v>-215.90871619626282</v>
      </c>
      <c r="D228">
        <v>-208.697</v>
      </c>
      <c r="E228">
        <v>-210.20587931000003</v>
      </c>
    </row>
    <row r="229" spans="1:5" x14ac:dyDescent="0.2">
      <c r="A229">
        <v>1191.035280289</v>
      </c>
      <c r="B229">
        <v>19.850588004816665</v>
      </c>
      <c r="C229">
        <v>-215.89621619626283</v>
      </c>
      <c r="D229">
        <v>-208.22380000000001</v>
      </c>
      <c r="E229">
        <v>-209.72925807400003</v>
      </c>
    </row>
    <row r="230" spans="1:5" x14ac:dyDescent="0.2">
      <c r="A230">
        <v>1196.3145120429999</v>
      </c>
      <c r="B230">
        <v>19.938575200716667</v>
      </c>
      <c r="C230">
        <v>-215.88371619626284</v>
      </c>
      <c r="D230">
        <v>-208.9186</v>
      </c>
      <c r="E230">
        <v>-210.429081478</v>
      </c>
    </row>
    <row r="231" spans="1:5" x14ac:dyDescent="0.2">
      <c r="A231">
        <v>1201.5937437959999</v>
      </c>
      <c r="B231">
        <v>20.026562396599999</v>
      </c>
      <c r="C231">
        <v>-215.87121619626285</v>
      </c>
      <c r="D231">
        <v>-209.125</v>
      </c>
      <c r="E231">
        <v>-210.63697375000001</v>
      </c>
    </row>
    <row r="232" spans="1:5" x14ac:dyDescent="0.2">
      <c r="A232">
        <v>1206.8729755500001</v>
      </c>
      <c r="B232">
        <v>20.114549592500001</v>
      </c>
      <c r="C232">
        <v>-215.85871619626286</v>
      </c>
      <c r="D232">
        <v>-209.25700000000001</v>
      </c>
      <c r="E232">
        <v>-210.76992811000002</v>
      </c>
    </row>
    <row r="233" spans="1:5" x14ac:dyDescent="0.2">
      <c r="A233">
        <v>1212.1522073040001</v>
      </c>
      <c r="B233">
        <v>20.2025367884</v>
      </c>
      <c r="C233">
        <v>-215.921823476778</v>
      </c>
      <c r="D233">
        <v>-209.36500000000001</v>
      </c>
      <c r="E233">
        <v>-210.87870895000003</v>
      </c>
    </row>
    <row r="234" spans="1:5" x14ac:dyDescent="0.2">
      <c r="A234">
        <v>1217.431439058</v>
      </c>
      <c r="B234">
        <v>20.290523984300002</v>
      </c>
      <c r="C234">
        <v>-215.92283190651668</v>
      </c>
      <c r="D234">
        <v>-209.08</v>
      </c>
      <c r="E234">
        <v>-210.59164840000003</v>
      </c>
    </row>
    <row r="235" spans="1:5" x14ac:dyDescent="0.2">
      <c r="A235">
        <v>1222.710670811</v>
      </c>
      <c r="B235">
        <v>20.378511180183335</v>
      </c>
      <c r="C235">
        <v>-216.05757707130468</v>
      </c>
      <c r="D235">
        <v>-209.21</v>
      </c>
      <c r="E235">
        <v>-210.72258830000001</v>
      </c>
    </row>
    <row r="1077" spans="1:2" x14ac:dyDescent="0.2">
      <c r="A1077">
        <v>94.307685471716667</v>
      </c>
      <c r="B1077">
        <v>384.92689999999999</v>
      </c>
    </row>
    <row r="1078" spans="1:2" x14ac:dyDescent="0.2">
      <c r="A1078">
        <v>94.395672667616665</v>
      </c>
      <c r="B1078">
        <v>384.95310000000001</v>
      </c>
    </row>
    <row r="1079" spans="1:2" x14ac:dyDescent="0.2">
      <c r="A1079">
        <v>94.483659863516678</v>
      </c>
      <c r="B1079">
        <v>384.971</v>
      </c>
    </row>
    <row r="1080" spans="1:2" x14ac:dyDescent="0.2">
      <c r="A1080">
        <v>94.571647059399993</v>
      </c>
      <c r="B1080">
        <v>384.99189999999999</v>
      </c>
    </row>
    <row r="1081" spans="1:2" x14ac:dyDescent="0.2">
      <c r="A1081">
        <v>94.659634255300006</v>
      </c>
      <c r="B1081">
        <v>385.00439999999998</v>
      </c>
    </row>
  </sheetData>
  <mergeCells count="6">
    <mergeCell ref="R20:T20"/>
    <mergeCell ref="H20:J20"/>
    <mergeCell ref="F31:M32"/>
    <mergeCell ref="A1:H1"/>
    <mergeCell ref="C2:E2"/>
    <mergeCell ref="M20:O20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D2351-3784-48FD-8ABF-4C3CA85B56B6}">
  <dimension ref="A1:X108"/>
  <sheetViews>
    <sheetView topLeftCell="C5" workbookViewId="0">
      <selection activeCell="L44" sqref="L44"/>
    </sheetView>
  </sheetViews>
  <sheetFormatPr baseColWidth="10" defaultColWidth="8.83203125" defaultRowHeight="15" x14ac:dyDescent="0.2"/>
  <cols>
    <col min="2" max="2" width="13.6640625" bestFit="1" customWidth="1"/>
    <col min="3" max="3" width="10.5" customWidth="1"/>
    <col min="4" max="4" width="12" bestFit="1" customWidth="1"/>
    <col min="5" max="5" width="12" customWidth="1"/>
    <col min="6" max="6" width="12" bestFit="1" customWidth="1"/>
    <col min="8" max="9" width="11.33203125" customWidth="1"/>
    <col min="10" max="10" width="10.1640625" bestFit="1" customWidth="1"/>
  </cols>
  <sheetData>
    <row r="1" spans="1:17" ht="19" x14ac:dyDescent="0.25">
      <c r="A1" s="41" t="s">
        <v>40</v>
      </c>
      <c r="B1" s="41"/>
      <c r="C1" s="41"/>
      <c r="D1" s="41"/>
      <c r="E1" s="41"/>
      <c r="F1" s="41"/>
      <c r="G1" s="41"/>
      <c r="H1" s="41"/>
      <c r="I1" s="41"/>
      <c r="J1" s="41"/>
    </row>
    <row r="2" spans="1:17" ht="19" x14ac:dyDescent="0.25">
      <c r="A2" s="19"/>
      <c r="B2" s="41" t="s">
        <v>41</v>
      </c>
      <c r="C2" s="41"/>
      <c r="D2" s="41"/>
      <c r="E2" s="19"/>
      <c r="F2" s="21"/>
      <c r="G2" s="19"/>
      <c r="H2" s="19"/>
      <c r="I2" s="19"/>
      <c r="J2" s="19"/>
    </row>
    <row r="3" spans="1:17" ht="16" x14ac:dyDescent="0.2">
      <c r="A3" s="11" t="s">
        <v>29</v>
      </c>
      <c r="B3" s="11" t="s">
        <v>20</v>
      </c>
      <c r="C3" s="11" t="s">
        <v>43</v>
      </c>
      <c r="D3" s="11" t="s">
        <v>42</v>
      </c>
      <c r="E3" s="11"/>
    </row>
    <row r="4" spans="1:17" ht="16" x14ac:dyDescent="0.2">
      <c r="A4">
        <v>0</v>
      </c>
      <c r="B4">
        <v>105.25</v>
      </c>
      <c r="C4" s="11">
        <v>91.578800000000001</v>
      </c>
      <c r="D4">
        <v>102.2765874</v>
      </c>
    </row>
    <row r="5" spans="1:17" ht="16" x14ac:dyDescent="0.2">
      <c r="A5" s="11">
        <v>13.0357997</v>
      </c>
      <c r="B5" s="11">
        <v>99.374932999999999</v>
      </c>
      <c r="C5" s="11">
        <v>91.589799999999997</v>
      </c>
      <c r="D5">
        <v>86.9175295326</v>
      </c>
      <c r="P5">
        <v>-1</v>
      </c>
      <c r="Q5">
        <v>91.6327</v>
      </c>
    </row>
    <row r="6" spans="1:17" ht="16" x14ac:dyDescent="0.2">
      <c r="A6" s="11">
        <v>18.315031600000001</v>
      </c>
      <c r="B6" s="11">
        <v>98.469354999999993</v>
      </c>
      <c r="C6" s="11">
        <v>91.599400000000003</v>
      </c>
      <c r="D6">
        <v>91.571920180000006</v>
      </c>
      <c r="P6">
        <v>-2</v>
      </c>
      <c r="Q6" s="11">
        <v>116.6229</v>
      </c>
    </row>
    <row r="7" spans="1:17" ht="16" x14ac:dyDescent="0.2">
      <c r="A7" s="11">
        <v>23.5942635</v>
      </c>
      <c r="B7" s="11">
        <v>94.212348449999993</v>
      </c>
      <c r="C7" s="11">
        <v>91.601699999999994</v>
      </c>
      <c r="D7">
        <v>90.410877899999988</v>
      </c>
      <c r="P7">
        <v>-3</v>
      </c>
      <c r="Q7" s="11">
        <v>146.3672</v>
      </c>
    </row>
    <row r="8" spans="1:17" ht="16" x14ac:dyDescent="0.2">
      <c r="A8" s="11">
        <v>28.873495399999999</v>
      </c>
      <c r="B8" s="11">
        <v>93.923517499999988</v>
      </c>
      <c r="C8" s="11">
        <v>91.6327</v>
      </c>
      <c r="D8">
        <v>90.505617790000002</v>
      </c>
      <c r="P8">
        <v>-4</v>
      </c>
      <c r="Q8" s="11">
        <v>176.084</v>
      </c>
    </row>
    <row r="9" spans="1:17" ht="16" x14ac:dyDescent="0.2">
      <c r="A9" s="11">
        <v>34.152727300000002</v>
      </c>
      <c r="B9" s="11">
        <v>99.450015000000008</v>
      </c>
      <c r="C9" s="11">
        <v>91.659000000000006</v>
      </c>
      <c r="D9">
        <v>89.066275780830011</v>
      </c>
      <c r="P9">
        <v>-5</v>
      </c>
      <c r="Q9" s="11">
        <v>200.21100000000001</v>
      </c>
    </row>
    <row r="10" spans="1:17" ht="16" x14ac:dyDescent="0.2">
      <c r="A10" s="11">
        <v>39.4319591</v>
      </c>
      <c r="B10" s="11">
        <v>94.296376899999998</v>
      </c>
      <c r="C10" s="11">
        <v>91.683400000000006</v>
      </c>
      <c r="D10">
        <v>90.858249400000005</v>
      </c>
    </row>
    <row r="11" spans="1:17" ht="16" x14ac:dyDescent="0.2">
      <c r="A11" s="11">
        <v>44.711190999999999</v>
      </c>
      <c r="B11" s="11">
        <v>99.503613999999999</v>
      </c>
      <c r="C11" s="11">
        <v>91.708399999999997</v>
      </c>
      <c r="D11">
        <v>88.764285234799999</v>
      </c>
    </row>
    <row r="12" spans="1:17" ht="16" x14ac:dyDescent="0.2">
      <c r="A12" s="11">
        <v>49.990422899999999</v>
      </c>
      <c r="B12" s="11">
        <v>98.604482499999989</v>
      </c>
      <c r="C12" s="11">
        <v>91.725099999999998</v>
      </c>
      <c r="D12">
        <v>88.780449114700005</v>
      </c>
    </row>
    <row r="13" spans="1:17" ht="16" x14ac:dyDescent="0.2">
      <c r="A13" s="11">
        <v>55.269654799999998</v>
      </c>
      <c r="B13" s="11">
        <v>99.543107999999989</v>
      </c>
      <c r="C13" s="11">
        <v>91.744799999999998</v>
      </c>
      <c r="D13">
        <v>88.799516685599997</v>
      </c>
    </row>
    <row r="14" spans="1:17" ht="16" x14ac:dyDescent="0.2">
      <c r="A14" s="11">
        <v>60.548886699999997</v>
      </c>
      <c r="B14" s="11">
        <v>98.542648653520004</v>
      </c>
      <c r="C14" s="11">
        <v>91.775199999999998</v>
      </c>
      <c r="D14">
        <v>89.021943999999991</v>
      </c>
    </row>
    <row r="15" spans="1:17" ht="16" x14ac:dyDescent="0.2">
      <c r="A15" s="11">
        <v>65.828118599999996</v>
      </c>
      <c r="B15" s="11">
        <v>99.598117500000001</v>
      </c>
      <c r="C15" s="11">
        <v>91.795500000000004</v>
      </c>
      <c r="D15">
        <v>91.445759144999997</v>
      </c>
      <c r="G15" s="14"/>
      <c r="H15" s="14" t="s">
        <v>46</v>
      </c>
      <c r="I15" s="14" t="s">
        <v>3</v>
      </c>
      <c r="J15" s="14" t="s">
        <v>8</v>
      </c>
    </row>
    <row r="16" spans="1:17" ht="16" x14ac:dyDescent="0.2">
      <c r="A16" s="11">
        <v>71.107350499999995</v>
      </c>
      <c r="B16" s="11">
        <v>99.586489950000001</v>
      </c>
      <c r="C16" s="11">
        <v>91.827100000000002</v>
      </c>
      <c r="D16">
        <v>89.302984223330014</v>
      </c>
      <c r="G16" s="14">
        <v>-1</v>
      </c>
      <c r="H16" s="23">
        <v>100.09837529999999</v>
      </c>
      <c r="I16" s="24">
        <v>91.6327</v>
      </c>
      <c r="J16" s="24">
        <v>90.147229199999998</v>
      </c>
      <c r="N16" s="11"/>
      <c r="O16" s="11"/>
    </row>
    <row r="17" spans="1:24" ht="16" x14ac:dyDescent="0.2">
      <c r="A17" s="11">
        <v>76.386582300000001</v>
      </c>
      <c r="B17" s="11">
        <v>99.095285395000005</v>
      </c>
      <c r="C17" s="11">
        <v>91.852699999999999</v>
      </c>
      <c r="D17">
        <v>90.2999301065</v>
      </c>
      <c r="G17" s="14">
        <v>-2</v>
      </c>
      <c r="H17" s="23">
        <v>126.6282885</v>
      </c>
      <c r="I17" s="23">
        <v>116.6229</v>
      </c>
      <c r="J17" s="24">
        <v>116.63606392582</v>
      </c>
    </row>
    <row r="18" spans="1:24" ht="16" x14ac:dyDescent="0.2">
      <c r="A18" s="11">
        <v>81.6658142</v>
      </c>
      <c r="B18" s="11">
        <v>99.944586975000007</v>
      </c>
      <c r="C18" s="11">
        <v>91.873500000000007</v>
      </c>
      <c r="D18">
        <v>90.221458285050005</v>
      </c>
      <c r="G18" s="14">
        <v>-3</v>
      </c>
      <c r="H18" s="23">
        <v>156.54890272000003</v>
      </c>
      <c r="I18" s="23">
        <v>146.3672</v>
      </c>
      <c r="J18" s="24">
        <v>147.62561526496003</v>
      </c>
      <c r="O18" s="11"/>
    </row>
    <row r="19" spans="1:24" ht="16" x14ac:dyDescent="0.2">
      <c r="A19" s="11">
        <v>86.945046099999999</v>
      </c>
      <c r="B19" s="11">
        <v>99.7580576565</v>
      </c>
      <c r="C19" s="11">
        <v>91.884900000000002</v>
      </c>
      <c r="D19">
        <v>92.123800739999993</v>
      </c>
      <c r="G19" s="14">
        <v>-4</v>
      </c>
      <c r="H19" s="23">
        <v>191.30611476673715</v>
      </c>
      <c r="I19" s="23">
        <v>176.084</v>
      </c>
      <c r="J19" s="24">
        <v>176.5755439296984</v>
      </c>
    </row>
    <row r="20" spans="1:24" ht="21" x14ac:dyDescent="0.25">
      <c r="A20" s="11">
        <v>92.224277999999998</v>
      </c>
      <c r="B20" s="11">
        <v>100.0257482</v>
      </c>
      <c r="C20" s="11">
        <v>91.893199999999993</v>
      </c>
      <c r="D20">
        <v>90.147229199999998</v>
      </c>
      <c r="G20" s="14">
        <v>-5</v>
      </c>
      <c r="H20" s="25">
        <v>196.37189712359998</v>
      </c>
      <c r="I20" s="23">
        <v>200.21100000000001</v>
      </c>
      <c r="J20" s="14">
        <v>184.06964923599998</v>
      </c>
      <c r="W20" s="3"/>
      <c r="X20" s="3"/>
    </row>
    <row r="21" spans="1:24" ht="16" x14ac:dyDescent="0.2">
      <c r="A21" s="11">
        <v>97.503509899999997</v>
      </c>
      <c r="B21" s="11">
        <v>100.64528249999999</v>
      </c>
      <c r="C21" s="11">
        <v>91.913499999999999</v>
      </c>
      <c r="D21">
        <v>89.156094999999993</v>
      </c>
      <c r="G21" s="14" t="s">
        <v>47</v>
      </c>
      <c r="H21" s="14">
        <f>SLOPE(H16:H19,G16:G19)</f>
        <v>-30.354383262021155</v>
      </c>
      <c r="I21" s="14">
        <f>SLOPE(I16:I20,G16:G20)</f>
        <v>-27.661770000000001</v>
      </c>
      <c r="J21" s="14">
        <f>SLOPE(J16:J19,G16:G19)</f>
        <v>-29.027449552823519</v>
      </c>
    </row>
    <row r="22" spans="1:24" ht="16" x14ac:dyDescent="0.2">
      <c r="A22" s="11">
        <v>102.782742</v>
      </c>
      <c r="B22" s="11">
        <v>100.96763885000001</v>
      </c>
      <c r="C22" s="11">
        <v>91.914100000000005</v>
      </c>
      <c r="D22">
        <v>88.954135487599999</v>
      </c>
      <c r="G22" s="14" t="s">
        <v>48</v>
      </c>
      <c r="H22" s="14">
        <f>INTERCEPT(H16:H19,G16:G19)</f>
        <v>67.759462166631408</v>
      </c>
      <c r="I22" s="14">
        <f>INTERCEPT(I16:I20,G16:G20)</f>
        <v>63.198250000000002</v>
      </c>
      <c r="J22" s="14">
        <f>INTERCEPT(J16:J19,G16:G19)</f>
        <v>60.177489198060812</v>
      </c>
    </row>
    <row r="23" spans="1:24" ht="16" x14ac:dyDescent="0.2">
      <c r="A23" s="11">
        <v>108.06197400000001</v>
      </c>
      <c r="B23" s="11">
        <v>99.736454999999992</v>
      </c>
      <c r="C23" s="11">
        <v>91.923000000000002</v>
      </c>
      <c r="D23">
        <v>88.762586965150007</v>
      </c>
    </row>
    <row r="24" spans="1:24" ht="16" x14ac:dyDescent="0.2">
      <c r="A24" s="11">
        <v>113.341206</v>
      </c>
      <c r="B24" s="11">
        <v>100.09837529999999</v>
      </c>
      <c r="C24" s="11">
        <v>91.917699999999996</v>
      </c>
      <c r="D24">
        <v>89.160168999999996</v>
      </c>
    </row>
    <row r="25" spans="1:24" ht="16" x14ac:dyDescent="0.2">
      <c r="A25" s="11">
        <v>118.620437</v>
      </c>
      <c r="B25" s="11">
        <v>99.720288499999995</v>
      </c>
      <c r="C25" s="11">
        <v>91.908100000000005</v>
      </c>
      <c r="D25">
        <v>91.632375700000011</v>
      </c>
    </row>
    <row r="26" spans="1:24" ht="16" x14ac:dyDescent="0.2">
      <c r="A26" s="11">
        <v>134.417281</v>
      </c>
      <c r="B26" s="11">
        <v>132.8041125</v>
      </c>
      <c r="C26" s="11">
        <v>118.04810000000001</v>
      </c>
      <c r="D26">
        <v>123.79409126750001</v>
      </c>
    </row>
    <row r="27" spans="1:24" ht="16" x14ac:dyDescent="0.2">
      <c r="A27" s="11">
        <v>139.69651300000001</v>
      </c>
      <c r="B27" s="11">
        <v>129.4898618</v>
      </c>
      <c r="C27" s="11">
        <v>117.8788</v>
      </c>
      <c r="D27">
        <v>119.641524515</v>
      </c>
      <c r="F27" s="9"/>
      <c r="G27" s="2" t="s">
        <v>49</v>
      </c>
      <c r="H27" s="2"/>
      <c r="I27" s="2"/>
      <c r="K27" s="2" t="s">
        <v>24</v>
      </c>
      <c r="L27" s="2"/>
      <c r="M27" s="2"/>
      <c r="P27" s="9"/>
      <c r="Q27" s="2" t="s">
        <v>50</v>
      </c>
      <c r="R27" s="2"/>
      <c r="S27" s="2"/>
    </row>
    <row r="28" spans="1:24" ht="16" x14ac:dyDescent="0.2">
      <c r="A28" s="11">
        <v>144.97574399999999</v>
      </c>
      <c r="B28" s="11">
        <v>128.84426999999999</v>
      </c>
      <c r="C28" s="11">
        <v>117.666</v>
      </c>
      <c r="D28">
        <v>117.89250705000001</v>
      </c>
      <c r="F28" s="9"/>
      <c r="G28" s="9" t="s">
        <v>12</v>
      </c>
      <c r="H28" s="9" t="s">
        <v>13</v>
      </c>
      <c r="I28" s="9" t="s">
        <v>15</v>
      </c>
      <c r="K28" s="9" t="s">
        <v>12</v>
      </c>
      <c r="L28" s="9" t="s">
        <v>13</v>
      </c>
      <c r="M28" s="9" t="s">
        <v>15</v>
      </c>
      <c r="P28" s="9"/>
      <c r="Q28" s="9" t="s">
        <v>12</v>
      </c>
      <c r="R28" s="9" t="s">
        <v>13</v>
      </c>
      <c r="S28" s="9" t="s">
        <v>15</v>
      </c>
    </row>
    <row r="29" spans="1:24" ht="16" x14ac:dyDescent="0.2">
      <c r="A29" s="11">
        <v>150.254976</v>
      </c>
      <c r="B29" s="11">
        <v>128.92321525</v>
      </c>
      <c r="C29" s="11">
        <v>117.4699</v>
      </c>
      <c r="D29">
        <v>117.96345272159749</v>
      </c>
      <c r="F29">
        <v>1</v>
      </c>
      <c r="G29">
        <v>143.39059426846626</v>
      </c>
      <c r="H29">
        <f>((G29-67.7594)/-30.35438)</f>
        <v>-2.4916072826546372</v>
      </c>
      <c r="I29">
        <f t="shared" ref="I29:I32" si="0">(10^H29)*1000</f>
        <v>3.223982808716392</v>
      </c>
      <c r="K29">
        <v>130.55289999999999</v>
      </c>
      <c r="L29">
        <f>((K29-63.198)/-27.662)</f>
        <v>-2.434925168100643</v>
      </c>
      <c r="M29">
        <f t="shared" ref="M29:M32" si="1">(10^L29)*1000</f>
        <v>3.673455911943869</v>
      </c>
      <c r="P29">
        <v>1</v>
      </c>
      <c r="Q29">
        <v>130.51674992338465</v>
      </c>
      <c r="R29">
        <f>((Q29-60.17749)/-29.0274)</f>
        <v>-2.4232022131980351</v>
      </c>
      <c r="S29">
        <f t="shared" ref="S29:S32" si="2">(10^R29)*1000</f>
        <v>3.7739642929049615</v>
      </c>
    </row>
    <row r="30" spans="1:24" ht="16" x14ac:dyDescent="0.2">
      <c r="A30" s="11">
        <v>155.53420800000001</v>
      </c>
      <c r="B30" s="11">
        <v>128.8173601</v>
      </c>
      <c r="C30" s="11">
        <v>117.2666</v>
      </c>
      <c r="D30">
        <v>120.25100565335001</v>
      </c>
      <c r="F30">
        <v>2</v>
      </c>
      <c r="G30">
        <v>143.43154720960996</v>
      </c>
      <c r="H30">
        <f t="shared" ref="H30:H32" si="3">((G30-67.7594)/-30.35438)</f>
        <v>-2.4929564435053511</v>
      </c>
      <c r="I30">
        <f t="shared" si="0"/>
        <v>3.2139828609662628</v>
      </c>
      <c r="K30">
        <v>131.47499999999999</v>
      </c>
      <c r="L30">
        <f t="shared" ref="L30:L32" si="4">((K30-63.198)/-27.662)</f>
        <v>-2.4682597064565104</v>
      </c>
      <c r="M30">
        <f t="shared" si="1"/>
        <v>3.4020468774466157</v>
      </c>
      <c r="P30">
        <v>2</v>
      </c>
      <c r="Q30">
        <v>130.94827583501319</v>
      </c>
      <c r="R30">
        <f t="shared" ref="R30:R32" si="5">((Q30-60.17749)/-29.0274)</f>
        <v>-2.4380683710912168</v>
      </c>
      <c r="S30">
        <f t="shared" si="2"/>
        <v>3.6469652813842082</v>
      </c>
    </row>
    <row r="31" spans="1:24" ht="16" x14ac:dyDescent="0.2">
      <c r="A31" s="11">
        <v>160.81344100000001</v>
      </c>
      <c r="B31" s="11">
        <v>127.069992</v>
      </c>
      <c r="C31" s="11">
        <v>117.1152</v>
      </c>
      <c r="D31">
        <v>119.36319698520001</v>
      </c>
      <c r="F31">
        <v>3</v>
      </c>
      <c r="G31">
        <v>143.89063175394503</v>
      </c>
      <c r="H31">
        <f t="shared" si="3"/>
        <v>-2.5080806049718372</v>
      </c>
      <c r="I31">
        <f t="shared" si="0"/>
        <v>3.103983435937824</v>
      </c>
      <c r="K31">
        <v>132.58850000000001</v>
      </c>
      <c r="L31">
        <f t="shared" si="4"/>
        <v>-2.5085134842021546</v>
      </c>
      <c r="M31">
        <f t="shared" si="1"/>
        <v>3.1008911089491611</v>
      </c>
      <c r="P31">
        <v>3</v>
      </c>
      <c r="Q31">
        <v>130.86902216226244</v>
      </c>
      <c r="R31">
        <f t="shared" si="5"/>
        <v>-2.4353380654919983</v>
      </c>
      <c r="S31">
        <f t="shared" si="2"/>
        <v>3.6699651018159956</v>
      </c>
    </row>
    <row r="32" spans="1:24" ht="16" x14ac:dyDescent="0.2">
      <c r="A32" s="11">
        <v>166.09267199999999</v>
      </c>
      <c r="B32" s="11">
        <v>126.1860099</v>
      </c>
      <c r="C32" s="11">
        <v>117.0014</v>
      </c>
      <c r="D32">
        <v>116.31826392581999</v>
      </c>
      <c r="F32">
        <v>4</v>
      </c>
      <c r="G32">
        <v>141.79072550456107</v>
      </c>
      <c r="H32">
        <f t="shared" si="3"/>
        <v>-2.4389009264745671</v>
      </c>
      <c r="I32">
        <f t="shared" si="0"/>
        <v>3.6399806379588626</v>
      </c>
      <c r="K32">
        <v>129.99700000000001</v>
      </c>
      <c r="L32">
        <f t="shared" si="4"/>
        <v>-2.414829007302437</v>
      </c>
      <c r="M32">
        <f t="shared" si="1"/>
        <v>3.847432353492017</v>
      </c>
      <c r="P32">
        <v>4</v>
      </c>
      <c r="Q32">
        <v>132.54158937367978</v>
      </c>
      <c r="R32">
        <f t="shared" si="5"/>
        <v>-2.4929583556804875</v>
      </c>
      <c r="S32">
        <f t="shared" si="2"/>
        <v>3.2139687100045489</v>
      </c>
    </row>
    <row r="33" spans="1:19" ht="16" x14ac:dyDescent="0.2">
      <c r="A33" s="11">
        <v>171.371904</v>
      </c>
      <c r="B33" s="11">
        <v>126.76022449999999</v>
      </c>
      <c r="C33" s="11">
        <v>116.8297</v>
      </c>
      <c r="D33">
        <v>116.47716392581999</v>
      </c>
      <c r="H33" s="8" t="s">
        <v>6</v>
      </c>
      <c r="I33" s="8">
        <f>STDEV(I29:I32)</f>
        <v>0.2360121858507008</v>
      </c>
      <c r="L33" s="8" t="s">
        <v>6</v>
      </c>
      <c r="M33" s="8">
        <f>STDEV(M29:M32)</f>
        <v>0.3263622691662254</v>
      </c>
      <c r="R33" s="8" t="s">
        <v>6</v>
      </c>
      <c r="S33" s="8">
        <f>STDEV(S29:S32)</f>
        <v>0.24773765785838084</v>
      </c>
    </row>
    <row r="34" spans="1:19" ht="16" x14ac:dyDescent="0.2">
      <c r="A34" s="11">
        <v>176.65113600000001</v>
      </c>
      <c r="B34" s="11">
        <v>126.6282885</v>
      </c>
      <c r="C34" s="11">
        <v>116.7081</v>
      </c>
      <c r="D34">
        <v>116.63606392582</v>
      </c>
      <c r="H34" s="8" t="s">
        <v>16</v>
      </c>
      <c r="I34" s="8">
        <f>AVERAGE(I29:I32)</f>
        <v>3.2954824358948351</v>
      </c>
      <c r="L34" s="8" t="s">
        <v>16</v>
      </c>
      <c r="M34" s="8">
        <f>AVERAGE(M29:M32)</f>
        <v>3.5059565629579157</v>
      </c>
      <c r="R34" s="8" t="s">
        <v>16</v>
      </c>
      <c r="S34" s="8">
        <f>AVERAGE(S29:S32)</f>
        <v>3.5762158465274285</v>
      </c>
    </row>
    <row r="35" spans="1:19" ht="16" x14ac:dyDescent="0.2">
      <c r="A35" s="11">
        <v>181.93036799999999</v>
      </c>
      <c r="B35" s="11">
        <v>126.58174199999999</v>
      </c>
      <c r="C35" s="11">
        <v>116.6652</v>
      </c>
      <c r="D35">
        <v>116.82229393</v>
      </c>
    </row>
    <row r="36" spans="1:19" ht="16" x14ac:dyDescent="0.2">
      <c r="A36" s="11">
        <v>187.209599</v>
      </c>
      <c r="B36" s="11">
        <v>127.70207549999999</v>
      </c>
      <c r="C36" s="11">
        <v>116.6229</v>
      </c>
      <c r="D36">
        <v>116.8473990825</v>
      </c>
      <c r="K36" s="6"/>
    </row>
    <row r="37" spans="1:19" ht="16" x14ac:dyDescent="0.2">
      <c r="A37" s="11">
        <v>192.488832</v>
      </c>
      <c r="B37" s="11">
        <v>128.04017135000001</v>
      </c>
      <c r="C37" s="11">
        <v>116.5591</v>
      </c>
      <c r="D37">
        <v>117.15675678525001</v>
      </c>
      <c r="L37" t="s">
        <v>30</v>
      </c>
    </row>
    <row r="38" spans="1:19" ht="16" x14ac:dyDescent="0.2">
      <c r="A38" s="11">
        <v>197.76806400000001</v>
      </c>
      <c r="B38" s="11">
        <v>127.9341661</v>
      </c>
      <c r="C38" s="11">
        <v>116.46259999999999</v>
      </c>
      <c r="D38">
        <v>117.0597619815</v>
      </c>
      <c r="L38" s="7" t="s">
        <v>2</v>
      </c>
      <c r="M38" s="7" t="s">
        <v>3</v>
      </c>
      <c r="N38" s="7" t="s">
        <v>4</v>
      </c>
      <c r="O38" s="5" t="s">
        <v>5</v>
      </c>
    </row>
    <row r="39" spans="1:19" ht="16" x14ac:dyDescent="0.2">
      <c r="A39" s="11">
        <v>203.04729599999999</v>
      </c>
      <c r="B39" s="11">
        <v>127.90260909999999</v>
      </c>
      <c r="C39" s="11">
        <v>116.3809</v>
      </c>
      <c r="D39">
        <v>117.03088732649999</v>
      </c>
      <c r="K39" t="s">
        <v>28</v>
      </c>
      <c r="L39" s="33">
        <f>I29</f>
        <v>3.223982808716392</v>
      </c>
      <c r="M39" s="35">
        <f>M29</f>
        <v>3.673455911943869</v>
      </c>
      <c r="N39" s="33">
        <f>S29</f>
        <v>3.7739642929049615</v>
      </c>
      <c r="O39" s="33">
        <f>STDEV(L39:N39)</f>
        <v>0.29286163915138608</v>
      </c>
    </row>
    <row r="40" spans="1:19" ht="16" x14ac:dyDescent="0.2">
      <c r="A40" s="11">
        <v>208.326528</v>
      </c>
      <c r="B40" s="11">
        <v>127.24510920000002</v>
      </c>
      <c r="C40" s="11">
        <v>116.31180000000001</v>
      </c>
      <c r="D40">
        <v>116.42927491800002</v>
      </c>
      <c r="K40" t="s">
        <v>25</v>
      </c>
      <c r="L40" s="33">
        <f t="shared" ref="L40:L42" si="6">I30</f>
        <v>3.2139828609662628</v>
      </c>
      <c r="M40" s="35">
        <f t="shared" ref="M40:M42" si="7">M30</f>
        <v>3.4020468774466157</v>
      </c>
      <c r="N40" s="33">
        <f t="shared" ref="N40:N42" si="8">S30</f>
        <v>3.6469652813842082</v>
      </c>
      <c r="O40" s="33">
        <f t="shared" ref="O40:O42" si="9">STDEV(L40:N40)</f>
        <v>0.21711244217111805</v>
      </c>
    </row>
    <row r="41" spans="1:19" ht="16" x14ac:dyDescent="0.2">
      <c r="A41" s="11">
        <v>213.60575900000001</v>
      </c>
      <c r="B41" s="11">
        <v>126.17237149999998</v>
      </c>
      <c r="C41" s="11">
        <v>116.28789999999999</v>
      </c>
      <c r="D41">
        <v>119.80337944523724</v>
      </c>
      <c r="K41" t="s">
        <v>26</v>
      </c>
      <c r="L41" s="33">
        <f t="shared" si="6"/>
        <v>3.103983435937824</v>
      </c>
      <c r="M41" s="35">
        <f t="shared" si="7"/>
        <v>3.1008911089491611</v>
      </c>
      <c r="N41" s="33">
        <f t="shared" si="8"/>
        <v>3.6699651018159956</v>
      </c>
      <c r="O41" s="33">
        <f t="shared" si="9"/>
        <v>0.32766599303605826</v>
      </c>
    </row>
    <row r="42" spans="1:19" ht="16" x14ac:dyDescent="0.2">
      <c r="A42" s="11">
        <v>218.88499100000001</v>
      </c>
      <c r="B42" s="11">
        <v>127.3059045</v>
      </c>
      <c r="C42" s="11">
        <v>116.2611</v>
      </c>
      <c r="D42">
        <v>119.09406450099696</v>
      </c>
      <c r="K42" t="s">
        <v>27</v>
      </c>
      <c r="L42" s="33">
        <f t="shared" si="6"/>
        <v>3.6399806379588626</v>
      </c>
      <c r="M42" s="35">
        <f t="shared" si="7"/>
        <v>3.847432353492017</v>
      </c>
      <c r="N42" s="33">
        <f t="shared" si="8"/>
        <v>3.2139687100045489</v>
      </c>
      <c r="O42" s="33">
        <f t="shared" si="9"/>
        <v>0.3229547348719885</v>
      </c>
    </row>
    <row r="43" spans="1:19" ht="16" x14ac:dyDescent="0.2">
      <c r="A43" s="11">
        <v>224.16422299999999</v>
      </c>
      <c r="B43" s="11">
        <v>126.13559000000001</v>
      </c>
      <c r="C43" s="11">
        <v>116.254</v>
      </c>
      <c r="D43">
        <v>119.76845462018501</v>
      </c>
      <c r="M43">
        <v>0.32636481952860308</v>
      </c>
    </row>
    <row r="44" spans="1:19" ht="16" x14ac:dyDescent="0.2">
      <c r="A44" s="11">
        <v>229.443455</v>
      </c>
      <c r="B44" s="11">
        <v>126.59733900000001</v>
      </c>
      <c r="C44" s="11">
        <v>116.251</v>
      </c>
      <c r="D44">
        <v>120.20689522328851</v>
      </c>
    </row>
    <row r="45" spans="1:19" ht="16" x14ac:dyDescent="0.2">
      <c r="A45" s="11">
        <v>234.72268700000001</v>
      </c>
      <c r="B45" s="11">
        <v>126.61421849999999</v>
      </c>
      <c r="C45" s="11">
        <v>116.26649999999999</v>
      </c>
      <c r="D45">
        <v>120.22292267144775</v>
      </c>
    </row>
    <row r="46" spans="1:19" ht="16" x14ac:dyDescent="0.2">
      <c r="A46" s="11">
        <v>240.00191899999999</v>
      </c>
      <c r="B46" s="11">
        <v>126.70835800000002</v>
      </c>
      <c r="C46" s="11">
        <v>116.2462</v>
      </c>
      <c r="D46">
        <v>120.24016874706972</v>
      </c>
    </row>
    <row r="47" spans="1:19" ht="16" x14ac:dyDescent="0.2">
      <c r="A47" s="11">
        <v>256.078532</v>
      </c>
      <c r="B47" s="11">
        <v>166.19254400000003</v>
      </c>
      <c r="C47" s="20">
        <v>148.3862</v>
      </c>
      <c r="D47" s="4">
        <v>158.57261585760003</v>
      </c>
      <c r="E47" s="4"/>
    </row>
    <row r="48" spans="1:19" ht="16" x14ac:dyDescent="0.2">
      <c r="A48" s="11">
        <v>261.35776399999997</v>
      </c>
      <c r="B48" s="11">
        <v>160.29138999999998</v>
      </c>
      <c r="C48" s="11">
        <v>147.73399999999998</v>
      </c>
      <c r="D48">
        <v>154.56097280749998</v>
      </c>
    </row>
    <row r="49" spans="1:5" ht="16" x14ac:dyDescent="0.2">
      <c r="A49" s="11">
        <v>266.63699600000001</v>
      </c>
      <c r="B49" s="11">
        <v>159.29742150000001</v>
      </c>
      <c r="C49" s="11">
        <v>146.81790000000001</v>
      </c>
      <c r="D49">
        <v>148.56650118900004</v>
      </c>
    </row>
    <row r="50" spans="1:5" ht="16" x14ac:dyDescent="0.2">
      <c r="A50" s="11">
        <v>271.91622699999999</v>
      </c>
      <c r="B50" s="11">
        <v>158.808412</v>
      </c>
      <c r="C50" s="11">
        <v>146.3672</v>
      </c>
      <c r="D50">
        <v>147.27335933520001</v>
      </c>
    </row>
    <row r="51" spans="1:5" ht="16" x14ac:dyDescent="0.2">
      <c r="A51" s="11">
        <v>277.19545900000003</v>
      </c>
      <c r="B51" s="11">
        <v>157.74344879999998</v>
      </c>
      <c r="C51" s="11">
        <v>146.12639999999999</v>
      </c>
      <c r="D51">
        <v>148.64165180423998</v>
      </c>
    </row>
    <row r="52" spans="1:5" ht="16" x14ac:dyDescent="0.2">
      <c r="A52" s="11">
        <v>282.47469100000001</v>
      </c>
      <c r="B52" s="11">
        <v>158.001755</v>
      </c>
      <c r="C52" s="11">
        <v>146.0275</v>
      </c>
      <c r="D52">
        <v>147.30503618650002</v>
      </c>
    </row>
    <row r="53" spans="1:5" ht="16" x14ac:dyDescent="0.2">
      <c r="A53" s="11">
        <v>287.75392299999999</v>
      </c>
      <c r="B53" s="11">
        <v>159.93974779999996</v>
      </c>
      <c r="C53" s="11">
        <v>145.79739999999998</v>
      </c>
      <c r="D53">
        <v>148.95668531857396</v>
      </c>
    </row>
    <row r="54" spans="1:5" ht="16" x14ac:dyDescent="0.2">
      <c r="A54" s="11">
        <v>293.03315500000002</v>
      </c>
      <c r="B54" s="11">
        <v>160.01397329999998</v>
      </c>
      <c r="C54" s="11">
        <v>145.5334</v>
      </c>
      <c r="D54">
        <v>149.77307900879998</v>
      </c>
    </row>
    <row r="55" spans="1:5" ht="16" x14ac:dyDescent="0.2">
      <c r="A55" s="11">
        <v>298.312387</v>
      </c>
      <c r="B55" s="11">
        <v>159.27880950000002</v>
      </c>
      <c r="C55" s="11">
        <v>145.46010000000001</v>
      </c>
      <c r="D55">
        <v>149.12085120778039</v>
      </c>
    </row>
    <row r="56" spans="1:5" ht="16" x14ac:dyDescent="0.2">
      <c r="A56" s="11">
        <v>303.59161899999998</v>
      </c>
      <c r="B56" s="11">
        <v>158.51366235</v>
      </c>
      <c r="C56" s="11">
        <v>145.3587</v>
      </c>
      <c r="D56">
        <v>146.30811034905</v>
      </c>
    </row>
    <row r="57" spans="1:5" ht="16" x14ac:dyDescent="0.2">
      <c r="A57" s="11">
        <v>308.87085100000002</v>
      </c>
      <c r="B57" s="11">
        <v>157.18625275000002</v>
      </c>
      <c r="C57" s="11">
        <v>145.20670000000001</v>
      </c>
      <c r="D57">
        <v>145.08291128825002</v>
      </c>
    </row>
    <row r="58" spans="1:5" ht="16" x14ac:dyDescent="0.2">
      <c r="A58" s="11">
        <v>314.150082</v>
      </c>
      <c r="B58" s="11">
        <v>157.39782300000002</v>
      </c>
      <c r="C58" s="11">
        <v>145.13400000000001</v>
      </c>
      <c r="D58">
        <v>144.84581880921903</v>
      </c>
    </row>
    <row r="59" spans="1:5" ht="16" x14ac:dyDescent="0.2">
      <c r="A59" s="11">
        <v>319.42931499999997</v>
      </c>
      <c r="B59" s="11">
        <v>156.54890272000003</v>
      </c>
      <c r="C59" s="11">
        <v>145.10720000000001</v>
      </c>
      <c r="D59">
        <v>147.62561526496003</v>
      </c>
    </row>
    <row r="60" spans="1:5" ht="16" x14ac:dyDescent="0.2">
      <c r="A60" s="11">
        <v>324.70854600000001</v>
      </c>
      <c r="B60" s="11">
        <v>158.41865857099998</v>
      </c>
      <c r="C60" s="11">
        <v>145.10059999999999</v>
      </c>
      <c r="D60">
        <v>147.69371538574327</v>
      </c>
    </row>
    <row r="61" spans="1:5" ht="16" x14ac:dyDescent="0.2">
      <c r="A61" s="11">
        <v>329.98777799999999</v>
      </c>
      <c r="B61" s="11">
        <v>159.38586885000001</v>
      </c>
      <c r="C61" s="11">
        <v>145.0941</v>
      </c>
      <c r="D61" s="4">
        <v>149.3812178622855</v>
      </c>
      <c r="E61" s="4"/>
    </row>
    <row r="62" spans="1:5" ht="16" x14ac:dyDescent="0.2">
      <c r="A62" s="11">
        <v>335.26701000000003</v>
      </c>
      <c r="B62" s="11">
        <v>161.205256682</v>
      </c>
      <c r="C62" s="11">
        <v>145.10120000000001</v>
      </c>
      <c r="D62">
        <v>148.79245191748601</v>
      </c>
    </row>
    <row r="63" spans="1:5" ht="16" x14ac:dyDescent="0.2">
      <c r="A63" s="11">
        <v>340.54624200000001</v>
      </c>
      <c r="B63" s="11">
        <v>159.46873820500002</v>
      </c>
      <c r="C63" s="11">
        <v>145.1233</v>
      </c>
      <c r="D63">
        <v>144.00027059911503</v>
      </c>
    </row>
    <row r="64" spans="1:5" ht="16" x14ac:dyDescent="0.2">
      <c r="A64" s="11">
        <v>345.82547399999999</v>
      </c>
      <c r="B64" s="11">
        <v>157.18001247000001</v>
      </c>
      <c r="C64" s="11">
        <v>145.1138</v>
      </c>
      <c r="D64">
        <v>146.53892562578102</v>
      </c>
    </row>
    <row r="65" spans="1:5" ht="16" x14ac:dyDescent="0.2">
      <c r="A65" s="11">
        <v>351.10470600000002</v>
      </c>
      <c r="B65" s="11">
        <v>157.47689999999997</v>
      </c>
      <c r="C65" s="11">
        <v>145.13999999999999</v>
      </c>
      <c r="D65">
        <v>147.76057526999998</v>
      </c>
    </row>
    <row r="66" spans="1:5" ht="16" x14ac:dyDescent="0.2">
      <c r="A66" s="11">
        <v>356.383938</v>
      </c>
      <c r="B66" s="11">
        <v>157.50272299999997</v>
      </c>
      <c r="C66" s="11">
        <v>145.16379999999998</v>
      </c>
      <c r="D66">
        <v>145.37501332899998</v>
      </c>
    </row>
    <row r="67" spans="1:5" ht="16" x14ac:dyDescent="0.2">
      <c r="A67" s="11">
        <v>361.66316899999998</v>
      </c>
      <c r="B67" s="11">
        <v>158.59119622499998</v>
      </c>
      <c r="C67" s="11">
        <v>145.18349999999998</v>
      </c>
      <c r="D67">
        <v>145.95147788586749</v>
      </c>
    </row>
    <row r="68" spans="1:5" ht="16" x14ac:dyDescent="0.2">
      <c r="A68" s="11">
        <v>379.78937200000001</v>
      </c>
      <c r="B68" s="11">
        <v>209.68930500000002</v>
      </c>
      <c r="C68" s="11">
        <v>176.953</v>
      </c>
      <c r="D68" s="4">
        <v>193.54322851500004</v>
      </c>
      <c r="E68" s="4"/>
    </row>
    <row r="69" spans="1:5" ht="16" x14ac:dyDescent="0.2">
      <c r="A69" s="11">
        <v>385.06860399999999</v>
      </c>
      <c r="B69" s="11">
        <v>198.93209285</v>
      </c>
      <c r="C69" s="11">
        <v>176.2801</v>
      </c>
      <c r="D69">
        <v>185.60364262905</v>
      </c>
    </row>
    <row r="70" spans="1:5" ht="16" x14ac:dyDescent="0.2">
      <c r="A70" s="11">
        <v>390.34783499999998</v>
      </c>
      <c r="B70" s="11">
        <v>195.74787732499996</v>
      </c>
      <c r="C70" s="11">
        <v>176.21449999999999</v>
      </c>
      <c r="D70">
        <v>180.67529077097498</v>
      </c>
    </row>
    <row r="71" spans="1:5" ht="16" x14ac:dyDescent="0.2">
      <c r="A71" s="11">
        <v>395.62706700000001</v>
      </c>
      <c r="B71" s="11">
        <v>193.42827400000002</v>
      </c>
      <c r="C71" s="11">
        <v>176.084</v>
      </c>
      <c r="D71">
        <v>178.53429690200002</v>
      </c>
    </row>
    <row r="72" spans="1:5" ht="16" x14ac:dyDescent="0.2">
      <c r="A72" s="11">
        <v>400.90629899999999</v>
      </c>
      <c r="B72" s="11">
        <v>191.81810692000005</v>
      </c>
      <c r="C72" s="11">
        <v>176.14960000000002</v>
      </c>
      <c r="D72">
        <v>177.04811268716006</v>
      </c>
    </row>
    <row r="73" spans="1:5" ht="16" x14ac:dyDescent="0.2">
      <c r="A73" s="11">
        <v>406.18553100000003</v>
      </c>
      <c r="B73" s="11">
        <v>192.00870115500001</v>
      </c>
      <c r="C73" s="11">
        <v>175.8563</v>
      </c>
      <c r="D73">
        <v>177.22403116606503</v>
      </c>
    </row>
    <row r="74" spans="1:5" ht="16" x14ac:dyDescent="0.2">
      <c r="A74" s="11">
        <v>411.464763</v>
      </c>
      <c r="B74" s="11">
        <v>192.45172369259998</v>
      </c>
      <c r="C74" s="11">
        <v>175.4796</v>
      </c>
      <c r="D74">
        <v>177.63294096826979</v>
      </c>
    </row>
    <row r="75" spans="1:5" ht="16" x14ac:dyDescent="0.2">
      <c r="A75" s="11">
        <v>416.74399499999998</v>
      </c>
      <c r="B75" s="11">
        <v>192.166320617905</v>
      </c>
      <c r="C75" s="11">
        <v>175.36930000000001</v>
      </c>
      <c r="D75">
        <v>177.36951393032632</v>
      </c>
    </row>
    <row r="76" spans="1:5" ht="16" x14ac:dyDescent="0.2">
      <c r="A76" s="11">
        <v>422.02322700000002</v>
      </c>
      <c r="B76" s="11">
        <v>191.02887708944579</v>
      </c>
      <c r="C76" s="11">
        <v>175.29480000000001</v>
      </c>
      <c r="D76">
        <v>176.31965355355848</v>
      </c>
    </row>
    <row r="77" spans="1:5" ht="16" x14ac:dyDescent="0.2">
      <c r="A77" s="11">
        <v>427.302459</v>
      </c>
      <c r="B77" s="11">
        <v>191.30611476673715</v>
      </c>
      <c r="C77" s="11">
        <v>175.30790000000002</v>
      </c>
      <c r="D77">
        <v>176.5755439296984</v>
      </c>
    </row>
    <row r="78" spans="1:5" ht="16" x14ac:dyDescent="0.2">
      <c r="A78" s="11">
        <v>432.58168999999998</v>
      </c>
      <c r="B78" s="11">
        <v>192.7988118880065</v>
      </c>
      <c r="C78" s="11">
        <v>175.3389</v>
      </c>
      <c r="D78">
        <v>177.95330337263002</v>
      </c>
    </row>
    <row r="79" spans="1:5" ht="16" x14ac:dyDescent="0.2">
      <c r="A79" s="11">
        <v>437.86092200000002</v>
      </c>
      <c r="B79" s="11">
        <v>192.68246663117102</v>
      </c>
      <c r="C79" s="11">
        <v>175.39260000000002</v>
      </c>
      <c r="D79">
        <v>177.84591670057085</v>
      </c>
    </row>
    <row r="80" spans="1:5" ht="16" x14ac:dyDescent="0.2">
      <c r="A80" s="11">
        <v>443.140154</v>
      </c>
      <c r="B80" s="11">
        <v>192.888647417551</v>
      </c>
      <c r="C80" s="11">
        <v>175.42059999999998</v>
      </c>
      <c r="D80">
        <v>178.03622156639958</v>
      </c>
    </row>
    <row r="81" spans="1:4" ht="16" x14ac:dyDescent="0.2">
      <c r="A81" s="11">
        <v>448.41938599999997</v>
      </c>
      <c r="B81" s="11">
        <v>193.0173154966385</v>
      </c>
      <c r="C81" s="11">
        <v>175.46710000000002</v>
      </c>
      <c r="D81">
        <v>178.15498220339734</v>
      </c>
    </row>
    <row r="82" spans="1:4" ht="16" x14ac:dyDescent="0.2">
      <c r="A82" s="11">
        <v>453.69861800000001</v>
      </c>
      <c r="B82" s="11">
        <v>193.05629951217244</v>
      </c>
      <c r="C82" s="11">
        <v>175.50639999999999</v>
      </c>
      <c r="D82">
        <v>178.19096444973516</v>
      </c>
    </row>
    <row r="83" spans="1:4" ht="16" x14ac:dyDescent="0.2">
      <c r="A83" s="11">
        <v>458.97784999999999</v>
      </c>
      <c r="B83" s="11">
        <v>192.37988830556998</v>
      </c>
      <c r="C83" s="11">
        <v>175.5642</v>
      </c>
      <c r="D83">
        <v>177.56663690604111</v>
      </c>
    </row>
    <row r="84" spans="1:4" ht="16" x14ac:dyDescent="0.2">
      <c r="A84" s="11">
        <v>464.25708200000003</v>
      </c>
      <c r="B84" s="11">
        <v>194.82205027827851</v>
      </c>
      <c r="C84" s="11">
        <v>175.5821</v>
      </c>
      <c r="D84">
        <v>179.82075240685108</v>
      </c>
    </row>
    <row r="85" spans="1:4" ht="16" x14ac:dyDescent="0.2">
      <c r="A85" s="11">
        <v>469.536314</v>
      </c>
      <c r="B85" s="11">
        <v>193.15231112379996</v>
      </c>
      <c r="C85" s="11">
        <v>175.62799999999999</v>
      </c>
      <c r="D85">
        <v>178.27958316726736</v>
      </c>
    </row>
    <row r="86" spans="1:4" ht="16" x14ac:dyDescent="0.2">
      <c r="A86" s="11">
        <v>474.81554599999998</v>
      </c>
      <c r="B86" s="11">
        <v>192.49746559077496</v>
      </c>
      <c r="C86" s="11">
        <v>175.67149999999998</v>
      </c>
      <c r="D86">
        <v>177.67516074028529</v>
      </c>
    </row>
    <row r="87" spans="1:4" ht="16" x14ac:dyDescent="0.2">
      <c r="A87" s="11">
        <v>480.09477700000002</v>
      </c>
      <c r="B87" s="11">
        <v>192.53735201371498</v>
      </c>
      <c r="C87" s="11">
        <v>175.7079</v>
      </c>
      <c r="D87">
        <v>177.71197590865893</v>
      </c>
    </row>
    <row r="88" spans="1:4" ht="16" x14ac:dyDescent="0.2">
      <c r="A88" s="11">
        <v>485.374009</v>
      </c>
      <c r="B88" s="11">
        <v>192.54129682477497</v>
      </c>
      <c r="C88" s="11">
        <v>175.7115</v>
      </c>
      <c r="D88">
        <v>177.7156169692673</v>
      </c>
    </row>
    <row r="89" spans="1:4" ht="16" x14ac:dyDescent="0.2">
      <c r="A89" s="11">
        <v>500.63574499999999</v>
      </c>
      <c r="B89" s="11">
        <v>227.09437460000001</v>
      </c>
      <c r="C89" s="11">
        <v>201.23560000000001</v>
      </c>
      <c r="D89">
        <v>214.14999524780001</v>
      </c>
    </row>
    <row r="90" spans="1:4" ht="16" x14ac:dyDescent="0.2">
      <c r="A90" s="11">
        <v>505.91497600000002</v>
      </c>
      <c r="B90" s="11">
        <v>217.93451049999999</v>
      </c>
      <c r="C90" s="11">
        <v>200.8613</v>
      </c>
      <c r="D90">
        <v>200.66043869999999</v>
      </c>
    </row>
    <row r="91" spans="1:4" ht="16" x14ac:dyDescent="0.2">
      <c r="A91" s="11">
        <v>511.194208</v>
      </c>
      <c r="B91" s="11">
        <v>216.36662085</v>
      </c>
      <c r="C91" s="11">
        <v>200.6181</v>
      </c>
      <c r="D91">
        <v>195.20141129999999</v>
      </c>
    </row>
    <row r="92" spans="1:4" ht="16" x14ac:dyDescent="0.2">
      <c r="A92" s="11">
        <v>516.47343999999998</v>
      </c>
      <c r="B92" s="11">
        <v>206.1591224</v>
      </c>
      <c r="C92" s="11">
        <v>200.44640000000001</v>
      </c>
      <c r="D92">
        <v>187.41738400000003</v>
      </c>
    </row>
    <row r="93" spans="1:4" ht="16" x14ac:dyDescent="0.2">
      <c r="A93" s="11">
        <v>521.75267199999996</v>
      </c>
      <c r="B93" s="11">
        <v>216.03293295</v>
      </c>
      <c r="C93" s="11">
        <v>200.30869999999999</v>
      </c>
      <c r="D93">
        <v>186.58755404999999</v>
      </c>
    </row>
    <row r="94" spans="1:4" ht="16" x14ac:dyDescent="0.2">
      <c r="A94" s="11">
        <v>527.03190400000005</v>
      </c>
      <c r="B94" s="11">
        <v>205.95681644999999</v>
      </c>
      <c r="C94" s="11">
        <v>200.24969999999999</v>
      </c>
      <c r="D94">
        <v>180.52510454999998</v>
      </c>
    </row>
    <row r="95" spans="1:4" ht="16" x14ac:dyDescent="0.2">
      <c r="A95" s="11">
        <v>532.31113600000003</v>
      </c>
      <c r="B95" s="11">
        <v>201.92600484999997</v>
      </c>
      <c r="C95" s="11">
        <v>200.22409999999999</v>
      </c>
      <c r="D95">
        <v>179.80224292049999</v>
      </c>
    </row>
    <row r="96" spans="1:4" ht="16" x14ac:dyDescent="0.2">
      <c r="A96" s="11">
        <v>537.59036800000001</v>
      </c>
      <c r="B96" s="11">
        <v>199.20875100000001</v>
      </c>
      <c r="C96" s="11">
        <v>200.2098</v>
      </c>
      <c r="D96">
        <v>174.21255747000001</v>
      </c>
    </row>
    <row r="97" spans="1:4" ht="16" x14ac:dyDescent="0.2">
      <c r="A97" s="11">
        <v>542.86959999999999</v>
      </c>
      <c r="B97" s="11">
        <v>198.66937530000001</v>
      </c>
      <c r="C97" s="11">
        <v>200.21100000000001</v>
      </c>
      <c r="D97">
        <v>180.4902165</v>
      </c>
    </row>
    <row r="98" spans="1:4" ht="16" x14ac:dyDescent="0.2">
      <c r="A98" s="11">
        <v>548.14883099999997</v>
      </c>
      <c r="B98" s="11">
        <v>198.46932411900002</v>
      </c>
      <c r="C98" s="11">
        <v>200.2253</v>
      </c>
      <c r="D98">
        <v>182.06486529</v>
      </c>
    </row>
    <row r="99" spans="1:4" ht="16" x14ac:dyDescent="0.2">
      <c r="A99" s="11">
        <v>553.42806299999995</v>
      </c>
      <c r="B99" s="11">
        <v>197.65068473699998</v>
      </c>
      <c r="C99" s="11">
        <v>200.24789999999999</v>
      </c>
      <c r="D99">
        <v>180.26916701699997</v>
      </c>
    </row>
    <row r="100" spans="1:4" ht="16" x14ac:dyDescent="0.2">
      <c r="A100" s="11">
        <v>558.70729500000004</v>
      </c>
      <c r="B100" s="11">
        <v>199.69322493619998</v>
      </c>
      <c r="C100" s="11">
        <v>200.26939999999999</v>
      </c>
      <c r="D100">
        <v>176.69769161999997</v>
      </c>
    </row>
    <row r="101" spans="1:4" ht="16" x14ac:dyDescent="0.2">
      <c r="A101" s="11">
        <v>563.98652700000002</v>
      </c>
      <c r="B101" s="11">
        <v>198.75511001999999</v>
      </c>
      <c r="C101" s="11">
        <v>200.29740000000001</v>
      </c>
      <c r="D101">
        <v>176.72239601999999</v>
      </c>
    </row>
    <row r="102" spans="1:4" ht="16" x14ac:dyDescent="0.2">
      <c r="A102" s="11">
        <v>569.265759</v>
      </c>
      <c r="B102" s="11">
        <v>196.37189712359998</v>
      </c>
      <c r="C102" s="11">
        <v>200.33199999999999</v>
      </c>
      <c r="D102">
        <v>184.06964923599998</v>
      </c>
    </row>
    <row r="103" spans="1:4" ht="16" x14ac:dyDescent="0.2">
      <c r="A103" s="11">
        <v>574.54499099999998</v>
      </c>
      <c r="B103" s="11">
        <v>194.40697928</v>
      </c>
      <c r="C103" s="11">
        <v>200.35759999999999</v>
      </c>
      <c r="D103">
        <v>179.96720704799998</v>
      </c>
    </row>
    <row r="104" spans="1:4" ht="16" x14ac:dyDescent="0.2">
      <c r="A104" s="11">
        <v>579.82422299999996</v>
      </c>
      <c r="B104" s="11">
        <v>194.83550226000003</v>
      </c>
      <c r="C104" s="11">
        <v>200.3862</v>
      </c>
      <c r="D104">
        <v>176.80074425999999</v>
      </c>
    </row>
    <row r="105" spans="1:4" ht="16" x14ac:dyDescent="0.2">
      <c r="A105" s="11">
        <v>585.10345500000005</v>
      </c>
      <c r="B105" s="11">
        <v>194.86260055500003</v>
      </c>
      <c r="C105" s="11">
        <v>200.42850000000001</v>
      </c>
      <c r="D105">
        <v>180.03089155500001</v>
      </c>
    </row>
    <row r="106" spans="1:4" ht="16" x14ac:dyDescent="0.2">
      <c r="A106" s="11">
        <v>590.38268700000003</v>
      </c>
      <c r="B106" s="11">
        <v>198.92191564999999</v>
      </c>
      <c r="C106" s="11">
        <v>200.46549999999999</v>
      </c>
      <c r="D106">
        <v>178.87536564999999</v>
      </c>
    </row>
    <row r="107" spans="1:4" ht="16" x14ac:dyDescent="0.2">
      <c r="A107" s="11">
        <v>595.66191800000001</v>
      </c>
      <c r="B107" s="11">
        <v>198.96269917999999</v>
      </c>
      <c r="C107" s="11">
        <v>200.50659999999999</v>
      </c>
      <c r="D107">
        <v>180.50205651799999</v>
      </c>
    </row>
    <row r="108" spans="1:4" ht="16" x14ac:dyDescent="0.2">
      <c r="A108" s="11">
        <v>600.94114999999999</v>
      </c>
      <c r="B108" s="11">
        <v>198.94731852999999</v>
      </c>
      <c r="C108" s="11">
        <v>200.49109999999999</v>
      </c>
      <c r="D108">
        <v>180.4419900000016</v>
      </c>
    </row>
  </sheetData>
  <mergeCells count="2">
    <mergeCell ref="A1:J1"/>
    <mergeCell ref="B2:D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1AA05-27B0-409D-BFA7-DF8311F9580B}">
  <dimension ref="A2:R41"/>
  <sheetViews>
    <sheetView workbookViewId="0">
      <selection activeCell="N12" sqref="N12"/>
    </sheetView>
  </sheetViews>
  <sheetFormatPr baseColWidth="10" defaultColWidth="8.83203125" defaultRowHeight="15" x14ac:dyDescent="0.2"/>
  <cols>
    <col min="10" max="10" width="13.5" bestFit="1" customWidth="1"/>
    <col min="11" max="11" width="12" bestFit="1" customWidth="1"/>
  </cols>
  <sheetData>
    <row r="2" spans="2:18" ht="16" x14ac:dyDescent="0.2">
      <c r="B2" s="42" t="s">
        <v>54</v>
      </c>
      <c r="C2" s="42"/>
      <c r="D2" s="42"/>
      <c r="E2" s="42"/>
      <c r="F2" s="42"/>
      <c r="G2" s="42"/>
      <c r="H2" s="42"/>
      <c r="I2" s="42"/>
      <c r="J2" s="17" t="s">
        <v>32</v>
      </c>
      <c r="K2" s="17" t="s">
        <v>33</v>
      </c>
    </row>
    <row r="3" spans="2:18" x14ac:dyDescent="0.2">
      <c r="C3" s="43" t="s">
        <v>34</v>
      </c>
      <c r="D3" s="44"/>
      <c r="E3" s="44"/>
      <c r="F3" s="45"/>
      <c r="G3" s="27" t="s">
        <v>31</v>
      </c>
      <c r="H3" s="27" t="s">
        <v>52</v>
      </c>
      <c r="I3" s="1" t="s">
        <v>53</v>
      </c>
      <c r="J3" s="17">
        <v>1.5669999999999999</v>
      </c>
      <c r="K3" s="17">
        <f>((J3*0.4115)*1000/0.8)/96</f>
        <v>8.3961002604166648</v>
      </c>
      <c r="M3" s="46" t="s">
        <v>35</v>
      </c>
      <c r="N3" s="46"/>
      <c r="O3" s="46"/>
      <c r="P3" s="46"/>
    </row>
    <row r="4" spans="2:18" x14ac:dyDescent="0.2">
      <c r="C4" s="16" t="s">
        <v>28</v>
      </c>
      <c r="D4" s="14">
        <v>8.14</v>
      </c>
      <c r="E4" s="14">
        <v>8.4</v>
      </c>
      <c r="F4" s="14">
        <v>8.7200000000000006</v>
      </c>
      <c r="G4" s="29">
        <f>STDEV(D4:F4)</f>
        <v>0.29051678092667904</v>
      </c>
      <c r="H4" s="29">
        <f>AVERAGE(D4:F4)</f>
        <v>8.42</v>
      </c>
      <c r="I4" s="30">
        <f>G4/SQRT(3)</f>
        <v>0.16772994167212169</v>
      </c>
      <c r="J4" s="17">
        <v>1.698</v>
      </c>
      <c r="K4" s="17">
        <f t="shared" ref="K4:K6" si="0">((J4*0.4115)*1000/0.8)/96</f>
        <v>9.0980078124999988</v>
      </c>
      <c r="M4" t="s">
        <v>36</v>
      </c>
    </row>
    <row r="5" spans="2:18" x14ac:dyDescent="0.2">
      <c r="C5" s="16" t="s">
        <v>25</v>
      </c>
      <c r="D5" s="14">
        <v>9.01</v>
      </c>
      <c r="E5" s="14">
        <v>9.1</v>
      </c>
      <c r="F5" s="14">
        <v>9.24</v>
      </c>
      <c r="G5" s="29">
        <f t="shared" ref="G5:G7" si="1">STDEV(D5:F5)</f>
        <v>0.11590225767142497</v>
      </c>
      <c r="H5" s="29">
        <f t="shared" ref="H5:H7" si="2">AVERAGE(D5:F5)</f>
        <v>9.1166666666666671</v>
      </c>
      <c r="I5" s="30">
        <f t="shared" ref="I5:I7" si="3">G5/SQRT(3)</f>
        <v>6.691619966628258E-2</v>
      </c>
      <c r="J5" s="17">
        <v>1.754</v>
      </c>
      <c r="K5" s="17">
        <f t="shared" si="0"/>
        <v>9.3980598958333328</v>
      </c>
      <c r="M5" s="46" t="s">
        <v>37</v>
      </c>
      <c r="N5" s="46"/>
      <c r="O5" s="46"/>
      <c r="P5" s="46"/>
      <c r="Q5" s="46"/>
      <c r="R5" s="46"/>
    </row>
    <row r="6" spans="2:18" x14ac:dyDescent="0.2">
      <c r="C6" s="16" t="s">
        <v>26</v>
      </c>
      <c r="D6" s="14">
        <v>9.1999999999999993</v>
      </c>
      <c r="E6" s="14">
        <v>9.4</v>
      </c>
      <c r="F6" s="14">
        <v>9.91</v>
      </c>
      <c r="G6" s="29">
        <f t="shared" si="1"/>
        <v>0.36610563138708146</v>
      </c>
      <c r="H6" s="29">
        <f t="shared" si="2"/>
        <v>9.5033333333333339</v>
      </c>
      <c r="I6" s="30">
        <f t="shared" si="3"/>
        <v>0.21137118483316941</v>
      </c>
      <c r="J6" s="17">
        <v>2.258</v>
      </c>
      <c r="K6" s="17">
        <f t="shared" si="0"/>
        <v>12.098528645833332</v>
      </c>
      <c r="M6" s="46" t="s">
        <v>38</v>
      </c>
      <c r="N6" s="46"/>
      <c r="O6" s="46"/>
      <c r="P6" s="46"/>
      <c r="Q6" s="46"/>
      <c r="R6" s="46"/>
    </row>
    <row r="7" spans="2:18" x14ac:dyDescent="0.2">
      <c r="C7" s="16" t="s">
        <v>27</v>
      </c>
      <c r="D7" s="14">
        <v>11.9</v>
      </c>
      <c r="E7" s="14">
        <v>12.1</v>
      </c>
      <c r="F7" s="14">
        <v>12.3</v>
      </c>
      <c r="G7" s="29">
        <f t="shared" si="1"/>
        <v>0.20000000000000018</v>
      </c>
      <c r="H7" s="29">
        <f t="shared" si="2"/>
        <v>12.1</v>
      </c>
      <c r="I7" s="30">
        <f t="shared" si="3"/>
        <v>0.11547005383792526</v>
      </c>
    </row>
    <row r="8" spans="2:18" x14ac:dyDescent="0.2">
      <c r="E8" s="5">
        <f>STDEV(E4:E7)</f>
        <v>1.6217274740226841</v>
      </c>
    </row>
    <row r="9" spans="2:18" x14ac:dyDescent="0.2">
      <c r="C9" s="1"/>
      <c r="L9" s="1"/>
    </row>
    <row r="10" spans="2:18" ht="16" x14ac:dyDescent="0.2">
      <c r="B10" s="42" t="s">
        <v>55</v>
      </c>
      <c r="C10" s="42"/>
      <c r="D10" s="42"/>
      <c r="E10" s="42"/>
      <c r="F10" s="42"/>
      <c r="G10" s="42"/>
      <c r="H10" s="42"/>
      <c r="I10" s="47"/>
      <c r="J10" s="17" t="s">
        <v>32</v>
      </c>
      <c r="K10" s="17" t="s">
        <v>33</v>
      </c>
    </row>
    <row r="11" spans="2:18" x14ac:dyDescent="0.2">
      <c r="C11" s="43" t="s">
        <v>34</v>
      </c>
      <c r="D11" s="44"/>
      <c r="E11" s="44"/>
      <c r="F11" s="45"/>
      <c r="G11" s="27" t="s">
        <v>31</v>
      </c>
      <c r="H11" s="27" t="s">
        <v>52</v>
      </c>
      <c r="I11" s="1" t="s">
        <v>53</v>
      </c>
      <c r="J11" s="18">
        <v>1.754</v>
      </c>
      <c r="K11" s="18">
        <f>((J11*0.4115)*1000/0.8)/96</f>
        <v>9.3980598958333328</v>
      </c>
    </row>
    <row r="12" spans="2:18" x14ac:dyDescent="0.2">
      <c r="C12" s="16" t="s">
        <v>28</v>
      </c>
      <c r="D12" s="14"/>
      <c r="E12" s="14"/>
      <c r="F12" s="14"/>
      <c r="G12" s="14"/>
      <c r="H12" s="14"/>
      <c r="I12" s="28"/>
      <c r="J12" s="18">
        <v>1.9410000000000001</v>
      </c>
      <c r="K12" s="18">
        <f>((J12*0.4115)*1000/0.8)/96</f>
        <v>10.400019531249999</v>
      </c>
    </row>
    <row r="13" spans="2:18" x14ac:dyDescent="0.2">
      <c r="C13" s="16" t="s">
        <v>25</v>
      </c>
      <c r="D13" s="14">
        <v>8.91</v>
      </c>
      <c r="E13" s="14">
        <v>9.4</v>
      </c>
      <c r="F13" s="14">
        <v>10.1</v>
      </c>
      <c r="G13" s="29">
        <f>STDEV(D13:F13)</f>
        <v>0.59808026217222687</v>
      </c>
      <c r="H13" s="29">
        <f>AVERAGE(D13:F13)</f>
        <v>9.4700000000000006</v>
      </c>
      <c r="I13" s="30">
        <f>G13/SQRT(3)</f>
        <v>0.34530180036213715</v>
      </c>
      <c r="J13" s="18">
        <v>1.9590000000000001</v>
      </c>
      <c r="K13" s="18">
        <f>((J13*0.4115)*1000/0.8)/96</f>
        <v>10.496464843749999</v>
      </c>
    </row>
    <row r="14" spans="2:18" x14ac:dyDescent="0.2">
      <c r="C14" s="16" t="s">
        <v>26</v>
      </c>
      <c r="D14" s="14">
        <v>9.74</v>
      </c>
      <c r="E14" s="14">
        <v>10.4</v>
      </c>
      <c r="F14" s="14">
        <v>11.31</v>
      </c>
      <c r="G14" s="29">
        <f>STDEV(D14:F14)</f>
        <v>0.78831042954748065</v>
      </c>
      <c r="H14" s="29">
        <f>AVERAGE(D14:F14)</f>
        <v>10.483333333333334</v>
      </c>
      <c r="I14" s="30">
        <f>G14/SQRT(3)</f>
        <v>0.4551312387042275</v>
      </c>
      <c r="J14" s="10"/>
      <c r="K14" s="10"/>
    </row>
    <row r="15" spans="2:18" x14ac:dyDescent="0.2">
      <c r="C15" s="16" t="s">
        <v>27</v>
      </c>
      <c r="D15" s="14">
        <v>10.01</v>
      </c>
      <c r="E15" s="14">
        <v>10.5</v>
      </c>
      <c r="F15" s="14">
        <v>11.19</v>
      </c>
      <c r="G15" s="29">
        <f>STDEV(D15:F15)</f>
        <v>0.59281812837777925</v>
      </c>
      <c r="H15" s="29">
        <f>AVERAGE(D15:F15)</f>
        <v>10.566666666666665</v>
      </c>
      <c r="I15" s="30">
        <f>G15/SQRT(3)</f>
        <v>0.34226370599940098</v>
      </c>
    </row>
    <row r="16" spans="2:18" x14ac:dyDescent="0.2">
      <c r="D16" t="s">
        <v>6</v>
      </c>
      <c r="E16" s="15">
        <f>STDEV(E13:E15)</f>
        <v>0.6082762530298218</v>
      </c>
    </row>
    <row r="17" spans="1:11" x14ac:dyDescent="0.2">
      <c r="D17" t="s">
        <v>39</v>
      </c>
      <c r="E17">
        <f>AVERAGE(E12:E15)</f>
        <v>10.1</v>
      </c>
    </row>
    <row r="18" spans="1:11" x14ac:dyDescent="0.2">
      <c r="B18" s="2"/>
      <c r="D18" s="2"/>
      <c r="E18" s="2"/>
    </row>
    <row r="19" spans="1:11" x14ac:dyDescent="0.2">
      <c r="B19" s="2"/>
      <c r="D19" s="2"/>
      <c r="E19" s="2"/>
    </row>
    <row r="20" spans="1:11" x14ac:dyDescent="0.2">
      <c r="B20" s="2"/>
      <c r="D20" s="2"/>
      <c r="E20" s="2"/>
    </row>
    <row r="21" spans="1:11" ht="16" x14ac:dyDescent="0.2">
      <c r="B21" s="42" t="s">
        <v>56</v>
      </c>
      <c r="C21" s="42"/>
      <c r="D21" s="42"/>
      <c r="E21" s="42"/>
      <c r="F21" s="42"/>
      <c r="G21" s="42"/>
      <c r="H21" s="42"/>
      <c r="I21" s="42"/>
      <c r="J21" s="17" t="s">
        <v>32</v>
      </c>
      <c r="K21" s="17" t="s">
        <v>33</v>
      </c>
    </row>
    <row r="22" spans="1:11" x14ac:dyDescent="0.2">
      <c r="C22" s="40" t="s">
        <v>34</v>
      </c>
      <c r="D22" s="40"/>
      <c r="E22" s="40"/>
      <c r="F22" s="40"/>
      <c r="G22" s="27" t="s">
        <v>31</v>
      </c>
      <c r="H22" s="27" t="s">
        <v>52</v>
      </c>
      <c r="I22" s="1" t="s">
        <v>53</v>
      </c>
      <c r="J22" s="18">
        <v>1.7729999999999999</v>
      </c>
      <c r="K22" s="18">
        <f>((J22*0.4115)*1000/0.8)/96</f>
        <v>9.4998632812499988</v>
      </c>
    </row>
    <row r="23" spans="1:11" x14ac:dyDescent="0.2">
      <c r="C23" s="16" t="s">
        <v>28</v>
      </c>
      <c r="D23" s="14">
        <v>9.1</v>
      </c>
      <c r="E23" s="14">
        <v>9.5</v>
      </c>
      <c r="F23" s="14">
        <v>10.4</v>
      </c>
      <c r="G23" s="29">
        <f>STDEV(D23:F23)</f>
        <v>0.66583281184793963</v>
      </c>
      <c r="H23" s="29">
        <f>AVERAGE(D23:F23)</f>
        <v>9.6666666666666661</v>
      </c>
      <c r="I23" s="30">
        <f>G23/SQRT(3)</f>
        <v>0.3844187531556934</v>
      </c>
      <c r="J23" s="18">
        <v>2.1840000000000002</v>
      </c>
      <c r="K23" s="18">
        <f t="shared" ref="K23:K25" si="4">((J23*0.4115)*1000/0.8)/96</f>
        <v>11.702031249999999</v>
      </c>
    </row>
    <row r="24" spans="1:11" x14ac:dyDescent="0.2">
      <c r="C24" s="16" t="s">
        <v>25</v>
      </c>
      <c r="D24" s="14">
        <v>10.8</v>
      </c>
      <c r="E24" s="14">
        <v>11.7</v>
      </c>
      <c r="F24" s="14">
        <v>12.69</v>
      </c>
      <c r="G24" s="29">
        <f t="shared" ref="G24:G26" si="5">STDEV(D24:F24)</f>
        <v>0.94535707539532321</v>
      </c>
      <c r="H24" s="29">
        <f t="shared" ref="H24:H26" si="6">AVERAGE(D24:F24)</f>
        <v>11.729999999999999</v>
      </c>
      <c r="I24" s="30">
        <f t="shared" ref="I24:I26" si="7">G24/SQRT(3)</f>
        <v>0.54580216195980724</v>
      </c>
      <c r="J24" s="18">
        <v>1.988</v>
      </c>
      <c r="K24" s="18">
        <f t="shared" si="4"/>
        <v>10.651848958333334</v>
      </c>
    </row>
    <row r="25" spans="1:11" x14ac:dyDescent="0.2">
      <c r="C25" s="16" t="s">
        <v>26</v>
      </c>
      <c r="D25" s="14">
        <v>10.4</v>
      </c>
      <c r="E25" s="14">
        <v>10.65</v>
      </c>
      <c r="F25" s="14">
        <v>11.9</v>
      </c>
      <c r="G25" s="29">
        <f t="shared" si="5"/>
        <v>0.8036375634160795</v>
      </c>
      <c r="H25" s="29">
        <f t="shared" si="6"/>
        <v>10.983333333333334</v>
      </c>
      <c r="I25" s="30">
        <f t="shared" si="7"/>
        <v>0.4639803635691685</v>
      </c>
      <c r="J25" s="18">
        <v>2.3889999999999998</v>
      </c>
      <c r="K25" s="18">
        <f t="shared" si="4"/>
        <v>12.800436197916666</v>
      </c>
    </row>
    <row r="26" spans="1:11" x14ac:dyDescent="0.2">
      <c r="C26" s="16" t="s">
        <v>27</v>
      </c>
      <c r="D26" s="14">
        <v>11.7</v>
      </c>
      <c r="E26" s="14">
        <v>12.8</v>
      </c>
      <c r="F26" s="14">
        <v>13.4</v>
      </c>
      <c r="G26" s="29">
        <f t="shared" si="5"/>
        <v>0.86216781042517143</v>
      </c>
      <c r="H26" s="29">
        <f t="shared" si="6"/>
        <v>12.633333333333333</v>
      </c>
      <c r="I26" s="30">
        <f t="shared" si="7"/>
        <v>0.49777281743560298</v>
      </c>
    </row>
    <row r="27" spans="1:11" x14ac:dyDescent="0.2">
      <c r="D27" t="s">
        <v>6</v>
      </c>
      <c r="E27" s="5">
        <f>STDEV(E23:E26)</f>
        <v>1.4138452296249793</v>
      </c>
    </row>
    <row r="28" spans="1:11" x14ac:dyDescent="0.2">
      <c r="D28" t="s">
        <v>39</v>
      </c>
      <c r="E28">
        <f>AVERAGE(E23:E26)</f>
        <v>11.162500000000001</v>
      </c>
    </row>
    <row r="30" spans="1:11" x14ac:dyDescent="0.2">
      <c r="D30" s="1"/>
      <c r="E30" s="1"/>
      <c r="F30" s="1"/>
    </row>
    <row r="31" spans="1:11" ht="16" x14ac:dyDescent="0.2">
      <c r="B31" s="42" t="s">
        <v>57</v>
      </c>
      <c r="C31" s="42"/>
      <c r="D31" s="42"/>
      <c r="E31" s="42"/>
      <c r="F31" s="42"/>
      <c r="G31" s="42"/>
      <c r="H31" s="42"/>
      <c r="I31" s="42"/>
      <c r="J31" s="17" t="s">
        <v>32</v>
      </c>
      <c r="K31" s="17" t="s">
        <v>33</v>
      </c>
    </row>
    <row r="32" spans="1:11" x14ac:dyDescent="0.2">
      <c r="A32" s="6"/>
      <c r="C32" s="40" t="s">
        <v>34</v>
      </c>
      <c r="D32" s="40"/>
      <c r="E32" s="40"/>
      <c r="F32" s="40"/>
      <c r="G32" s="31" t="s">
        <v>31</v>
      </c>
      <c r="H32" s="27" t="s">
        <v>52</v>
      </c>
      <c r="I32" s="1" t="s">
        <v>53</v>
      </c>
      <c r="J32" s="18">
        <v>0.91400000000000003</v>
      </c>
      <c r="K32" s="18">
        <f>((J32*0.4115)*1000/0.8)/96</f>
        <v>4.8972786458333326</v>
      </c>
    </row>
    <row r="33" spans="3:11" x14ac:dyDescent="0.2">
      <c r="C33" s="16" t="s">
        <v>28</v>
      </c>
      <c r="D33" s="13">
        <v>4.5</v>
      </c>
      <c r="E33" s="13">
        <v>4.9000000000000004</v>
      </c>
      <c r="F33" s="13">
        <v>5.3</v>
      </c>
      <c r="G33" s="32">
        <f>STDEV(D33:F33)</f>
        <v>0.39999999999999991</v>
      </c>
      <c r="H33" s="29">
        <f>AVERAGE(D33:F33)</f>
        <v>4.8999999999999995</v>
      </c>
      <c r="I33" s="30">
        <f>G33/SQRT(3)</f>
        <v>0.23094010767585027</v>
      </c>
      <c r="J33" s="18">
        <v>1.026</v>
      </c>
      <c r="K33" s="18">
        <f t="shared" ref="K33:K35" si="8">((J33*0.4115)*1000/0.8)/96</f>
        <v>5.4973828124999997</v>
      </c>
    </row>
    <row r="34" spans="3:11" x14ac:dyDescent="0.2">
      <c r="C34" s="16" t="s">
        <v>25</v>
      </c>
      <c r="D34" s="13">
        <v>5.0999999999999996</v>
      </c>
      <c r="E34" s="13">
        <v>5.5</v>
      </c>
      <c r="F34" s="13">
        <v>5.8</v>
      </c>
      <c r="G34" s="32">
        <f>STDEV(D34:F34)</f>
        <v>0.35118845842842472</v>
      </c>
      <c r="H34" s="29">
        <f t="shared" ref="H34:H36" si="9">AVERAGE(D34:F34)</f>
        <v>5.4666666666666659</v>
      </c>
      <c r="I34" s="30">
        <f t="shared" ref="I34:I36" si="10">G34/SQRT(3)</f>
        <v>0.20275875100994073</v>
      </c>
      <c r="J34" s="18">
        <v>1.0820000000000001</v>
      </c>
      <c r="K34" s="18">
        <f t="shared" si="8"/>
        <v>5.7974348958333328</v>
      </c>
    </row>
    <row r="35" spans="3:11" x14ac:dyDescent="0.2">
      <c r="C35" s="16" t="s">
        <v>26</v>
      </c>
      <c r="D35" s="13">
        <v>5.3</v>
      </c>
      <c r="E35" s="13">
        <v>5.8</v>
      </c>
      <c r="F35" s="13">
        <v>6.1</v>
      </c>
      <c r="G35" s="32">
        <f>STDEV(D35:F35)</f>
        <v>0.40414518843273795</v>
      </c>
      <c r="H35" s="29">
        <f t="shared" si="9"/>
        <v>5.7333333333333334</v>
      </c>
      <c r="I35" s="30">
        <f t="shared" si="10"/>
        <v>0.23333333333333328</v>
      </c>
      <c r="J35" s="18">
        <v>0.78400000000000003</v>
      </c>
      <c r="K35" s="18">
        <f t="shared" si="8"/>
        <v>4.2007291666666662</v>
      </c>
    </row>
    <row r="36" spans="3:11" x14ac:dyDescent="0.2">
      <c r="C36" s="16" t="s">
        <v>27</v>
      </c>
      <c r="D36" s="13">
        <v>3.8</v>
      </c>
      <c r="E36" s="13">
        <v>4.2</v>
      </c>
      <c r="F36" s="13">
        <v>4.5199999999999996</v>
      </c>
      <c r="G36" s="32">
        <f>STDEV(D36:F36)</f>
        <v>0.36073998022583142</v>
      </c>
      <c r="H36" s="29">
        <f t="shared" si="9"/>
        <v>4.1733333333333329</v>
      </c>
      <c r="I36" s="30">
        <f t="shared" si="10"/>
        <v>0.20827332469084406</v>
      </c>
    </row>
    <row r="37" spans="3:11" x14ac:dyDescent="0.2">
      <c r="D37" t="s">
        <v>6</v>
      </c>
      <c r="E37" s="15">
        <f>STDEV(E33:E36)</f>
        <v>0.7071067811865509</v>
      </c>
    </row>
    <row r="38" spans="3:11" x14ac:dyDescent="0.2">
      <c r="D38" t="s">
        <v>39</v>
      </c>
      <c r="E38">
        <f>AVERAGE(E33:E36)</f>
        <v>5.0999999999999996</v>
      </c>
    </row>
    <row r="41" spans="3:11" ht="21" x14ac:dyDescent="0.25">
      <c r="E41" s="3"/>
      <c r="F41" s="3"/>
    </row>
  </sheetData>
  <mergeCells count="11">
    <mergeCell ref="B2:I2"/>
    <mergeCell ref="C3:F3"/>
    <mergeCell ref="M3:P3"/>
    <mergeCell ref="M5:R5"/>
    <mergeCell ref="C32:F32"/>
    <mergeCell ref="M6:R6"/>
    <mergeCell ref="B21:I21"/>
    <mergeCell ref="C22:F22"/>
    <mergeCell ref="B31:I31"/>
    <mergeCell ref="B10:I10"/>
    <mergeCell ref="C11:F11"/>
  </mergeCells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324CE-7211-944D-A910-581418332F10}">
  <dimension ref="A1:K16"/>
  <sheetViews>
    <sheetView tabSelected="1" workbookViewId="0">
      <selection activeCell="L26" sqref="L26"/>
    </sheetView>
  </sheetViews>
  <sheetFormatPr baseColWidth="10" defaultRowHeight="15" x14ac:dyDescent="0.2"/>
  <cols>
    <col min="1" max="1" width="20.33203125" customWidth="1"/>
  </cols>
  <sheetData>
    <row r="1" spans="1:11" x14ac:dyDescent="0.2">
      <c r="A1" s="2" t="s">
        <v>58</v>
      </c>
      <c r="B1" s="2" t="s">
        <v>59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65</v>
      </c>
      <c r="I1" s="2" t="s">
        <v>66</v>
      </c>
      <c r="J1" s="2" t="s">
        <v>67</v>
      </c>
    </row>
    <row r="2" spans="1:11" x14ac:dyDescent="0.2">
      <c r="A2" t="s">
        <v>68</v>
      </c>
      <c r="B2" s="37">
        <v>100</v>
      </c>
      <c r="C2" s="33">
        <f>'100 mM pH 7'!I36</f>
        <v>85.247099586060088</v>
      </c>
      <c r="D2" s="33">
        <f>B2-C2</f>
        <v>14.752900413939912</v>
      </c>
      <c r="E2" s="33">
        <f>'100 mM pH 7'!K36</f>
        <v>3.6882159050880463</v>
      </c>
      <c r="F2" s="33">
        <f>Gravimetry!H4</f>
        <v>8.42</v>
      </c>
      <c r="G2" s="33">
        <f>Gravimetry!I4</f>
        <v>0.16772994167212169</v>
      </c>
      <c r="H2" s="33">
        <f>D2-F2</f>
        <v>6.3329004139399121</v>
      </c>
      <c r="I2" s="33">
        <f>SQRT(E2^2+G2^2)</f>
        <v>3.6920278839518224</v>
      </c>
      <c r="J2" s="33">
        <f t="shared" ref="J2:J16" si="0">H2/I2</f>
        <v>1.7152905159430671</v>
      </c>
    </row>
    <row r="3" spans="1:11" x14ac:dyDescent="0.2">
      <c r="A3" t="s">
        <v>68</v>
      </c>
      <c r="B3" s="37">
        <v>100</v>
      </c>
      <c r="C3" s="33">
        <f>'100 mM pH 7'!I37</f>
        <v>83.244488512464386</v>
      </c>
      <c r="D3" s="33">
        <f t="shared" ref="D3:D16" si="1">B3-C3</f>
        <v>16.755511487535614</v>
      </c>
      <c r="E3" s="33">
        <f>'100 mM pH 7'!K37</f>
        <v>4.5672312307002532</v>
      </c>
      <c r="F3" s="33">
        <f>Gravimetry!H5</f>
        <v>9.1166666666666671</v>
      </c>
      <c r="G3" s="33">
        <f>Gravimetry!I5</f>
        <v>6.691619966628258E-2</v>
      </c>
      <c r="H3" s="33">
        <f t="shared" ref="H3:H16" si="2">D3-F3</f>
        <v>7.6388448208689468</v>
      </c>
      <c r="I3" s="33">
        <f t="shared" ref="I3:I15" si="3">SQRT(E3^2+G3^2)</f>
        <v>4.5677214114327862</v>
      </c>
      <c r="J3" s="33">
        <f t="shared" si="0"/>
        <v>1.6723534849890991</v>
      </c>
    </row>
    <row r="4" spans="1:11" x14ac:dyDescent="0.2">
      <c r="A4" t="s">
        <v>68</v>
      </c>
      <c r="B4" s="37">
        <v>100</v>
      </c>
      <c r="C4" s="33">
        <f>'100 mM pH 7'!I38</f>
        <v>84.394465239683868</v>
      </c>
      <c r="D4" s="33">
        <f t="shared" si="1"/>
        <v>15.605534760316132</v>
      </c>
      <c r="E4" s="33">
        <f>'100 mM pH 7'!K38</f>
        <v>2.6598378885610869</v>
      </c>
      <c r="F4" s="33">
        <f>Gravimetry!H6</f>
        <v>9.5033333333333339</v>
      </c>
      <c r="G4" s="33">
        <f>Gravimetry!I6</f>
        <v>0.21137118483316941</v>
      </c>
      <c r="H4" s="33">
        <f t="shared" si="2"/>
        <v>6.1022014269827984</v>
      </c>
      <c r="I4" s="33">
        <f t="shared" si="3"/>
        <v>2.6682232611239409</v>
      </c>
      <c r="J4" s="33">
        <f t="shared" si="0"/>
        <v>2.2869905663037944</v>
      </c>
    </row>
    <row r="5" spans="1:11" x14ac:dyDescent="0.2">
      <c r="A5" t="s">
        <v>68</v>
      </c>
      <c r="B5" s="37">
        <v>100</v>
      </c>
      <c r="C5" s="33">
        <f>'100 mM pH 7'!I39</f>
        <v>83.104434224162262</v>
      </c>
      <c r="D5" s="33">
        <f t="shared" si="1"/>
        <v>16.895565775837738</v>
      </c>
      <c r="E5" s="33">
        <f>'100 mM pH 7'!K39</f>
        <v>4.1489483436996997</v>
      </c>
      <c r="F5" s="33">
        <f>Gravimetry!H7</f>
        <v>12.1</v>
      </c>
      <c r="G5" s="33">
        <f>Gravimetry!I7</f>
        <v>0.11547005383792526</v>
      </c>
      <c r="H5" s="33">
        <f t="shared" si="2"/>
        <v>4.7955657758377388</v>
      </c>
      <c r="I5" s="33">
        <f t="shared" si="3"/>
        <v>4.1505548655597622</v>
      </c>
      <c r="J5" s="33">
        <f t="shared" si="0"/>
        <v>1.1554035378811907</v>
      </c>
    </row>
    <row r="6" spans="1:11" x14ac:dyDescent="0.2">
      <c r="A6" t="s">
        <v>69</v>
      </c>
      <c r="B6" s="37">
        <v>100</v>
      </c>
      <c r="C6" s="33">
        <f>'100 mM Unadjusted'!K36</f>
        <v>84.194363642658573</v>
      </c>
      <c r="D6" s="33">
        <f t="shared" si="1"/>
        <v>15.805636357341427</v>
      </c>
      <c r="E6" s="33">
        <f>'100 mM Unadjusted'!M36</f>
        <v>3.2202582385100569</v>
      </c>
      <c r="F6" s="33">
        <f>Gravimetry!H13</f>
        <v>9.4700000000000006</v>
      </c>
      <c r="G6" s="33">
        <f>Gravimetry!I13</f>
        <v>0.34530180036213715</v>
      </c>
      <c r="H6" s="33">
        <f t="shared" si="2"/>
        <v>6.3356363573414267</v>
      </c>
      <c r="I6" s="33">
        <f t="shared" si="3"/>
        <v>3.2387183353952267</v>
      </c>
      <c r="J6" s="33">
        <f t="shared" si="0"/>
        <v>1.95621715173582</v>
      </c>
    </row>
    <row r="7" spans="1:11" x14ac:dyDescent="0.2">
      <c r="A7" t="s">
        <v>69</v>
      </c>
      <c r="B7" s="37">
        <v>100</v>
      </c>
      <c r="C7" s="33">
        <f>'100 mM Unadjusted'!K37</f>
        <v>85.670284476369204</v>
      </c>
      <c r="D7" s="33">
        <f t="shared" si="1"/>
        <v>14.329715523630796</v>
      </c>
      <c r="E7" s="33">
        <f>'100 mM Unadjusted'!M37</f>
        <v>3.6714369149685857</v>
      </c>
      <c r="F7" s="33">
        <f>Gravimetry!H14</f>
        <v>10.483333333333334</v>
      </c>
      <c r="G7" s="33">
        <f>Gravimetry!I14</f>
        <v>0.4551312387042275</v>
      </c>
      <c r="H7" s="33">
        <f t="shared" si="2"/>
        <v>3.8463821902974615</v>
      </c>
      <c r="I7" s="33">
        <f t="shared" si="3"/>
        <v>3.6995396287968711</v>
      </c>
      <c r="J7" s="33">
        <f t="shared" si="0"/>
        <v>1.0396921174617462</v>
      </c>
    </row>
    <row r="8" spans="1:11" x14ac:dyDescent="0.2">
      <c r="A8" t="s">
        <v>69</v>
      </c>
      <c r="B8" s="37">
        <v>100</v>
      </c>
      <c r="C8" s="33">
        <f>'100 mM Unadjusted'!K38</f>
        <v>80.614882309882219</v>
      </c>
      <c r="D8" s="33">
        <f t="shared" si="1"/>
        <v>19.385117690117781</v>
      </c>
      <c r="E8" s="33">
        <f>'100 mM Unadjusted'!M38</f>
        <v>2.0109734485259132</v>
      </c>
      <c r="F8" s="33">
        <f>Gravimetry!H15</f>
        <v>10.566666666666665</v>
      </c>
      <c r="G8" s="33">
        <f>Gravimetry!I15</f>
        <v>0.34226370599940098</v>
      </c>
      <c r="H8" s="33">
        <f t="shared" si="2"/>
        <v>8.8184510234511162</v>
      </c>
      <c r="I8" s="33">
        <f t="shared" si="3"/>
        <v>2.0398918243673236</v>
      </c>
      <c r="J8" s="33">
        <f t="shared" si="0"/>
        <v>4.3229993463923879</v>
      </c>
    </row>
    <row r="9" spans="1:11" x14ac:dyDescent="0.2">
      <c r="A9" t="s">
        <v>70</v>
      </c>
      <c r="B9" s="37">
        <v>100</v>
      </c>
      <c r="C9" s="33">
        <f>'100 mM pH 13'!J36</f>
        <v>83.465967683483996</v>
      </c>
      <c r="D9" s="33">
        <f t="shared" si="1"/>
        <v>16.534032316516004</v>
      </c>
      <c r="E9" s="33">
        <f>'100 mM pH 13'!L36</f>
        <v>3.4365818602835265</v>
      </c>
      <c r="F9" s="33">
        <f>Gravimetry!H23</f>
        <v>9.6666666666666661</v>
      </c>
      <c r="G9" s="33">
        <f>Gravimetry!I23</f>
        <v>0.3844187531556934</v>
      </c>
      <c r="H9" s="33">
        <f t="shared" si="2"/>
        <v>6.8673656498493383</v>
      </c>
      <c r="I9" s="33">
        <f t="shared" si="3"/>
        <v>3.4580157113881889</v>
      </c>
      <c r="J9" s="33">
        <f t="shared" si="0"/>
        <v>1.9859266767450565</v>
      </c>
    </row>
    <row r="10" spans="1:11" x14ac:dyDescent="0.2">
      <c r="A10" t="s">
        <v>70</v>
      </c>
      <c r="B10" s="37">
        <v>100</v>
      </c>
      <c r="C10" s="33">
        <f>'100 mM pH 13'!J37</f>
        <v>84.194362898757944</v>
      </c>
      <c r="D10" s="33">
        <f t="shared" si="1"/>
        <v>15.805637101242056</v>
      </c>
      <c r="E10" s="33">
        <f>'100 mM pH 13'!L37</f>
        <v>2.4707913749079582</v>
      </c>
      <c r="F10" s="33">
        <f>Gravimetry!H24</f>
        <v>11.729999999999999</v>
      </c>
      <c r="G10" s="33">
        <f>Gravimetry!I24</f>
        <v>0.54580216195980724</v>
      </c>
      <c r="H10" s="33">
        <f t="shared" si="2"/>
        <v>4.0756371012420569</v>
      </c>
      <c r="I10" s="33">
        <f t="shared" si="3"/>
        <v>2.5303576858459276</v>
      </c>
      <c r="J10" s="33">
        <f t="shared" si="0"/>
        <v>1.6106960387616207</v>
      </c>
    </row>
    <row r="11" spans="1:11" x14ac:dyDescent="0.2">
      <c r="A11" t="s">
        <v>70</v>
      </c>
      <c r="B11" s="37">
        <v>100</v>
      </c>
      <c r="C11" s="33">
        <f>'100 mM pH 13'!J38</f>
        <v>83.465967683483996</v>
      </c>
      <c r="D11" s="33">
        <f t="shared" si="1"/>
        <v>16.534032316516004</v>
      </c>
      <c r="E11" s="33">
        <f>'100 mM pH 13'!L38</f>
        <v>2.7965283537089172</v>
      </c>
      <c r="F11" s="33">
        <f>Gravimetry!H25</f>
        <v>10.983333333333334</v>
      </c>
      <c r="G11" s="33">
        <f>Gravimetry!I25</f>
        <v>0.4639803635691685</v>
      </c>
      <c r="H11" s="33">
        <f t="shared" si="2"/>
        <v>5.5506989831826701</v>
      </c>
      <c r="I11" s="33">
        <f t="shared" si="3"/>
        <v>2.8347572402016517</v>
      </c>
      <c r="J11" s="33">
        <f t="shared" si="0"/>
        <v>1.958086182641805</v>
      </c>
    </row>
    <row r="12" spans="1:11" x14ac:dyDescent="0.2">
      <c r="A12" t="s">
        <v>70</v>
      </c>
      <c r="B12" s="37">
        <v>100</v>
      </c>
      <c r="C12" s="33">
        <f>'100 mM pH 13'!J39</f>
        <v>80.614827167375481</v>
      </c>
      <c r="D12" s="33">
        <f t="shared" si="1"/>
        <v>19.385172832624519</v>
      </c>
      <c r="E12" s="33">
        <f>'100 mM pH 13'!L39</f>
        <v>2.612218275596097</v>
      </c>
      <c r="F12" s="33">
        <f>Gravimetry!H26</f>
        <v>12.633333333333333</v>
      </c>
      <c r="G12" s="33">
        <f>Gravimetry!I26</f>
        <v>0.49777281743560298</v>
      </c>
      <c r="H12" s="33">
        <f t="shared" si="2"/>
        <v>6.7518394992911865</v>
      </c>
      <c r="I12" s="33">
        <f t="shared" si="3"/>
        <v>2.6592220849594388</v>
      </c>
      <c r="J12" s="33">
        <f t="shared" si="0"/>
        <v>2.5390280629359969</v>
      </c>
    </row>
    <row r="13" spans="1:11" x14ac:dyDescent="0.2">
      <c r="A13" t="s">
        <v>71</v>
      </c>
      <c r="B13" s="37">
        <v>10</v>
      </c>
      <c r="C13" s="33">
        <f>'10 mM Unadjusted'!M39</f>
        <v>3.673455911943869</v>
      </c>
      <c r="D13" s="33">
        <f t="shared" si="1"/>
        <v>6.3265440880561314</v>
      </c>
      <c r="E13" s="33">
        <f>'10 mM Unadjusted'!O39</f>
        <v>0.29286163915138608</v>
      </c>
      <c r="F13" s="33">
        <f>Gravimetry!H33</f>
        <v>4.8999999999999995</v>
      </c>
      <c r="G13" s="33">
        <f>Gravimetry!I33</f>
        <v>0.23094010767585027</v>
      </c>
      <c r="H13" s="33">
        <f t="shared" si="2"/>
        <v>1.426544088056132</v>
      </c>
      <c r="I13" s="33">
        <f t="shared" si="3"/>
        <v>0.37296283061421814</v>
      </c>
      <c r="J13" s="33">
        <f t="shared" si="0"/>
        <v>3.8248961316247287</v>
      </c>
    </row>
    <row r="14" spans="1:11" s="48" customFormat="1" x14ac:dyDescent="0.2">
      <c r="A14" s="48" t="s">
        <v>71</v>
      </c>
      <c r="B14" s="49">
        <v>10</v>
      </c>
      <c r="C14" s="50">
        <f>'10 mM Unadjusted'!M40</f>
        <v>3.4020468774466157</v>
      </c>
      <c r="D14" s="50">
        <f t="shared" si="1"/>
        <v>6.5979531225533847</v>
      </c>
      <c r="E14" s="50">
        <f>'10 mM Unadjusted'!O40</f>
        <v>0.21711244217111805</v>
      </c>
      <c r="F14" s="50">
        <f>Gravimetry!H34</f>
        <v>5.4666666666666659</v>
      </c>
      <c r="G14" s="50">
        <f>Gravimetry!I34</f>
        <v>0.20275875100994073</v>
      </c>
      <c r="H14" s="50">
        <f t="shared" si="2"/>
        <v>1.1312864558867188</v>
      </c>
      <c r="I14" s="50">
        <f t="shared" si="3"/>
        <v>0.29706720393981262</v>
      </c>
      <c r="J14" s="50">
        <f t="shared" si="0"/>
        <v>3.8081836058749974</v>
      </c>
      <c r="K14" s="51" t="s">
        <v>72</v>
      </c>
    </row>
    <row r="15" spans="1:11" x14ac:dyDescent="0.2">
      <c r="A15" t="s">
        <v>71</v>
      </c>
      <c r="B15" s="37">
        <v>10</v>
      </c>
      <c r="C15" s="33">
        <f>'10 mM Unadjusted'!M41</f>
        <v>3.1008911089491611</v>
      </c>
      <c r="D15" s="33">
        <f t="shared" si="1"/>
        <v>6.8991088910508385</v>
      </c>
      <c r="E15" s="33">
        <f>'10 mM Unadjusted'!O41</f>
        <v>0.32766599303605826</v>
      </c>
      <c r="F15" s="33">
        <f>Gravimetry!H35</f>
        <v>5.7333333333333334</v>
      </c>
      <c r="G15" s="33">
        <f>Gravimetry!I35</f>
        <v>0.23333333333333328</v>
      </c>
      <c r="H15" s="33">
        <f t="shared" si="2"/>
        <v>1.1657755577175051</v>
      </c>
      <c r="I15" s="33">
        <f t="shared" si="3"/>
        <v>0.40225545047488243</v>
      </c>
      <c r="J15" s="33">
        <f t="shared" si="0"/>
        <v>2.8980976052437559</v>
      </c>
    </row>
    <row r="16" spans="1:11" x14ac:dyDescent="0.2">
      <c r="A16" t="s">
        <v>71</v>
      </c>
      <c r="B16" s="37">
        <v>10</v>
      </c>
      <c r="C16" s="33">
        <f>'10 mM Unadjusted'!M42</f>
        <v>3.847432353492017</v>
      </c>
      <c r="D16" s="33">
        <f t="shared" si="1"/>
        <v>6.1525676465079826</v>
      </c>
      <c r="E16" s="33">
        <f>'10 mM Unadjusted'!O42</f>
        <v>0.3229547348719885</v>
      </c>
      <c r="F16" s="33">
        <f>Gravimetry!H36</f>
        <v>4.1733333333333329</v>
      </c>
      <c r="G16" s="33">
        <f>Gravimetry!I36</f>
        <v>0.20827332469084406</v>
      </c>
      <c r="H16" s="33">
        <f t="shared" si="2"/>
        <v>1.9792343131746497</v>
      </c>
      <c r="I16" s="33">
        <f>SQRT(E16^2+G16^2)</f>
        <v>0.38428835339366474</v>
      </c>
      <c r="J16" s="33">
        <f>H16/I16</f>
        <v>5.1503884926408983</v>
      </c>
    </row>
  </sheetData>
  <conditionalFormatting sqref="J2:J13 J15:J16">
    <cfRule type="cellIs" dxfId="4" priority="2" operator="greaterThan">
      <formula>5</formula>
    </cfRule>
    <cfRule type="cellIs" dxfId="3" priority="1" operator="between">
      <formula>3</formula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100 mM pH 7</vt:lpstr>
      <vt:lpstr>100 mM Unadjusted</vt:lpstr>
      <vt:lpstr>100 mM pH 13</vt:lpstr>
      <vt:lpstr>10 mM Unadjusted</vt:lpstr>
      <vt:lpstr>Gravimetry</vt:lpstr>
      <vt:lpstr>Sulfite-To-Sulfate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Sukrit Ranjan (Work)</cp:lastModifiedBy>
  <dcterms:created xsi:type="dcterms:W3CDTF">2015-06-05T18:17:20Z</dcterms:created>
  <dcterms:modified xsi:type="dcterms:W3CDTF">2023-07-03T23:11:58Z</dcterms:modified>
</cp:coreProperties>
</file>