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
    </mc:Choice>
  </mc:AlternateContent>
  <xr:revisionPtr revIDLastSave="0" documentId="8_{CD32BBD7-E4B6-4110-B79A-2E0CFC40A31F}" xr6:coauthVersionLast="47" xr6:coauthVersionMax="47" xr10:uidLastSave="{00000000-0000-0000-0000-000000000000}"/>
  <bookViews>
    <workbookView xWindow="-108" yWindow="-108" windowWidth="23256" windowHeight="12456" xr2:uid="{C0893FBD-34B3-420E-B0D6-EC330180DDEA}"/>
  </bookViews>
  <sheets>
    <sheet name="Dashboard" sheetId="12" r:id="rId1"/>
    <sheet name="Pivot Tables" sheetId="8"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3" l="1"/>
  <c r="N8" i="3"/>
  <c r="G62" i="3"/>
  <c r="F62" i="3"/>
  <c r="H62" i="3" s="1"/>
  <c r="I62" i="3" s="1"/>
  <c r="N13" i="3" s="1"/>
  <c r="H61" i="3"/>
  <c r="I61" i="3" s="1"/>
  <c r="G61" i="3"/>
  <c r="F61" i="3"/>
  <c r="G60" i="3"/>
  <c r="F60" i="3"/>
  <c r="H60" i="3" s="1"/>
  <c r="I60" i="3" s="1"/>
  <c r="H59" i="3"/>
  <c r="I59" i="3" s="1"/>
  <c r="G59" i="3"/>
  <c r="F59" i="3"/>
  <c r="G58" i="3"/>
  <c r="F58" i="3"/>
  <c r="H58" i="3" s="1"/>
  <c r="I58" i="3" s="1"/>
  <c r="H57" i="3"/>
  <c r="I57" i="3" s="1"/>
  <c r="G57" i="3"/>
  <c r="F57" i="3"/>
  <c r="G56" i="3"/>
  <c r="F56" i="3"/>
  <c r="H56" i="3" s="1"/>
  <c r="I56" i="3" s="1"/>
  <c r="G55" i="3"/>
  <c r="F55" i="3"/>
  <c r="H55" i="3" s="1"/>
  <c r="I55" i="3" s="1"/>
  <c r="G54" i="3"/>
  <c r="F54" i="3"/>
  <c r="H54" i="3" s="1"/>
  <c r="I54" i="3" s="1"/>
  <c r="H53" i="3"/>
  <c r="I53" i="3" s="1"/>
  <c r="G53" i="3"/>
  <c r="F53" i="3"/>
  <c r="G52" i="3"/>
  <c r="F52" i="3"/>
  <c r="H52" i="3" s="1"/>
  <c r="N20" i="3" s="1"/>
  <c r="G51" i="3"/>
  <c r="F51" i="3"/>
  <c r="H51" i="3" s="1"/>
  <c r="G50" i="3"/>
  <c r="F50" i="3"/>
  <c r="H50" i="3" s="1"/>
  <c r="G49" i="3"/>
  <c r="F49" i="3"/>
  <c r="H49" i="3" s="1"/>
  <c r="G48" i="3"/>
  <c r="F48" i="3"/>
  <c r="H48" i="3" s="1"/>
  <c r="G47" i="3"/>
  <c r="F47" i="3"/>
  <c r="H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G2" i="3"/>
  <c r="F2" i="3"/>
  <c r="H2" i="3" s="1"/>
  <c r="I52" i="3" l="1"/>
  <c r="I38" i="3"/>
  <c r="I20" i="3"/>
  <c r="I33" i="3"/>
  <c r="I11" i="3"/>
  <c r="I14" i="3"/>
  <c r="I41" i="3"/>
  <c r="I25" i="3"/>
  <c r="I24" i="3"/>
  <c r="I46" i="3"/>
  <c r="I18" i="3"/>
  <c r="I50" i="3"/>
  <c r="I15" i="3"/>
  <c r="I40" i="3"/>
  <c r="I3" i="3"/>
  <c r="I39" i="3"/>
  <c r="I2" i="3"/>
  <c r="I19" i="3"/>
  <c r="I7" i="3"/>
  <c r="I23" i="3"/>
  <c r="I4" i="3"/>
  <c r="I51" i="3"/>
  <c r="I35" i="3"/>
  <c r="I29" i="3"/>
  <c r="I45" i="3"/>
  <c r="I6" i="3"/>
  <c r="I47" i="3"/>
  <c r="I32" i="3"/>
  <c r="I10" i="3"/>
  <c r="I49" i="3"/>
  <c r="I48" i="3"/>
  <c r="I17" i="3"/>
  <c r="I26" i="3"/>
  <c r="I42" i="3"/>
  <c r="I16" i="3"/>
  <c r="I5" i="3"/>
  <c r="I13" i="3"/>
  <c r="I28" i="3"/>
  <c r="I36" i="3"/>
  <c r="I44" i="3"/>
  <c r="I31" i="3"/>
  <c r="I12" i="3"/>
  <c r="I27" i="3"/>
  <c r="I43" i="3"/>
  <c r="I8" i="3"/>
  <c r="I34" i="3"/>
  <c r="I9" i="3"/>
  <c r="I21" i="3"/>
  <c r="I22" i="3"/>
  <c r="I30" i="3"/>
  <c r="I37" i="3"/>
</calcChain>
</file>

<file path=xl/sharedStrings.xml><?xml version="1.0" encoding="utf-8"?>
<sst xmlns="http://schemas.openxmlformats.org/spreadsheetml/2006/main" count="289" uniqueCount="39">
  <si>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</si>
  <si>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</si>
  <si>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</si>
  <si>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</si>
  <si>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</si>
  <si>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</si>
  <si>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</si>
  <si>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</si>
  <si>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</si>
  <si>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</si>
  <si>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</si>
  <si>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</si>
  <si>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</si>
  <si>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</si>
  <si>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</si>
  <si>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</si>
  <si>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</si>
  <si>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</si>
  <si>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</si>
  <si>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</si>
  <si>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</si>
  <si>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</si>
  <si>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</si>
  <si>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</si>
  <si>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</si>
  <si>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</si>
  <si>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</si>
  <si>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</si>
  <si>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</si>
  <si>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</si>
  <si>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Unit Sold</t>
  </si>
  <si>
    <t>Total Profits</t>
  </si>
  <si>
    <t>Profits</t>
  </si>
  <si>
    <t>Average Sales</t>
  </si>
  <si>
    <t>Row Labels</t>
  </si>
  <si>
    <t>Sum of Total Sales</t>
  </si>
  <si>
    <t>Sum of Units Sold</t>
  </si>
  <si>
    <t>Suku</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</si>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</sst>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3" formatCode="_(* #,##0.00_);_(* \(#,##0.00\);_(* &quot;-&quot;??_);_(@_)"/>
    <numFmt numFmtId="164" formatCode="_ &quot;Rs.&quot;\ * #,##0_ ;_ &quot;Rs.&quot;\ * \-#,##0_ ;_ &quot;Rs.&quot;\ * &quot;-&quot;_ ;_ @_ "/>
    <numFmt numFmtId="165" formatCode="##\.##,&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center" vertical="center"/>
    </xf>
    <xf numFmtId="0" fontId="0" fillId="0" borderId="0" xfId="0" applyAlignment="1">
      <alignment horizontal="left"/>
    </xf>
    <xf numFmtId="0" fontId="0" fillId="0" borderId="0" xfId="0" pivotButton="1"/>
    <xf numFmtId="0" fontId="0" fillId="0" borderId="0" xfId="0" applyAlignment="1">
      <alignment horizontal="left" indent="1"/>
    </xf>
    <xf numFmtId="165" fontId="0" fillId="0" borderId="0" xfId="0" applyNumberFormat="1"/>
    <xf numFmtId="2" fontId="0" fillId="0" borderId="0" xfId="0" applyNumberFormat="1"/>
    <xf numFmtId="43" fontId="0" fillId="0" borderId="0" xfId="1" applyFont="1" applyAlignment="1">
      <alignment horizontal="center"/>
    </xf>
    <xf numFmtId="43" fontId="0" fillId="0" borderId="0" xfId="1" applyFont="1"/>
    <xf numFmtId="43" fontId="0" fillId="0" borderId="0" xfId="1" applyFont="1" applyAlignment="1">
      <alignment horizontal="left"/>
    </xf>
    <xf numFmtId="43" fontId="2" fillId="2" borderId="0" xfId="1" applyFont="1" applyFill="1" applyAlignment="1">
      <alignment horizontal="center" vertical="center"/>
    </xf>
    <xf numFmtId="37" fontId="2" fillId="2" borderId="1" xfId="1" applyNumberFormat="1" applyFont="1" applyFill="1" applyBorder="1" applyAlignment="1">
      <alignment horizontal="center" vertical="center"/>
    </xf>
    <xf numFmtId="37" fontId="0" fillId="0" borderId="0" xfId="1" applyNumberFormat="1" applyFont="1"/>
    <xf numFmtId="41" fontId="2" fillId="2" borderId="0" xfId="1" applyNumberFormat="1" applyFont="1" applyFill="1" applyAlignment="1">
      <alignment horizontal="center" vertical="center"/>
    </xf>
    <xf numFmtId="41" fontId="0" fillId="0" borderId="0" xfId="1" applyNumberFormat="1" applyFont="1"/>
    <xf numFmtId="164" fontId="0" fillId="0" borderId="0" xfId="0" applyNumberFormat="1"/>
  </cellXfs>
  <cellStyles count="2">
    <cellStyle name="Comma" xfId="1" builtinId="3"/>
    <cellStyle name="Normal" xfId="0" builtinId="0"/>
  </cellStyles>
  <dxfs count="12">
    <dxf>
      <numFmt numFmtId="33" formatCode="_(* #,##0_);_(* \(#,##0\);_(* &quot;-&quot;_);_(@_)"/>
    </dxf>
    <dxf>
      <font>
        <b val="0"/>
        <i val="0"/>
        <strike val="0"/>
        <condense val="0"/>
        <extend val="0"/>
        <outline val="0"/>
        <shadow val="0"/>
        <u val="none"/>
        <vertAlign val="baseline"/>
        <sz val="11"/>
        <color theme="1"/>
        <name val="Aptos Narrow"/>
        <family val="2"/>
        <scheme val="minor"/>
      </font>
      <numFmt numFmtId="5" formatCode="#,##0_);\(#,##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5" formatCode="##\.##,&quot;L&quot;"/>
    </dxf>
    <dxf>
      <numFmt numFmtId="165" formatCode="##\.##,&quot;L&quot;"/>
    </dxf>
    <dxf>
      <numFmt numFmtId="165" formatCode="##\.##,&quot;L&quot;"/>
    </dxf>
    <dxf>
      <numFmt numFmtId="165" formatCode="##\.##,&quot;L&quot;"/>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Tables!PivotTable9</c:name>
    <c:fmtId val="8"/>
  </c:pivotSource>
  <c:chart>
    <c:autoTitleDeleted val="1"/>
    <c:pivotFmts>
      <c:pivotFmt>
        <c:idx val="0"/>
        <c:spPr>
          <a:pattFill prst="ltUpDiag">
            <a:fgClr>
              <a:schemeClr val="accent1"/>
            </a:fgClr>
            <a:bgClr>
              <a:schemeClr val="lt1"/>
            </a:bgClr>
          </a:pattFill>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87946221464537E-2"/>
          <c:y val="0.1125317561563874"/>
          <c:w val="0.88670490262791224"/>
          <c:h val="0.74378063795530325"/>
        </c:manualLayout>
      </c:layout>
      <c:lineChart>
        <c:grouping val="standard"/>
        <c:varyColors val="0"/>
        <c:ser>
          <c:idx val="0"/>
          <c:order val="0"/>
          <c:tx>
            <c:strRef>
              <c:f>'Pivot Tables'!$K$3</c:f>
              <c:strCache>
                <c:ptCount val="1"/>
                <c:pt idx="0">
                  <c:v>Total</c:v>
                </c:pt>
              </c:strCache>
            </c:strRef>
          </c:tx>
          <c:spPr>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515</c:v>
                </c:pt>
                <c:pt idx="1">
                  <c:v>761</c:v>
                </c:pt>
                <c:pt idx="2">
                  <c:v>1417</c:v>
                </c:pt>
                <c:pt idx="3">
                  <c:v>1121</c:v>
                </c:pt>
                <c:pt idx="4">
                  <c:v>235</c:v>
                </c:pt>
                <c:pt idx="5">
                  <c:v>860</c:v>
                </c:pt>
                <c:pt idx="6">
                  <c:v>655</c:v>
                </c:pt>
              </c:numCache>
            </c:numRef>
          </c:val>
          <c:smooth val="0"/>
          <c:extLst>
            <c:ext xmlns:c16="http://schemas.microsoft.com/office/drawing/2014/chart" uri="{C3380CC4-5D6E-409C-BE32-E72D297353CC}">
              <c16:uniqueId val="{00000000-D498-4F03-988C-2955D964B0F9}"/>
            </c:ext>
          </c:extLst>
        </c:ser>
        <c:dLbls>
          <c:dLblPos val="t"/>
          <c:showLegendKey val="0"/>
          <c:showVal val="1"/>
          <c:showCatName val="0"/>
          <c:showSerName val="0"/>
          <c:showPercent val="0"/>
          <c:showBubbleSize val="0"/>
        </c:dLbls>
        <c:dropLines>
          <c:spPr>
            <a:ln w="19050" cap="flat" cmpd="sng" algn="ctr">
              <a:solidFill>
                <a:srgbClr val="002060"/>
              </a:solidFill>
              <a:round/>
            </a:ln>
            <a:effectLst/>
          </c:spPr>
        </c:dropLines>
        <c:marker val="1"/>
        <c:smooth val="0"/>
        <c:axId val="1726864192"/>
        <c:axId val="1726879072"/>
      </c:lineChart>
      <c:catAx>
        <c:axId val="1726864192"/>
        <c:scaling>
          <c:orientation val="minMax"/>
        </c:scaling>
        <c:delete val="0"/>
        <c:axPos val="b"/>
        <c:numFmt formatCode="General" sourceLinked="1"/>
        <c:majorTickMark val="none"/>
        <c:minorTickMark val="none"/>
        <c:tickLblPos val="nextTo"/>
        <c:spPr>
          <a:solidFill>
            <a:srgbClr val="00B0F0"/>
          </a:solid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rgbClr val="002060"/>
                </a:solidFill>
                <a:latin typeface="+mn-lt"/>
                <a:ea typeface="+mn-ea"/>
                <a:cs typeface="+mn-cs"/>
              </a:defRPr>
            </a:pPr>
            <a:endParaRPr lang="en-US"/>
          </a:p>
        </c:txPr>
        <c:crossAx val="1726879072"/>
        <c:crosses val="autoZero"/>
        <c:auto val="1"/>
        <c:lblAlgn val="ctr"/>
        <c:lblOffset val="100"/>
        <c:noMultiLvlLbl val="0"/>
      </c:catAx>
      <c:valAx>
        <c:axId val="1726879072"/>
        <c:scaling>
          <c:orientation val="minMax"/>
        </c:scaling>
        <c:delete val="1"/>
        <c:axPos val="l"/>
        <c:numFmt formatCode="General" sourceLinked="1"/>
        <c:majorTickMark val="none"/>
        <c:minorTickMark val="none"/>
        <c:tickLblPos val="nextTo"/>
        <c:crossAx val="1726864192"/>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Tables!PivotTable8</c:name>
    <c:fmtId val="4"/>
  </c:pivotSource>
  <c:chart>
    <c:autoTitleDeleted val="1"/>
    <c:pivotFmts>
      <c:pivotFmt>
        <c:idx val="0"/>
        <c:spPr>
          <a:solidFill>
            <a:schemeClr val="accent2"/>
          </a:solidFill>
          <a:ln>
            <a:solidFill>
              <a:schemeClr val="accent6">
                <a:lumMod val="75000"/>
              </a:schemeClr>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6">
                <a:lumMod val="75000"/>
              </a:schemeClr>
            </a:solidFill>
          </a:ln>
          <a:effectLst/>
        </c:spPr>
        <c:dLbl>
          <c:idx val="0"/>
          <c:layout>
            <c:manualLayout>
              <c:x val="2.2222222222222223E-2"/>
              <c:y val="-4.62962962962967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6">
                <a:lumMod val="75000"/>
              </a:schemeClr>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6">
                <a:lumMod val="75000"/>
              </a:schemeClr>
            </a:solidFill>
          </a:ln>
          <a:effectLst/>
        </c:spPr>
        <c:dLbl>
          <c:idx val="0"/>
          <c:layout>
            <c:manualLayout>
              <c:x val="2.2222222222222223E-2"/>
              <c:y val="-4.62962962962967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6">
                <a:lumMod val="75000"/>
              </a:schemeClr>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6">
                <a:lumMod val="75000"/>
              </a:schemeClr>
            </a:solidFill>
          </a:ln>
          <a:effectLst/>
        </c:spPr>
        <c:dLbl>
          <c:idx val="0"/>
          <c:layout>
            <c:manualLayout>
              <c:x val="2.2222222222222223E-2"/>
              <c:y val="-4.62962962962967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80413686272724E-2"/>
          <c:y val="9.8917702845478296E-4"/>
          <c:w val="0.94863505093384382"/>
          <c:h val="0.87744875101819164"/>
        </c:manualLayout>
      </c:layout>
      <c:barChart>
        <c:barDir val="col"/>
        <c:grouping val="clustered"/>
        <c:varyColors val="0"/>
        <c:ser>
          <c:idx val="0"/>
          <c:order val="0"/>
          <c:tx>
            <c:strRef>
              <c:f>'Pivot Tables'!$H$3</c:f>
              <c:strCache>
                <c:ptCount val="1"/>
                <c:pt idx="0">
                  <c:v>Total</c:v>
                </c:pt>
              </c:strCache>
            </c:strRef>
          </c:tx>
          <c:spPr>
            <a:solidFill>
              <a:schemeClr val="accent2"/>
            </a:solidFill>
            <a:ln>
              <a:solidFill>
                <a:schemeClr val="accent6">
                  <a:lumMod val="75000"/>
                </a:schemeClr>
              </a:solidFill>
            </a:ln>
            <a:effectLst/>
          </c:spPr>
          <c:invertIfNegative val="0"/>
          <c:dPt>
            <c:idx val="0"/>
            <c:invertIfNegative val="0"/>
            <c:bubble3D val="0"/>
            <c:extLst>
              <c:ext xmlns:c16="http://schemas.microsoft.com/office/drawing/2014/chart" uri="{C3380CC4-5D6E-409C-BE32-E72D297353CC}">
                <c16:uniqueId val="{00000001-F174-4833-B078-E08BB013B414}"/>
              </c:ext>
            </c:extLst>
          </c:dPt>
          <c:dPt>
            <c:idx val="4"/>
            <c:invertIfNegative val="0"/>
            <c:bubble3D val="0"/>
            <c:spPr>
              <a:solidFill>
                <a:schemeClr val="accent2"/>
              </a:solidFill>
              <a:ln>
                <a:solidFill>
                  <a:schemeClr val="accent6">
                    <a:lumMod val="75000"/>
                  </a:schemeClr>
                </a:solidFill>
              </a:ln>
              <a:effectLst/>
            </c:spPr>
            <c:extLst>
              <c:ext xmlns:c16="http://schemas.microsoft.com/office/drawing/2014/chart" uri="{C3380CC4-5D6E-409C-BE32-E72D297353CC}">
                <c16:uniqueId val="{00000002-6834-40DA-A53F-8D8CEAB9C1A3}"/>
              </c:ext>
            </c:extLst>
          </c:dPt>
          <c:dLbls>
            <c:dLbl>
              <c:idx val="4"/>
              <c:layout>
                <c:manualLayout>
                  <c:x val="2.2222222222222223E-2"/>
                  <c:y val="-4.62962962962967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34-40DA-A53F-8D8CEAB9C1A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Tables'!$G$4:$G$15</c:f>
              <c:strCache>
                <c:ptCount val="11"/>
                <c:pt idx="0">
                  <c:v>Andrew</c:v>
                </c:pt>
                <c:pt idx="1">
                  <c:v>Anna</c:v>
                </c:pt>
                <c:pt idx="2">
                  <c:v>Cameron</c:v>
                </c:pt>
                <c:pt idx="3">
                  <c:v>Carolyn</c:v>
                </c:pt>
                <c:pt idx="4">
                  <c:v>Connor</c:v>
                </c:pt>
                <c:pt idx="5">
                  <c:v>Ella</c:v>
                </c:pt>
                <c:pt idx="6">
                  <c:v>Grace</c:v>
                </c:pt>
                <c:pt idx="7">
                  <c:v>Megan</c:v>
                </c:pt>
                <c:pt idx="8">
                  <c:v>Nicholas</c:v>
                </c:pt>
                <c:pt idx="9">
                  <c:v>Virginia</c:v>
                </c:pt>
                <c:pt idx="10">
                  <c:v>Suku</c:v>
                </c:pt>
              </c:strCache>
            </c:strRef>
          </c:cat>
          <c:val>
            <c:numRef>
              <c:f>'Pivot Tables'!$H$4:$H$15</c:f>
              <c:numCache>
                <c:formatCode>##\.##,"L"</c:formatCode>
                <c:ptCount val="11"/>
                <c:pt idx="0">
                  <c:v>2059600</c:v>
                </c:pt>
                <c:pt idx="1">
                  <c:v>921600</c:v>
                </c:pt>
                <c:pt idx="2">
                  <c:v>2167000</c:v>
                </c:pt>
                <c:pt idx="3">
                  <c:v>1661400</c:v>
                </c:pt>
                <c:pt idx="4">
                  <c:v>1810200</c:v>
                </c:pt>
                <c:pt idx="5">
                  <c:v>1341000</c:v>
                </c:pt>
                <c:pt idx="6">
                  <c:v>2215400</c:v>
                </c:pt>
                <c:pt idx="7">
                  <c:v>1214200</c:v>
                </c:pt>
                <c:pt idx="8">
                  <c:v>849800</c:v>
                </c:pt>
                <c:pt idx="9">
                  <c:v>578500</c:v>
                </c:pt>
                <c:pt idx="10">
                  <c:v>154000</c:v>
                </c:pt>
              </c:numCache>
            </c:numRef>
          </c:val>
          <c:extLst>
            <c:ext xmlns:c16="http://schemas.microsoft.com/office/drawing/2014/chart" uri="{C3380CC4-5D6E-409C-BE32-E72D297353CC}">
              <c16:uniqueId val="{00000001-B363-4256-8A3E-C3B739556D73}"/>
            </c:ext>
          </c:extLst>
        </c:ser>
        <c:dLbls>
          <c:dLblPos val="outEnd"/>
          <c:showLegendKey val="0"/>
          <c:showVal val="1"/>
          <c:showCatName val="0"/>
          <c:showSerName val="0"/>
          <c:showPercent val="0"/>
          <c:showBubbleSize val="0"/>
        </c:dLbls>
        <c:gapWidth val="102"/>
        <c:overlap val="-27"/>
        <c:axId val="1579360784"/>
        <c:axId val="1579357424"/>
      </c:barChart>
      <c:catAx>
        <c:axId val="157936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57424"/>
        <c:crosses val="autoZero"/>
        <c:auto val="1"/>
        <c:lblAlgn val="ctr"/>
        <c:lblOffset val="100"/>
        <c:noMultiLvlLbl val="0"/>
      </c:catAx>
      <c:valAx>
        <c:axId val="1579357424"/>
        <c:scaling>
          <c:orientation val="minMax"/>
        </c:scaling>
        <c:delete val="1"/>
        <c:axPos val="l"/>
        <c:numFmt formatCode="##\.##,&quot;L&quot;" sourceLinked="1"/>
        <c:majorTickMark val="out"/>
        <c:minorTickMark val="none"/>
        <c:tickLblPos val="nextTo"/>
        <c:crossAx val="1579360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Tables!PivotTable7</c:name>
    <c:fmtId val="10"/>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7607259876832"/>
          <c:y val="0.1768312757201646"/>
          <c:w val="0.75012501501037865"/>
          <c:h val="0.74860795178380479"/>
        </c:manualLayout>
      </c:layout>
      <c:barChart>
        <c:barDir val="bar"/>
        <c:grouping val="clustered"/>
        <c:varyColors val="0"/>
        <c:ser>
          <c:idx val="0"/>
          <c:order val="0"/>
          <c:tx>
            <c:strRef>
              <c:f>'Pivot Tables'!$E$3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618000</c:v>
                </c:pt>
                <c:pt idx="1">
                  <c:v>2663500</c:v>
                </c:pt>
                <c:pt idx="2">
                  <c:v>850200</c:v>
                </c:pt>
                <c:pt idx="3">
                  <c:v>1121000</c:v>
                </c:pt>
                <c:pt idx="4">
                  <c:v>2350000</c:v>
                </c:pt>
                <c:pt idx="5">
                  <c:v>3440000</c:v>
                </c:pt>
                <c:pt idx="6">
                  <c:v>3930000</c:v>
                </c:pt>
              </c:numCache>
            </c:numRef>
          </c:val>
          <c:extLst>
            <c:ext xmlns:c16="http://schemas.microsoft.com/office/drawing/2014/chart" uri="{C3380CC4-5D6E-409C-BE32-E72D297353CC}">
              <c16:uniqueId val="{00000000-6BA2-4335-93EE-8784B11ED569}"/>
            </c:ext>
          </c:extLst>
        </c:ser>
        <c:dLbls>
          <c:dLblPos val="inEnd"/>
          <c:showLegendKey val="0"/>
          <c:showVal val="1"/>
          <c:showCatName val="0"/>
          <c:showSerName val="0"/>
          <c:showPercent val="0"/>
          <c:showBubbleSize val="0"/>
        </c:dLbls>
        <c:gapWidth val="65"/>
        <c:axId val="1579340624"/>
        <c:axId val="1579342064"/>
      </c:barChart>
      <c:catAx>
        <c:axId val="1579340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9342064"/>
        <c:crosses val="autoZero"/>
        <c:auto val="1"/>
        <c:lblAlgn val="ctr"/>
        <c:lblOffset val="100"/>
        <c:noMultiLvlLbl val="0"/>
      </c:catAx>
      <c:valAx>
        <c:axId val="15793420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9340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4"/>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639394543863773"/>
          <c:y val="7.4396805026026289E-2"/>
          <c:w val="0.62281984638446541"/>
          <c:h val="0.78775655497372388"/>
        </c:manualLayout>
      </c:layout>
      <c:doughnut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2B8-4538-93D4-6B2C095453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2B8-4538-93D4-6B2C095453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2B8-4538-93D4-6B2C0954538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2B8-4538-93D4-6B2C0954538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##\.##,"L"</c:formatCode>
                <c:ptCount val="4"/>
                <c:pt idx="0">
                  <c:v>4447400</c:v>
                </c:pt>
                <c:pt idx="1">
                  <c:v>3207400</c:v>
                </c:pt>
                <c:pt idx="2">
                  <c:v>3215000</c:v>
                </c:pt>
                <c:pt idx="3">
                  <c:v>4102900</c:v>
                </c:pt>
              </c:numCache>
            </c:numRef>
          </c:val>
          <c:extLst>
            <c:ext xmlns:c16="http://schemas.microsoft.com/office/drawing/2014/chart" uri="{C3380CC4-5D6E-409C-BE32-E72D297353CC}">
              <c16:uniqueId val="{0000000C-6139-4D9F-9E0D-7F00A2EC705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246839011788778"/>
          <c:y val="0.35029710884831677"/>
          <c:w val="0.11574514791765828"/>
          <c:h val="0.267680864816254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based on  particular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CB-4626-821A-53BD053EC3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CB-4626-821A-53BD053EC3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1CB-4626-821A-53BD053EC3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1CB-4626-821A-53BD053EC3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##\.##,"L"</c:formatCode>
                <c:ptCount val="4"/>
                <c:pt idx="0">
                  <c:v>4447400</c:v>
                </c:pt>
                <c:pt idx="1">
                  <c:v>3207400</c:v>
                </c:pt>
                <c:pt idx="2">
                  <c:v>3215000</c:v>
                </c:pt>
                <c:pt idx="3">
                  <c:v>4102900</c:v>
                </c:pt>
              </c:numCache>
            </c:numRef>
          </c:val>
          <c:extLst>
            <c:ext xmlns:c16="http://schemas.microsoft.com/office/drawing/2014/chart" uri="{C3380CC4-5D6E-409C-BE32-E72D297353CC}">
              <c16:uniqueId val="{0000000B-493A-4A4D-9B03-2420E465653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based on particular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835761056623344"/>
          <c:y val="0.17683113079498911"/>
          <c:w val="0.75012501501037865"/>
          <c:h val="0.74860795178380479"/>
        </c:manualLayout>
      </c:layout>
      <c:barChart>
        <c:barDir val="bar"/>
        <c:grouping val="clustered"/>
        <c:varyColors val="0"/>
        <c:ser>
          <c:idx val="0"/>
          <c:order val="0"/>
          <c:tx>
            <c:strRef>
              <c:f>'Pivot Tables'!$E$3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618000</c:v>
                </c:pt>
                <c:pt idx="1">
                  <c:v>2663500</c:v>
                </c:pt>
                <c:pt idx="2">
                  <c:v>850200</c:v>
                </c:pt>
                <c:pt idx="3">
                  <c:v>1121000</c:v>
                </c:pt>
                <c:pt idx="4">
                  <c:v>2350000</c:v>
                </c:pt>
                <c:pt idx="5">
                  <c:v>3440000</c:v>
                </c:pt>
                <c:pt idx="6">
                  <c:v>3930000</c:v>
                </c:pt>
              </c:numCache>
            </c:numRef>
          </c:val>
          <c:extLst>
            <c:ext xmlns:c16="http://schemas.microsoft.com/office/drawing/2014/chart" uri="{C3380CC4-5D6E-409C-BE32-E72D297353CC}">
              <c16:uniqueId val="{00000000-3EF6-41F2-9641-1AC8ECE70285}"/>
            </c:ext>
          </c:extLst>
        </c:ser>
        <c:dLbls>
          <c:dLblPos val="inEnd"/>
          <c:showLegendKey val="0"/>
          <c:showVal val="1"/>
          <c:showCatName val="0"/>
          <c:showSerName val="0"/>
          <c:showPercent val="0"/>
          <c:showBubbleSize val="0"/>
        </c:dLbls>
        <c:gapWidth val="65"/>
        <c:axId val="1579340624"/>
        <c:axId val="1579342064"/>
      </c:barChart>
      <c:catAx>
        <c:axId val="1579340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9342064"/>
        <c:crosses val="autoZero"/>
        <c:auto val="1"/>
        <c:lblAlgn val="ctr"/>
        <c:lblOffset val="100"/>
        <c:noMultiLvlLbl val="0"/>
      </c:catAx>
      <c:valAx>
        <c:axId val="15793420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9340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Tables!PivotTable8</c:name>
    <c:fmtId val="0"/>
  </c:pivotSource>
  <c:chart>
    <c:autoTitleDeleted val="1"/>
    <c:pivotFmts>
      <c:pivotFmt>
        <c:idx val="0"/>
        <c:spPr>
          <a:solidFill>
            <a:schemeClr val="accent2"/>
          </a:solidFill>
          <a:ln>
            <a:solidFill>
              <a:schemeClr val="accent6">
                <a:lumMod val="75000"/>
              </a:schemeClr>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6">
                <a:lumMod val="75000"/>
              </a:schemeClr>
            </a:solidFill>
          </a:ln>
          <a:effectLst/>
        </c:spPr>
      </c:pivotFmt>
      <c:pivotFmt>
        <c:idx val="2"/>
        <c:spPr>
          <a:solidFill>
            <a:schemeClr val="accent2"/>
          </a:solidFill>
          <a:ln>
            <a:solidFill>
              <a:schemeClr val="accent6">
                <a:lumMod val="75000"/>
              </a:schemeClr>
            </a:solidFill>
          </a:ln>
          <a:effectLst/>
        </c:spPr>
        <c:dLbl>
          <c:idx val="0"/>
          <c:layout>
            <c:manualLayout>
              <c:x val="2.2222222222222223E-2"/>
              <c:y val="-4.629629629629671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440250447611084E-2"/>
          <c:y val="7.222223406970156E-2"/>
          <c:w val="0.95003494335028404"/>
          <c:h val="0.84599390518272721"/>
        </c:manualLayout>
      </c:layout>
      <c:barChart>
        <c:barDir val="col"/>
        <c:grouping val="clustered"/>
        <c:varyColors val="0"/>
        <c:ser>
          <c:idx val="0"/>
          <c:order val="0"/>
          <c:tx>
            <c:strRef>
              <c:f>'Pivot Tables'!$H$3</c:f>
              <c:strCache>
                <c:ptCount val="1"/>
                <c:pt idx="0">
                  <c:v>Total</c:v>
                </c:pt>
              </c:strCache>
            </c:strRef>
          </c:tx>
          <c:spPr>
            <a:solidFill>
              <a:schemeClr val="accent2"/>
            </a:solidFill>
            <a:ln>
              <a:solidFill>
                <a:schemeClr val="accent6">
                  <a:lumMod val="75000"/>
                </a:schemeClr>
              </a:solidFill>
            </a:ln>
            <a:effectLst/>
          </c:spPr>
          <c:invertIfNegative val="0"/>
          <c:dPt>
            <c:idx val="6"/>
            <c:invertIfNegative val="0"/>
            <c:bubble3D val="0"/>
            <c:spPr>
              <a:solidFill>
                <a:schemeClr val="accent2"/>
              </a:solidFill>
              <a:ln>
                <a:solidFill>
                  <a:schemeClr val="accent6">
                    <a:lumMod val="75000"/>
                  </a:schemeClr>
                </a:solidFill>
              </a:ln>
              <a:effectLst/>
            </c:spPr>
            <c:extLst>
              <c:ext xmlns:c16="http://schemas.microsoft.com/office/drawing/2014/chart" uri="{C3380CC4-5D6E-409C-BE32-E72D297353CC}">
                <c16:uniqueId val="{00000000-D738-4600-86FC-514C958DCC19}"/>
              </c:ext>
            </c:extLst>
          </c:dPt>
          <c:dLbls>
            <c:dLbl>
              <c:idx val="6"/>
              <c:layout>
                <c:manualLayout>
                  <c:x val="2.2222222222222223E-2"/>
                  <c:y val="-4.62962962962967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38-4600-86FC-514C958DCC1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Tables'!$G$4:$G$15</c:f>
              <c:strCache>
                <c:ptCount val="11"/>
                <c:pt idx="0">
                  <c:v>Andrew</c:v>
                </c:pt>
                <c:pt idx="1">
                  <c:v>Anna</c:v>
                </c:pt>
                <c:pt idx="2">
                  <c:v>Cameron</c:v>
                </c:pt>
                <c:pt idx="3">
                  <c:v>Carolyn</c:v>
                </c:pt>
                <c:pt idx="4">
                  <c:v>Connor</c:v>
                </c:pt>
                <c:pt idx="5">
                  <c:v>Ella</c:v>
                </c:pt>
                <c:pt idx="6">
                  <c:v>Grace</c:v>
                </c:pt>
                <c:pt idx="7">
                  <c:v>Megan</c:v>
                </c:pt>
                <c:pt idx="8">
                  <c:v>Nicholas</c:v>
                </c:pt>
                <c:pt idx="9">
                  <c:v>Virginia</c:v>
                </c:pt>
                <c:pt idx="10">
                  <c:v>Suku</c:v>
                </c:pt>
              </c:strCache>
            </c:strRef>
          </c:cat>
          <c:val>
            <c:numRef>
              <c:f>'Pivot Tables'!$H$4:$H$15</c:f>
              <c:numCache>
                <c:formatCode>##\.##,"L"</c:formatCode>
                <c:ptCount val="11"/>
                <c:pt idx="0">
                  <c:v>2059600</c:v>
                </c:pt>
                <c:pt idx="1">
                  <c:v>921600</c:v>
                </c:pt>
                <c:pt idx="2">
                  <c:v>2167000</c:v>
                </c:pt>
                <c:pt idx="3">
                  <c:v>1661400</c:v>
                </c:pt>
                <c:pt idx="4">
                  <c:v>1810200</c:v>
                </c:pt>
                <c:pt idx="5">
                  <c:v>1341000</c:v>
                </c:pt>
                <c:pt idx="6">
                  <c:v>2215400</c:v>
                </c:pt>
                <c:pt idx="7">
                  <c:v>1214200</c:v>
                </c:pt>
                <c:pt idx="8">
                  <c:v>849800</c:v>
                </c:pt>
                <c:pt idx="9">
                  <c:v>578500</c:v>
                </c:pt>
                <c:pt idx="10">
                  <c:v>154000</c:v>
                </c:pt>
              </c:numCache>
            </c:numRef>
          </c:val>
          <c:extLst>
            <c:ext xmlns:c16="http://schemas.microsoft.com/office/drawing/2014/chart" uri="{C3380CC4-5D6E-409C-BE32-E72D297353CC}">
              <c16:uniqueId val="{00000000-3FD9-4811-A6CD-3E288CE496B7}"/>
            </c:ext>
          </c:extLst>
        </c:ser>
        <c:dLbls>
          <c:dLblPos val="outEnd"/>
          <c:showLegendKey val="0"/>
          <c:showVal val="1"/>
          <c:showCatName val="0"/>
          <c:showSerName val="0"/>
          <c:showPercent val="0"/>
          <c:showBubbleSize val="0"/>
        </c:dLbls>
        <c:gapWidth val="102"/>
        <c:overlap val="-27"/>
        <c:axId val="1579360784"/>
        <c:axId val="1579357424"/>
      </c:barChart>
      <c:catAx>
        <c:axId val="157936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57424"/>
        <c:crosses val="autoZero"/>
        <c:auto val="1"/>
        <c:lblAlgn val="ctr"/>
        <c:lblOffset val="100"/>
        <c:noMultiLvlLbl val="0"/>
      </c:catAx>
      <c:valAx>
        <c:axId val="1579357424"/>
        <c:scaling>
          <c:orientation val="minMax"/>
        </c:scaling>
        <c:delete val="1"/>
        <c:axPos val="l"/>
        <c:numFmt formatCode="##\.##,&quot;L&quot;" sourceLinked="1"/>
        <c:majorTickMark val="out"/>
        <c:minorTickMark val="none"/>
        <c:tickLblPos val="nextTo"/>
        <c:crossAx val="1579360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Tables!PivotTable9</c:name>
    <c:fmtId val="0"/>
  </c:pivotSource>
  <c:chart>
    <c:autoTitleDeleted val="1"/>
    <c:pivotFmts>
      <c:pivotFmt>
        <c:idx val="0"/>
        <c:spPr>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55560760929277E-2"/>
          <c:y val="0.10576850695586626"/>
          <c:w val="0.88670490262791224"/>
          <c:h val="0.74378063795530325"/>
        </c:manualLayout>
      </c:layout>
      <c:lineChart>
        <c:grouping val="standard"/>
        <c:varyColors val="0"/>
        <c:ser>
          <c:idx val="0"/>
          <c:order val="0"/>
          <c:tx>
            <c:strRef>
              <c:f>'Pivot Tables'!$K$3</c:f>
              <c:strCache>
                <c:ptCount val="1"/>
                <c:pt idx="0">
                  <c:v>Total</c:v>
                </c:pt>
              </c:strCache>
            </c:strRef>
          </c:tx>
          <c:spPr>
            <a:ln w="12700" cap="rnd">
              <a:solidFill>
                <a:schemeClr val="accent2">
                  <a:lumMod val="50000"/>
                </a:schemeClr>
              </a:solidFill>
              <a:round/>
            </a:ln>
            <a:effectLst>
              <a:outerShdw dist="25400" dir="2700000" algn="tl" rotWithShape="0">
                <a:schemeClr val="accent1"/>
              </a:outerShdw>
            </a:effectLst>
          </c:spPr>
          <c:marker>
            <c:symbol val="plus"/>
            <c:size val="6"/>
            <c:spPr>
              <a:solidFill>
                <a:schemeClr val="accent5">
                  <a:lumMod val="50000"/>
                  <a:alpha val="94000"/>
                </a:schemeClr>
              </a:solidFill>
              <a:ln w="19050">
                <a:solidFill>
                  <a:schemeClr val="lt1"/>
                </a:solidFill>
                <a:round/>
              </a:ln>
              <a:effectLst/>
            </c:spPr>
          </c:marker>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515</c:v>
                </c:pt>
                <c:pt idx="1">
                  <c:v>761</c:v>
                </c:pt>
                <c:pt idx="2">
                  <c:v>1417</c:v>
                </c:pt>
                <c:pt idx="3">
                  <c:v>1121</c:v>
                </c:pt>
                <c:pt idx="4">
                  <c:v>235</c:v>
                </c:pt>
                <c:pt idx="5">
                  <c:v>860</c:v>
                </c:pt>
                <c:pt idx="6">
                  <c:v>655</c:v>
                </c:pt>
              </c:numCache>
            </c:numRef>
          </c:val>
          <c:smooth val="0"/>
          <c:extLst>
            <c:ext xmlns:c16="http://schemas.microsoft.com/office/drawing/2014/chart" uri="{C3380CC4-5D6E-409C-BE32-E72D297353CC}">
              <c16:uniqueId val="{00000000-4E20-42CD-8189-22D1DD4D3601}"/>
            </c:ext>
          </c:extLst>
        </c:ser>
        <c:dLbls>
          <c:dLblPos val="t"/>
          <c:showLegendKey val="0"/>
          <c:showVal val="1"/>
          <c:showCatName val="0"/>
          <c:showSerName val="0"/>
          <c:showPercent val="0"/>
          <c:showBubbleSize val="0"/>
        </c:dLbls>
        <c:dropLines>
          <c:spPr>
            <a:ln w="19050" cap="flat" cmpd="sng" algn="ctr">
              <a:solidFill>
                <a:srgbClr val="002060"/>
              </a:solidFill>
              <a:round/>
            </a:ln>
            <a:effectLst/>
          </c:spPr>
        </c:dropLines>
        <c:marker val="1"/>
        <c:smooth val="0"/>
        <c:axId val="1726864192"/>
        <c:axId val="1726879072"/>
      </c:lineChart>
      <c:catAx>
        <c:axId val="1726864192"/>
        <c:scaling>
          <c:orientation val="minMax"/>
        </c:scaling>
        <c:delete val="0"/>
        <c:axPos val="b"/>
        <c:numFmt formatCode="General" sourceLinked="1"/>
        <c:majorTickMark val="none"/>
        <c:minorTickMark val="none"/>
        <c:tickLblPos val="nextTo"/>
        <c:spPr>
          <a:solidFill>
            <a:schemeClr val="accent6">
              <a:lumMod val="75000"/>
            </a:schemeClr>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26879072"/>
        <c:crosses val="autoZero"/>
        <c:auto val="1"/>
        <c:lblAlgn val="ctr"/>
        <c:lblOffset val="100"/>
        <c:noMultiLvlLbl val="0"/>
      </c:catAx>
      <c:valAx>
        <c:axId val="1726879072"/>
        <c:scaling>
          <c:orientation val="minMax"/>
        </c:scaling>
        <c:delete val="1"/>
        <c:axPos val="l"/>
        <c:numFmt formatCode="General" sourceLinked="1"/>
        <c:majorTickMark val="none"/>
        <c:minorTickMark val="none"/>
        <c:tickLblPos val="nextTo"/>
        <c:crossAx val="1726864192"/>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17</xdr:col>
      <xdr:colOff>301290</xdr:colOff>
      <xdr:row>4</xdr:row>
      <xdr:rowOff>164500</xdr:rowOff>
    </xdr:from>
    <xdr:to>
      <xdr:col>21</xdr:col>
      <xdr:colOff>148918</xdr:colOff>
      <xdr:row>8</xdr:row>
      <xdr:rowOff>150807</xdr:rowOff>
    </xdr:to>
    <xdr:grpSp>
      <xdr:nvGrpSpPr>
        <xdr:cNvPr id="53" name="Group 52">
          <a:extLst>
            <a:ext uri="{FF2B5EF4-FFF2-40B4-BE49-F238E27FC236}">
              <a16:creationId xmlns:a16="http://schemas.microsoft.com/office/drawing/2014/main" id="{D3757BFB-D08B-FF6B-F32E-567173A4580F}"/>
            </a:ext>
          </a:extLst>
        </xdr:cNvPr>
        <xdr:cNvGrpSpPr/>
      </xdr:nvGrpSpPr>
      <xdr:grpSpPr>
        <a:xfrm>
          <a:off x="10755395" y="913132"/>
          <a:ext cx="2307418" cy="734938"/>
          <a:chOff x="35243" y="1031302"/>
          <a:chExt cx="2289017" cy="726535"/>
        </a:xfrm>
      </xdr:grpSpPr>
      <xdr:grpSp>
        <xdr:nvGrpSpPr>
          <xdr:cNvPr id="11" name="Group 10">
            <a:extLst>
              <a:ext uri="{FF2B5EF4-FFF2-40B4-BE49-F238E27FC236}">
                <a16:creationId xmlns:a16="http://schemas.microsoft.com/office/drawing/2014/main" id="{A7947FF3-2137-5C46-9904-3B71E6A06764}"/>
              </a:ext>
            </a:extLst>
          </xdr:cNvPr>
          <xdr:cNvGrpSpPr/>
        </xdr:nvGrpSpPr>
        <xdr:grpSpPr>
          <a:xfrm>
            <a:off x="35243" y="1031302"/>
            <a:ext cx="2289017" cy="726535"/>
            <a:chOff x="-37723" y="863326"/>
            <a:chExt cx="2326588" cy="829303"/>
          </a:xfrm>
        </xdr:grpSpPr>
        <xdr:sp macro="" textlink="">
          <xdr:nvSpPr>
            <xdr:cNvPr id="3" name="Rectangle: Rounded Corners 2">
              <a:extLst>
                <a:ext uri="{FF2B5EF4-FFF2-40B4-BE49-F238E27FC236}">
                  <a16:creationId xmlns:a16="http://schemas.microsoft.com/office/drawing/2014/main" id="{367C9E20-9928-4F02-A442-DEB1C55FF683}"/>
                </a:ext>
              </a:extLst>
            </xdr:cNvPr>
            <xdr:cNvSpPr/>
          </xdr:nvSpPr>
          <xdr:spPr>
            <a:xfrm>
              <a:off x="-37723" y="863326"/>
              <a:ext cx="2326588" cy="829303"/>
            </a:xfrm>
            <a:prstGeom prst="roundRect">
              <a:avLst>
                <a:gd name="adj" fmla="val 15241"/>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                       </a:t>
              </a:r>
              <a:r>
                <a:rPr lang="en-US" sz="1100" b="1" baseline="0">
                  <a:solidFill>
                    <a:schemeClr val="accent6">
                      <a:lumMod val="75000"/>
                    </a:schemeClr>
                  </a:solidFill>
                </a:rPr>
                <a:t>TOTAL SALES</a:t>
              </a:r>
              <a:endParaRPr lang="en-US" sz="1100" b="1">
                <a:solidFill>
                  <a:schemeClr val="accent6">
                    <a:lumMod val="75000"/>
                  </a:schemeClr>
                </a:solidFill>
              </a:endParaRPr>
            </a:p>
          </xdr:txBody>
        </xdr:sp>
        <xdr:sp macro="" textlink="">
          <xdr:nvSpPr>
            <xdr:cNvPr id="4" name="Rectangle: Rounded Corners 3">
              <a:extLst>
                <a:ext uri="{FF2B5EF4-FFF2-40B4-BE49-F238E27FC236}">
                  <a16:creationId xmlns:a16="http://schemas.microsoft.com/office/drawing/2014/main" id="{58373AE5-7F92-4A5E-857E-B82EDD3DB346}"/>
                </a:ext>
              </a:extLst>
            </xdr:cNvPr>
            <xdr:cNvSpPr/>
          </xdr:nvSpPr>
          <xdr:spPr>
            <a:xfrm>
              <a:off x="-12118" y="883263"/>
              <a:ext cx="588249" cy="794944"/>
            </a:xfrm>
            <a:prstGeom prst="roundRect">
              <a:avLst>
                <a:gd name="adj" fmla="val 19136"/>
              </a:avLst>
            </a:prstGeom>
            <a:solidFill>
              <a:schemeClr val="accent6">
                <a:lumMod val="75000"/>
              </a:schemeClr>
            </a:solidFill>
            <a:ln>
              <a:solidFill>
                <a:schemeClr val="bg1">
                  <a:alpha val="0"/>
                </a:schemeClr>
              </a:solidFill>
            </a:ln>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a:ln>
                  <a:noFill/>
                </a:ln>
                <a:solidFill>
                  <a:schemeClr val="dk1"/>
                </a:solidFill>
              </a:endParaRPr>
            </a:p>
          </xdr:txBody>
        </xdr:sp>
        <xdr:sp macro="" textlink="SalesData!N2">
          <xdr:nvSpPr>
            <xdr:cNvPr id="7" name="TextBox 6">
              <a:extLst>
                <a:ext uri="{FF2B5EF4-FFF2-40B4-BE49-F238E27FC236}">
                  <a16:creationId xmlns:a16="http://schemas.microsoft.com/office/drawing/2014/main" id="{8F53F5A7-0B35-28A0-AC9E-BF498D40C21B}"/>
                </a:ext>
              </a:extLst>
            </xdr:cNvPr>
            <xdr:cNvSpPr txBox="1"/>
          </xdr:nvSpPr>
          <xdr:spPr>
            <a:xfrm>
              <a:off x="645458" y="1193456"/>
              <a:ext cx="1168906" cy="46733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F16301-F3F9-4E44-A176-684AAFB28A51}" type="TxLink">
                <a:rPr lang="en-US" sz="1100" b="0" i="0" u="none" strike="noStrike">
                  <a:solidFill>
                    <a:srgbClr val="000000"/>
                  </a:solidFill>
                  <a:latin typeface="Aptos Narrow"/>
                </a:rPr>
                <a:pPr/>
                <a:t> 14,972,700 </a:t>
              </a:fld>
              <a:endParaRPr lang="en-US" sz="1100"/>
            </a:p>
          </xdr:txBody>
        </xdr:sp>
      </xdr:grpSp>
      <xdr:pic>
        <xdr:nvPicPr>
          <xdr:cNvPr id="44" name="Graphic 43" descr="Coins with solid fill">
            <a:extLst>
              <a:ext uri="{FF2B5EF4-FFF2-40B4-BE49-F238E27FC236}">
                <a16:creationId xmlns:a16="http://schemas.microsoft.com/office/drawing/2014/main" id="{6F9FECD1-F30D-9BE4-9652-F7A8E612A6D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8229" y="1162372"/>
            <a:ext cx="432000" cy="432000"/>
          </a:xfrm>
          <a:prstGeom prst="rect">
            <a:avLst/>
          </a:prstGeom>
        </xdr:spPr>
      </xdr:pic>
    </xdr:grpSp>
    <xdr:clientData/>
  </xdr:twoCellAnchor>
  <xdr:twoCellAnchor>
    <xdr:from>
      <xdr:col>30</xdr:col>
      <xdr:colOff>237777</xdr:colOff>
      <xdr:row>4</xdr:row>
      <xdr:rowOff>108614</xdr:rowOff>
    </xdr:from>
    <xdr:to>
      <xdr:col>34</xdr:col>
      <xdr:colOff>17075</xdr:colOff>
      <xdr:row>8</xdr:row>
      <xdr:rowOff>99688</xdr:rowOff>
    </xdr:to>
    <xdr:grpSp>
      <xdr:nvGrpSpPr>
        <xdr:cNvPr id="58" name="Group 57">
          <a:extLst>
            <a:ext uri="{FF2B5EF4-FFF2-40B4-BE49-F238E27FC236}">
              <a16:creationId xmlns:a16="http://schemas.microsoft.com/office/drawing/2014/main" id="{2D26FCCD-0FDE-143A-ACD0-056B5B2C387A}"/>
            </a:ext>
          </a:extLst>
        </xdr:cNvPr>
        <xdr:cNvGrpSpPr/>
      </xdr:nvGrpSpPr>
      <xdr:grpSpPr>
        <a:xfrm>
          <a:off x="18686198" y="857246"/>
          <a:ext cx="2239088" cy="739705"/>
          <a:chOff x="6291942" y="2144243"/>
          <a:chExt cx="2220686" cy="731303"/>
        </a:xfrm>
      </xdr:grpSpPr>
      <xdr:grpSp>
        <xdr:nvGrpSpPr>
          <xdr:cNvPr id="27" name="Group 26">
            <a:extLst>
              <a:ext uri="{FF2B5EF4-FFF2-40B4-BE49-F238E27FC236}">
                <a16:creationId xmlns:a16="http://schemas.microsoft.com/office/drawing/2014/main" id="{A2F5468C-23A2-F58B-E2E1-2864BE25AFBC}"/>
              </a:ext>
            </a:extLst>
          </xdr:cNvPr>
          <xdr:cNvGrpSpPr/>
        </xdr:nvGrpSpPr>
        <xdr:grpSpPr>
          <a:xfrm>
            <a:off x="6291942" y="2144243"/>
            <a:ext cx="2220686" cy="731303"/>
            <a:chOff x="-1889451" y="-81012"/>
            <a:chExt cx="2261993" cy="834745"/>
          </a:xfrm>
        </xdr:grpSpPr>
        <xdr:sp macro="" textlink="">
          <xdr:nvSpPr>
            <xdr:cNvPr id="28" name="Rectangle: Rounded Corners 27">
              <a:extLst>
                <a:ext uri="{FF2B5EF4-FFF2-40B4-BE49-F238E27FC236}">
                  <a16:creationId xmlns:a16="http://schemas.microsoft.com/office/drawing/2014/main" id="{2AFF893B-2A29-00C4-A33E-3EDAAEC2FF69}"/>
                </a:ext>
              </a:extLst>
            </xdr:cNvPr>
            <xdr:cNvSpPr/>
          </xdr:nvSpPr>
          <xdr:spPr>
            <a:xfrm>
              <a:off x="-1889451" y="-81012"/>
              <a:ext cx="2261993" cy="829302"/>
            </a:xfrm>
            <a:prstGeom prst="roundRect">
              <a:avLst>
                <a:gd name="adj" fmla="val 15241"/>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                       </a:t>
              </a:r>
              <a:r>
                <a:rPr lang="en-US" sz="1100" b="1" baseline="0">
                  <a:solidFill>
                    <a:schemeClr val="accent6">
                      <a:lumMod val="75000"/>
                    </a:schemeClr>
                  </a:solidFill>
                </a:rPr>
                <a:t>AVERAGE SALES</a:t>
              </a:r>
              <a:endParaRPr lang="en-US" sz="1100" b="1">
                <a:solidFill>
                  <a:schemeClr val="accent6">
                    <a:lumMod val="75000"/>
                  </a:schemeClr>
                </a:solidFill>
              </a:endParaRPr>
            </a:p>
          </xdr:txBody>
        </xdr:sp>
        <xdr:sp macro="" textlink="">
          <xdr:nvSpPr>
            <xdr:cNvPr id="29" name="Rectangle: Rounded Corners 28">
              <a:extLst>
                <a:ext uri="{FF2B5EF4-FFF2-40B4-BE49-F238E27FC236}">
                  <a16:creationId xmlns:a16="http://schemas.microsoft.com/office/drawing/2014/main" id="{05E9976F-6302-C43F-C4F6-CC072CE2A971}"/>
                </a:ext>
              </a:extLst>
            </xdr:cNvPr>
            <xdr:cNvSpPr/>
          </xdr:nvSpPr>
          <xdr:spPr>
            <a:xfrm>
              <a:off x="-1841671" y="-61075"/>
              <a:ext cx="588249" cy="794944"/>
            </a:xfrm>
            <a:prstGeom prst="roundRect">
              <a:avLst>
                <a:gd name="adj" fmla="val 19136"/>
              </a:avLst>
            </a:prstGeom>
            <a:solidFill>
              <a:schemeClr val="accent6">
                <a:lumMod val="75000"/>
              </a:schemeClr>
            </a:solidFill>
            <a:ln>
              <a:solidFill>
                <a:schemeClr val="bg1">
                  <a:alpha val="0"/>
                </a:schemeClr>
              </a:solidFill>
            </a:ln>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a:ln>
                  <a:noFill/>
                </a:ln>
                <a:solidFill>
                  <a:schemeClr val="dk1"/>
                </a:solidFill>
              </a:endParaRPr>
            </a:p>
          </xdr:txBody>
        </xdr:sp>
        <xdr:sp macro="" textlink="SalesData!N20">
          <xdr:nvSpPr>
            <xdr:cNvPr id="30" name="TextBox 29">
              <a:extLst>
                <a:ext uri="{FF2B5EF4-FFF2-40B4-BE49-F238E27FC236}">
                  <a16:creationId xmlns:a16="http://schemas.microsoft.com/office/drawing/2014/main" id="{A96440BE-B3A3-5F7B-E8C2-87C8AD6BC780}"/>
                </a:ext>
              </a:extLst>
            </xdr:cNvPr>
            <xdr:cNvSpPr txBox="1"/>
          </xdr:nvSpPr>
          <xdr:spPr>
            <a:xfrm>
              <a:off x="-1139742" y="286395"/>
              <a:ext cx="1168906" cy="46733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5D1762-8580-4D08-9F1A-726778E9E4A4}" type="TxLink">
                <a:rPr lang="en-US" sz="1100" b="0" i="0" u="none" strike="noStrike">
                  <a:solidFill>
                    <a:srgbClr val="000000"/>
                  </a:solidFill>
                  <a:latin typeface="Aptos Narrow"/>
                </a:rPr>
                <a:pPr/>
                <a:t> 246,010 </a:t>
              </a:fld>
              <a:endParaRPr lang="en-US" sz="1100"/>
            </a:p>
          </xdr:txBody>
        </xdr:sp>
      </xdr:grpSp>
      <xdr:pic>
        <xdr:nvPicPr>
          <xdr:cNvPr id="46" name="Graphic 45" descr="Daily calendar with solid fill">
            <a:extLst>
              <a:ext uri="{FF2B5EF4-FFF2-40B4-BE49-F238E27FC236}">
                <a16:creationId xmlns:a16="http://schemas.microsoft.com/office/drawing/2014/main" id="{CE70E2AA-1A1F-BA4C-5D71-93BCCD3B9CF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95999" y="2248542"/>
            <a:ext cx="483771" cy="483771"/>
          </a:xfrm>
          <a:prstGeom prst="rect">
            <a:avLst/>
          </a:prstGeom>
        </xdr:spPr>
      </xdr:pic>
    </xdr:grpSp>
    <xdr:clientData/>
  </xdr:twoCellAnchor>
  <xdr:twoCellAnchor>
    <xdr:from>
      <xdr:col>21</xdr:col>
      <xdr:colOff>451435</xdr:colOff>
      <xdr:row>4</xdr:row>
      <xdr:rowOff>146904</xdr:rowOff>
    </xdr:from>
    <xdr:to>
      <xdr:col>25</xdr:col>
      <xdr:colOff>294148</xdr:colOff>
      <xdr:row>8</xdr:row>
      <xdr:rowOff>135386</xdr:rowOff>
    </xdr:to>
    <xdr:grpSp>
      <xdr:nvGrpSpPr>
        <xdr:cNvPr id="54" name="Group 53">
          <a:extLst>
            <a:ext uri="{FF2B5EF4-FFF2-40B4-BE49-F238E27FC236}">
              <a16:creationId xmlns:a16="http://schemas.microsoft.com/office/drawing/2014/main" id="{B1F62568-F8FD-A828-04FF-C8A92560C8B5}"/>
            </a:ext>
          </a:extLst>
        </xdr:cNvPr>
        <xdr:cNvGrpSpPr/>
      </xdr:nvGrpSpPr>
      <xdr:grpSpPr>
        <a:xfrm>
          <a:off x="13365330" y="895536"/>
          <a:ext cx="2302502" cy="737113"/>
          <a:chOff x="3014873" y="1033898"/>
          <a:chExt cx="2284101" cy="726534"/>
        </a:xfrm>
      </xdr:grpSpPr>
      <xdr:grpSp>
        <xdr:nvGrpSpPr>
          <xdr:cNvPr id="23" name="Group 22">
            <a:extLst>
              <a:ext uri="{FF2B5EF4-FFF2-40B4-BE49-F238E27FC236}">
                <a16:creationId xmlns:a16="http://schemas.microsoft.com/office/drawing/2014/main" id="{035DF750-C915-41E8-BDEC-7D5A62D09B0E}"/>
              </a:ext>
            </a:extLst>
          </xdr:cNvPr>
          <xdr:cNvGrpSpPr/>
        </xdr:nvGrpSpPr>
        <xdr:grpSpPr>
          <a:xfrm>
            <a:off x="3014873" y="1033898"/>
            <a:ext cx="2284101" cy="726534"/>
            <a:chOff x="-37723" y="863325"/>
            <a:chExt cx="2326588" cy="829302"/>
          </a:xfrm>
        </xdr:grpSpPr>
        <xdr:sp macro="" textlink="">
          <xdr:nvSpPr>
            <xdr:cNvPr id="24" name="Rectangle: Rounded Corners 23">
              <a:extLst>
                <a:ext uri="{FF2B5EF4-FFF2-40B4-BE49-F238E27FC236}">
                  <a16:creationId xmlns:a16="http://schemas.microsoft.com/office/drawing/2014/main" id="{D25E7DC6-B996-D0EC-8070-F37FF33AA530}"/>
                </a:ext>
              </a:extLst>
            </xdr:cNvPr>
            <xdr:cNvSpPr/>
          </xdr:nvSpPr>
          <xdr:spPr>
            <a:xfrm>
              <a:off x="-37723" y="863325"/>
              <a:ext cx="2326588" cy="829302"/>
            </a:xfrm>
            <a:prstGeom prst="roundRect">
              <a:avLst>
                <a:gd name="adj" fmla="val 15241"/>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                       </a:t>
              </a:r>
              <a:r>
                <a:rPr lang="en-US" sz="1100" b="1" baseline="0">
                  <a:solidFill>
                    <a:schemeClr val="accent6">
                      <a:lumMod val="75000"/>
                    </a:schemeClr>
                  </a:solidFill>
                </a:rPr>
                <a:t>UNITS SOLD</a:t>
              </a:r>
              <a:endParaRPr lang="en-US" sz="1100" b="1">
                <a:solidFill>
                  <a:schemeClr val="accent6">
                    <a:lumMod val="75000"/>
                  </a:schemeClr>
                </a:solidFill>
              </a:endParaRPr>
            </a:p>
          </xdr:txBody>
        </xdr:sp>
        <xdr:sp macro="" textlink="">
          <xdr:nvSpPr>
            <xdr:cNvPr id="25" name="Rectangle: Rounded Corners 24">
              <a:extLst>
                <a:ext uri="{FF2B5EF4-FFF2-40B4-BE49-F238E27FC236}">
                  <a16:creationId xmlns:a16="http://schemas.microsoft.com/office/drawing/2014/main" id="{A0A304AE-FE1F-4ED8-417B-F8F8C9B8618E}"/>
                </a:ext>
              </a:extLst>
            </xdr:cNvPr>
            <xdr:cNvSpPr/>
          </xdr:nvSpPr>
          <xdr:spPr>
            <a:xfrm>
              <a:off x="-12118" y="883263"/>
              <a:ext cx="588249" cy="794944"/>
            </a:xfrm>
            <a:prstGeom prst="roundRect">
              <a:avLst>
                <a:gd name="adj" fmla="val 19136"/>
              </a:avLst>
            </a:prstGeom>
            <a:solidFill>
              <a:schemeClr val="accent6">
                <a:lumMod val="75000"/>
              </a:schemeClr>
            </a:solidFill>
            <a:ln>
              <a:solidFill>
                <a:schemeClr val="bg1">
                  <a:alpha val="0"/>
                </a:schemeClr>
              </a:solidFill>
            </a:ln>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a:ln>
                  <a:noFill/>
                </a:ln>
                <a:solidFill>
                  <a:schemeClr val="dk1"/>
                </a:solidFill>
              </a:endParaRPr>
            </a:p>
          </xdr:txBody>
        </xdr:sp>
        <xdr:sp macro="" textlink="SalesData!N8">
          <xdr:nvSpPr>
            <xdr:cNvPr id="26" name="TextBox 25">
              <a:extLst>
                <a:ext uri="{FF2B5EF4-FFF2-40B4-BE49-F238E27FC236}">
                  <a16:creationId xmlns:a16="http://schemas.microsoft.com/office/drawing/2014/main" id="{8AC28B49-45D8-EDFE-502D-1109CDC0D774}"/>
                </a:ext>
              </a:extLst>
            </xdr:cNvPr>
            <xdr:cNvSpPr txBox="1"/>
          </xdr:nvSpPr>
          <xdr:spPr>
            <a:xfrm>
              <a:off x="645458" y="1193456"/>
              <a:ext cx="1168906" cy="46733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ED48A-A89D-4E92-A5F9-13E7D173BD4D}" type="TxLink">
                <a:rPr lang="en-US" sz="1100" b="0" i="0" u="none" strike="noStrike">
                  <a:solidFill>
                    <a:srgbClr val="000000"/>
                  </a:solidFill>
                  <a:latin typeface="Aptos Narrow"/>
                </a:rPr>
                <a:pPr/>
                <a:t> 5,564.00 </a:t>
              </a:fld>
              <a:endParaRPr lang="en-US" sz="1100" b="0" i="0" u="none" strike="noStrike">
                <a:solidFill>
                  <a:srgbClr val="000000"/>
                </a:solidFill>
                <a:latin typeface="Aptos Narrow"/>
              </a:endParaRPr>
            </a:p>
          </xdr:txBody>
        </xdr:sp>
      </xdr:grpSp>
      <xdr:pic>
        <xdr:nvPicPr>
          <xdr:cNvPr id="48" name="Graphic 47" descr="Shopping cart with solid fill">
            <a:extLst>
              <a:ext uri="{FF2B5EF4-FFF2-40B4-BE49-F238E27FC236}">
                <a16:creationId xmlns:a16="http://schemas.microsoft.com/office/drawing/2014/main" id="{5F9CFE76-48E0-8C75-9BDF-58C5EF466A1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78628" y="1251855"/>
            <a:ext cx="360000" cy="360000"/>
          </a:xfrm>
          <a:prstGeom prst="rect">
            <a:avLst/>
          </a:prstGeom>
        </xdr:spPr>
      </xdr:pic>
    </xdr:grpSp>
    <xdr:clientData/>
  </xdr:twoCellAnchor>
  <xdr:twoCellAnchor>
    <xdr:from>
      <xdr:col>26</xdr:col>
      <xdr:colOff>211397</xdr:colOff>
      <xdr:row>4</xdr:row>
      <xdr:rowOff>90512</xdr:rowOff>
    </xdr:from>
    <xdr:to>
      <xdr:col>29</xdr:col>
      <xdr:colOff>586335</xdr:colOff>
      <xdr:row>8</xdr:row>
      <xdr:rowOff>115475</xdr:rowOff>
    </xdr:to>
    <xdr:grpSp>
      <xdr:nvGrpSpPr>
        <xdr:cNvPr id="56" name="Group 55">
          <a:extLst>
            <a:ext uri="{FF2B5EF4-FFF2-40B4-BE49-F238E27FC236}">
              <a16:creationId xmlns:a16="http://schemas.microsoft.com/office/drawing/2014/main" id="{2A103D7D-4BCD-B75B-230C-A4E28AF8B505}"/>
            </a:ext>
          </a:extLst>
        </xdr:cNvPr>
        <xdr:cNvGrpSpPr/>
      </xdr:nvGrpSpPr>
      <xdr:grpSpPr>
        <a:xfrm>
          <a:off x="16200029" y="839144"/>
          <a:ext cx="2219780" cy="773594"/>
          <a:chOff x="3021406" y="2203022"/>
          <a:chExt cx="2203738" cy="768777"/>
        </a:xfrm>
      </xdr:grpSpPr>
      <xdr:grpSp>
        <xdr:nvGrpSpPr>
          <xdr:cNvPr id="31" name="Group 30">
            <a:extLst>
              <a:ext uri="{FF2B5EF4-FFF2-40B4-BE49-F238E27FC236}">
                <a16:creationId xmlns:a16="http://schemas.microsoft.com/office/drawing/2014/main" id="{B692AD20-721E-3D3D-6D54-B375ACF1B962}"/>
              </a:ext>
            </a:extLst>
          </xdr:cNvPr>
          <xdr:cNvGrpSpPr/>
        </xdr:nvGrpSpPr>
        <xdr:grpSpPr>
          <a:xfrm>
            <a:off x="3021406" y="2203022"/>
            <a:ext cx="2203738" cy="768777"/>
            <a:chOff x="-37723" y="863325"/>
            <a:chExt cx="2326588" cy="829302"/>
          </a:xfrm>
        </xdr:grpSpPr>
        <xdr:sp macro="" textlink="">
          <xdr:nvSpPr>
            <xdr:cNvPr id="32" name="Rectangle: Rounded Corners 31">
              <a:extLst>
                <a:ext uri="{FF2B5EF4-FFF2-40B4-BE49-F238E27FC236}">
                  <a16:creationId xmlns:a16="http://schemas.microsoft.com/office/drawing/2014/main" id="{6BA921B9-C200-B13F-D341-DC882B6C06B6}"/>
                </a:ext>
              </a:extLst>
            </xdr:cNvPr>
            <xdr:cNvSpPr/>
          </xdr:nvSpPr>
          <xdr:spPr>
            <a:xfrm>
              <a:off x="-37723" y="863325"/>
              <a:ext cx="2326588" cy="829302"/>
            </a:xfrm>
            <a:prstGeom prst="roundRect">
              <a:avLst>
                <a:gd name="adj" fmla="val 15241"/>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                       </a:t>
              </a:r>
              <a:r>
                <a:rPr lang="en-US" sz="1100" b="1" baseline="0">
                  <a:solidFill>
                    <a:schemeClr val="accent6">
                      <a:lumMod val="75000"/>
                    </a:schemeClr>
                  </a:solidFill>
                </a:rPr>
                <a:t>PROFIT</a:t>
              </a:r>
              <a:endParaRPr lang="en-US" sz="1100" b="1">
                <a:solidFill>
                  <a:schemeClr val="accent6">
                    <a:lumMod val="75000"/>
                  </a:schemeClr>
                </a:solidFill>
              </a:endParaRPr>
            </a:p>
          </xdr:txBody>
        </xdr:sp>
        <xdr:sp macro="" textlink="">
          <xdr:nvSpPr>
            <xdr:cNvPr id="33" name="Rectangle: Rounded Corners 32">
              <a:extLst>
                <a:ext uri="{FF2B5EF4-FFF2-40B4-BE49-F238E27FC236}">
                  <a16:creationId xmlns:a16="http://schemas.microsoft.com/office/drawing/2014/main" id="{077C25EC-5856-344E-63D7-2872D41045BC}"/>
                </a:ext>
              </a:extLst>
            </xdr:cNvPr>
            <xdr:cNvSpPr/>
          </xdr:nvSpPr>
          <xdr:spPr>
            <a:xfrm>
              <a:off x="-12118" y="883262"/>
              <a:ext cx="588249" cy="794944"/>
            </a:xfrm>
            <a:prstGeom prst="roundRect">
              <a:avLst>
                <a:gd name="adj" fmla="val 19136"/>
              </a:avLst>
            </a:prstGeom>
            <a:solidFill>
              <a:schemeClr val="accent6">
                <a:lumMod val="75000"/>
              </a:schemeClr>
            </a:solidFill>
            <a:ln>
              <a:solidFill>
                <a:schemeClr val="bg1">
                  <a:alpha val="0"/>
                </a:schemeClr>
              </a:solidFill>
            </a:ln>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a:ln>
                  <a:noFill/>
                </a:ln>
                <a:solidFill>
                  <a:schemeClr val="dk1"/>
                </a:solidFill>
              </a:endParaRPr>
            </a:p>
          </xdr:txBody>
        </xdr:sp>
        <xdr:sp macro="" textlink="SalesData!N13">
          <xdr:nvSpPr>
            <xdr:cNvPr id="34" name="TextBox 33">
              <a:extLst>
                <a:ext uri="{FF2B5EF4-FFF2-40B4-BE49-F238E27FC236}">
                  <a16:creationId xmlns:a16="http://schemas.microsoft.com/office/drawing/2014/main" id="{0603B4DC-1BF6-7AAE-B2AE-D44C85EF69D5}"/>
                </a:ext>
              </a:extLst>
            </xdr:cNvPr>
            <xdr:cNvSpPr txBox="1"/>
          </xdr:nvSpPr>
          <xdr:spPr>
            <a:xfrm>
              <a:off x="645458" y="1193456"/>
              <a:ext cx="1168906" cy="46733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924188-4B7A-474D-B8D9-52C073A763BB}" type="TxLink">
                <a:rPr lang="en-US" sz="1100" b="0" i="0" u="none" strike="noStrike">
                  <a:solidFill>
                    <a:srgbClr val="000000"/>
                  </a:solidFill>
                  <a:latin typeface="Aptos Narrow"/>
                </a:rPr>
                <a:pPr/>
                <a:t> 4,461,700 </a:t>
              </a:fld>
              <a:endParaRPr lang="en-US" sz="1100"/>
            </a:p>
          </xdr:txBody>
        </xdr:sp>
      </xdr:grpSp>
      <xdr:pic>
        <xdr:nvPicPr>
          <xdr:cNvPr id="50" name="Graphic 49" descr="Upward trend with solid fill">
            <a:extLst>
              <a:ext uri="{FF2B5EF4-FFF2-40B4-BE49-F238E27FC236}">
                <a16:creationId xmlns:a16="http://schemas.microsoft.com/office/drawing/2014/main" id="{A9A3761C-9E2B-E208-EE85-DDE54B0332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14598" y="2407028"/>
            <a:ext cx="445029" cy="445029"/>
          </a:xfrm>
          <a:prstGeom prst="rect">
            <a:avLst/>
          </a:prstGeom>
        </xdr:spPr>
      </xdr:pic>
    </xdr:grpSp>
    <xdr:clientData/>
  </xdr:twoCellAnchor>
  <xdr:twoCellAnchor>
    <xdr:from>
      <xdr:col>14</xdr:col>
      <xdr:colOff>234437</xdr:colOff>
      <xdr:row>0</xdr:row>
      <xdr:rowOff>0</xdr:rowOff>
    </xdr:from>
    <xdr:to>
      <xdr:col>39</xdr:col>
      <xdr:colOff>534159</xdr:colOff>
      <xdr:row>3</xdr:row>
      <xdr:rowOff>165096</xdr:rowOff>
    </xdr:to>
    <xdr:grpSp>
      <xdr:nvGrpSpPr>
        <xdr:cNvPr id="57" name="Group 56">
          <a:extLst>
            <a:ext uri="{FF2B5EF4-FFF2-40B4-BE49-F238E27FC236}">
              <a16:creationId xmlns:a16="http://schemas.microsoft.com/office/drawing/2014/main" id="{98AEE79A-218F-4E83-B2CA-C4640E550F22}"/>
            </a:ext>
          </a:extLst>
        </xdr:cNvPr>
        <xdr:cNvGrpSpPr/>
      </xdr:nvGrpSpPr>
      <xdr:grpSpPr>
        <a:xfrm>
          <a:off x="8843700" y="0"/>
          <a:ext cx="15673406" cy="726570"/>
          <a:chOff x="918966" y="1"/>
          <a:chExt cx="7329254" cy="720267"/>
        </a:xfrm>
      </xdr:grpSpPr>
      <xdr:sp macro="" textlink="">
        <xdr:nvSpPr>
          <xdr:cNvPr id="2" name="Rectangle: Rounded Corners 1">
            <a:extLst>
              <a:ext uri="{FF2B5EF4-FFF2-40B4-BE49-F238E27FC236}">
                <a16:creationId xmlns:a16="http://schemas.microsoft.com/office/drawing/2014/main" id="{5C39DAF5-9492-FDF1-E9F8-680C19B689D9}"/>
              </a:ext>
            </a:extLst>
          </xdr:cNvPr>
          <xdr:cNvSpPr/>
        </xdr:nvSpPr>
        <xdr:spPr>
          <a:xfrm>
            <a:off x="918966" y="1"/>
            <a:ext cx="7329254" cy="720267"/>
          </a:xfrm>
          <a:prstGeom prst="roundRect">
            <a:avLst>
              <a:gd name="adj" fmla="val 15241"/>
            </a:avLst>
          </a:prstGeom>
          <a:solidFill>
            <a:schemeClr val="accent6">
              <a:lumMod val="75000"/>
            </a:schemeClr>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t>
            </a:r>
          </a:p>
          <a:p>
            <a:pPr algn="l"/>
            <a:r>
              <a:rPr lang="en-US"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 2024  </a:t>
            </a:r>
          </a:p>
        </xdr:txBody>
      </xdr:sp>
      <xdr:pic>
        <xdr:nvPicPr>
          <xdr:cNvPr id="52" name="Graphic 51" descr="Open book with solid fill">
            <a:extLst>
              <a:ext uri="{FF2B5EF4-FFF2-40B4-BE49-F238E27FC236}">
                <a16:creationId xmlns:a16="http://schemas.microsoft.com/office/drawing/2014/main" id="{399478A6-E72D-A4C5-9B64-77D4244992B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235501" y="229680"/>
            <a:ext cx="466408" cy="381611"/>
          </a:xfrm>
          <a:prstGeom prst="rect">
            <a:avLst/>
          </a:prstGeom>
        </xdr:spPr>
      </xdr:pic>
    </xdr:grpSp>
    <xdr:clientData/>
  </xdr:twoCellAnchor>
  <xdr:twoCellAnchor editAs="oneCell">
    <xdr:from>
      <xdr:col>34</xdr:col>
      <xdr:colOff>419306</xdr:colOff>
      <xdr:row>4</xdr:row>
      <xdr:rowOff>126843</xdr:rowOff>
    </xdr:from>
    <xdr:to>
      <xdr:col>37</xdr:col>
      <xdr:colOff>582592</xdr:colOff>
      <xdr:row>8</xdr:row>
      <xdr:rowOff>126844</xdr:rowOff>
    </xdr:to>
    <mc:AlternateContent xmlns:mc="http://schemas.openxmlformats.org/markup-compatibility/2006" xmlns:a14="http://schemas.microsoft.com/office/drawing/2010/main">
      <mc:Choice Requires="a14">
        <xdr:graphicFrame macro="">
          <xdr:nvGraphicFramePr>
            <xdr:cNvPr id="59" name="Region 1">
              <a:extLst>
                <a:ext uri="{FF2B5EF4-FFF2-40B4-BE49-F238E27FC236}">
                  <a16:creationId xmlns:a16="http://schemas.microsoft.com/office/drawing/2014/main" id="{C33A808E-CC6E-4025-A637-D51A4516D87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070610" y="877800"/>
              <a:ext cx="1985460" cy="75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19387</xdr:colOff>
      <xdr:row>24</xdr:row>
      <xdr:rowOff>116505</xdr:rowOff>
    </xdr:from>
    <xdr:to>
      <xdr:col>17</xdr:col>
      <xdr:colOff>11205</xdr:colOff>
      <xdr:row>62</xdr:row>
      <xdr:rowOff>33618</xdr:rowOff>
    </xdr:to>
    <mc:AlternateContent xmlns:mc="http://schemas.openxmlformats.org/markup-compatibility/2006" xmlns:a14="http://schemas.microsoft.com/office/drawing/2010/main">
      <mc:Choice Requires="a14">
        <xdr:graphicFrame macro="">
          <xdr:nvGraphicFramePr>
            <xdr:cNvPr id="60" name="Sales Person 1">
              <a:extLst>
                <a:ext uri="{FF2B5EF4-FFF2-40B4-BE49-F238E27FC236}">
                  <a16:creationId xmlns:a16="http://schemas.microsoft.com/office/drawing/2014/main" id="{B6B0D880-D779-4BD9-8BEB-02777563895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8628650" y="4608294"/>
              <a:ext cx="1836660" cy="7029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575733</xdr:colOff>
      <xdr:row>4</xdr:row>
      <xdr:rowOff>47434</xdr:rowOff>
    </xdr:from>
    <xdr:to>
      <xdr:col>17</xdr:col>
      <xdr:colOff>25400</xdr:colOff>
      <xdr:row>24</xdr:row>
      <xdr:rowOff>50800</xdr:rowOff>
    </xdr:to>
    <mc:AlternateContent xmlns:mc="http://schemas.openxmlformats.org/markup-compatibility/2006" xmlns:a14="http://schemas.microsoft.com/office/drawing/2010/main">
      <mc:Choice Requires="a14">
        <xdr:graphicFrame macro="">
          <xdr:nvGraphicFramePr>
            <xdr:cNvPr id="61" name="Product 1">
              <a:extLst>
                <a:ext uri="{FF2B5EF4-FFF2-40B4-BE49-F238E27FC236}">
                  <a16:creationId xmlns:a16="http://schemas.microsoft.com/office/drawing/2014/main" id="{36FA3DD4-673F-4930-8282-DE006C5FDF4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471820" y="798391"/>
              <a:ext cx="1931894" cy="4030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177800</xdr:colOff>
      <xdr:row>9</xdr:row>
      <xdr:rowOff>88900</xdr:rowOff>
    </xdr:from>
    <xdr:to>
      <xdr:col>28</xdr:col>
      <xdr:colOff>112402</xdr:colOff>
      <xdr:row>35</xdr:row>
      <xdr:rowOff>42579</xdr:rowOff>
    </xdr:to>
    <xdr:grpSp>
      <xdr:nvGrpSpPr>
        <xdr:cNvPr id="75" name="Group 74">
          <a:extLst>
            <a:ext uri="{FF2B5EF4-FFF2-40B4-BE49-F238E27FC236}">
              <a16:creationId xmlns:a16="http://schemas.microsoft.com/office/drawing/2014/main" id="{00F16B8B-3FBC-7D75-96C9-3A83446C722E}"/>
            </a:ext>
          </a:extLst>
        </xdr:cNvPr>
        <xdr:cNvGrpSpPr/>
      </xdr:nvGrpSpPr>
      <xdr:grpSpPr>
        <a:xfrm>
          <a:off x="10631905" y="1773321"/>
          <a:ext cx="6699023" cy="4819784"/>
          <a:chOff x="9066091" y="2890477"/>
          <a:chExt cx="6803786" cy="4558553"/>
        </a:xfrm>
      </xdr:grpSpPr>
      <xdr:sp macro="" textlink="">
        <xdr:nvSpPr>
          <xdr:cNvPr id="65" name="Rectangle: Rounded Corners 64">
            <a:extLst>
              <a:ext uri="{FF2B5EF4-FFF2-40B4-BE49-F238E27FC236}">
                <a16:creationId xmlns:a16="http://schemas.microsoft.com/office/drawing/2014/main" id="{189E1A88-9061-2349-EFB4-F23BE7246C85}"/>
              </a:ext>
            </a:extLst>
          </xdr:cNvPr>
          <xdr:cNvSpPr/>
        </xdr:nvSpPr>
        <xdr:spPr>
          <a:xfrm>
            <a:off x="9066091" y="2890477"/>
            <a:ext cx="6803786" cy="455855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                                </a:t>
            </a:r>
            <a:r>
              <a:rPr lang="en-US" sz="2000" baseline="0">
                <a:solidFill>
                  <a:schemeClr val="accent6">
                    <a:lumMod val="75000"/>
                  </a:schemeClr>
                </a:solidFill>
              </a:rPr>
              <a:t>   </a:t>
            </a:r>
            <a:r>
              <a:rPr lang="en-US" sz="2000">
                <a:solidFill>
                  <a:schemeClr val="accent6">
                    <a:lumMod val="75000"/>
                  </a:schemeClr>
                </a:solidFill>
              </a:rPr>
              <a:t>Unit</a:t>
            </a:r>
            <a:r>
              <a:rPr lang="en-US" sz="2000" baseline="0">
                <a:solidFill>
                  <a:schemeClr val="accent6">
                    <a:lumMod val="75000"/>
                  </a:schemeClr>
                </a:solidFill>
              </a:rPr>
              <a:t> sold based on products</a:t>
            </a:r>
          </a:p>
          <a:p>
            <a:pPr algn="l"/>
            <a:r>
              <a:rPr lang="en-US" sz="2000" baseline="0">
                <a:solidFill>
                  <a:schemeClr val="accent6">
                    <a:lumMod val="75000"/>
                  </a:schemeClr>
                </a:solidFill>
              </a:rPr>
              <a:t>   </a:t>
            </a:r>
          </a:p>
          <a:p>
            <a:pPr algn="l"/>
            <a:endParaRPr lang="en-US" sz="2000" baseline="0">
              <a:solidFill>
                <a:schemeClr val="accent6">
                  <a:lumMod val="75000"/>
                </a:schemeClr>
              </a:solidFill>
            </a:endParaRPr>
          </a:p>
        </xdr:txBody>
      </xdr:sp>
      <xdr:graphicFrame macro="">
        <xdr:nvGraphicFramePr>
          <xdr:cNvPr id="66" name="Chart 65">
            <a:extLst>
              <a:ext uri="{FF2B5EF4-FFF2-40B4-BE49-F238E27FC236}">
                <a16:creationId xmlns:a16="http://schemas.microsoft.com/office/drawing/2014/main" id="{7B958505-4854-45EA-9FE7-7C9C54991A2C}"/>
              </a:ext>
            </a:extLst>
          </xdr:cNvPr>
          <xdr:cNvGraphicFramePr>
            <a:graphicFrameLocks/>
          </xdr:cNvGraphicFramePr>
        </xdr:nvGraphicFramePr>
        <xdr:xfrm>
          <a:off x="9942926" y="3483791"/>
          <a:ext cx="5445987" cy="382354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28</xdr:col>
      <xdr:colOff>311658</xdr:colOff>
      <xdr:row>9</xdr:row>
      <xdr:rowOff>63416</xdr:rowOff>
    </xdr:from>
    <xdr:to>
      <xdr:col>39</xdr:col>
      <xdr:colOff>376973</xdr:colOff>
      <xdr:row>34</xdr:row>
      <xdr:rowOff>142590</xdr:rowOff>
    </xdr:to>
    <xdr:grpSp>
      <xdr:nvGrpSpPr>
        <xdr:cNvPr id="76" name="Group 75">
          <a:extLst>
            <a:ext uri="{FF2B5EF4-FFF2-40B4-BE49-F238E27FC236}">
              <a16:creationId xmlns:a16="http://schemas.microsoft.com/office/drawing/2014/main" id="{A4E35101-9392-E2AB-4AC5-08F5A5D2CC2D}"/>
            </a:ext>
          </a:extLst>
        </xdr:cNvPr>
        <xdr:cNvGrpSpPr/>
      </xdr:nvGrpSpPr>
      <xdr:grpSpPr>
        <a:xfrm>
          <a:off x="17530184" y="1747837"/>
          <a:ext cx="6829736" cy="4758121"/>
          <a:chOff x="16247334" y="3036346"/>
          <a:chExt cx="6803786" cy="4554967"/>
        </a:xfrm>
      </xdr:grpSpPr>
      <xdr:sp macro="" textlink="">
        <xdr:nvSpPr>
          <xdr:cNvPr id="67" name="Rectangle: Rounded Corners 66">
            <a:extLst>
              <a:ext uri="{FF2B5EF4-FFF2-40B4-BE49-F238E27FC236}">
                <a16:creationId xmlns:a16="http://schemas.microsoft.com/office/drawing/2014/main" id="{7C4A74FF-2824-47F0-BC20-AC3E32865988}"/>
              </a:ext>
            </a:extLst>
          </xdr:cNvPr>
          <xdr:cNvSpPr/>
        </xdr:nvSpPr>
        <xdr:spPr>
          <a:xfrm>
            <a:off x="16247334" y="3036346"/>
            <a:ext cx="6803786" cy="45549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6">
                    <a:lumMod val="75000"/>
                  </a:schemeClr>
                </a:solidFill>
              </a:rPr>
              <a:t>  </a:t>
            </a:r>
            <a:r>
              <a:rPr lang="en-US" sz="2000" b="0" i="0">
                <a:solidFill>
                  <a:schemeClr val="accent6">
                    <a:lumMod val="75000"/>
                  </a:schemeClr>
                </a:solidFill>
                <a:effectLst/>
                <a:latin typeface="+mn-lt"/>
                <a:ea typeface="+mn-ea"/>
                <a:cs typeface="+mn-cs"/>
              </a:rPr>
              <a:t>Total revenue generated from sales by each         salesperson</a:t>
            </a:r>
            <a:r>
              <a:rPr lang="en-US" sz="2000" b="0" i="0">
                <a:solidFill>
                  <a:schemeClr val="tx1"/>
                </a:solidFill>
                <a:effectLst/>
                <a:latin typeface="+mn-lt"/>
                <a:ea typeface="+mn-ea"/>
                <a:cs typeface="+mn-cs"/>
              </a:rPr>
              <a:t>.</a:t>
            </a:r>
            <a:r>
              <a:rPr lang="en-US" sz="2000" baseline="0">
                <a:solidFill>
                  <a:schemeClr val="tx1"/>
                </a:solidFill>
              </a:rPr>
              <a:t>    </a:t>
            </a:r>
          </a:p>
          <a:p>
            <a:pPr algn="ctr"/>
            <a:r>
              <a:rPr lang="en-US" sz="2000" baseline="0">
                <a:solidFill>
                  <a:schemeClr val="accent6">
                    <a:lumMod val="75000"/>
                  </a:schemeClr>
                </a:solidFill>
              </a:rPr>
              <a:t>   </a:t>
            </a:r>
          </a:p>
          <a:p>
            <a:pPr algn="l"/>
            <a:endParaRPr lang="en-US" sz="2000" baseline="0">
              <a:solidFill>
                <a:schemeClr val="accent6">
                  <a:lumMod val="75000"/>
                </a:schemeClr>
              </a:solidFill>
            </a:endParaRPr>
          </a:p>
        </xdr:txBody>
      </xdr:sp>
      <xdr:graphicFrame macro="">
        <xdr:nvGraphicFramePr>
          <xdr:cNvPr id="68" name="Chart 67">
            <a:extLst>
              <a:ext uri="{FF2B5EF4-FFF2-40B4-BE49-F238E27FC236}">
                <a16:creationId xmlns:a16="http://schemas.microsoft.com/office/drawing/2014/main" id="{EAE815A1-0CCD-4010-B702-95F83BB09468}"/>
              </a:ext>
            </a:extLst>
          </xdr:cNvPr>
          <xdr:cNvGraphicFramePr>
            <a:graphicFrameLocks/>
          </xdr:cNvGraphicFramePr>
        </xdr:nvGraphicFramePr>
        <xdr:xfrm>
          <a:off x="16839786" y="3953560"/>
          <a:ext cx="5466401" cy="3467548"/>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17</xdr:col>
      <xdr:colOff>342900</xdr:colOff>
      <xdr:row>35</xdr:row>
      <xdr:rowOff>127000</xdr:rowOff>
    </xdr:from>
    <xdr:to>
      <xdr:col>28</xdr:col>
      <xdr:colOff>152400</xdr:colOff>
      <xdr:row>61</xdr:row>
      <xdr:rowOff>16933</xdr:rowOff>
    </xdr:to>
    <xdr:grpSp>
      <xdr:nvGrpSpPr>
        <xdr:cNvPr id="77" name="Group 76">
          <a:extLst>
            <a:ext uri="{FF2B5EF4-FFF2-40B4-BE49-F238E27FC236}">
              <a16:creationId xmlns:a16="http://schemas.microsoft.com/office/drawing/2014/main" id="{3D3B6339-BAA5-F90C-5DFF-4B6C179C0298}"/>
            </a:ext>
          </a:extLst>
        </xdr:cNvPr>
        <xdr:cNvGrpSpPr/>
      </xdr:nvGrpSpPr>
      <xdr:grpSpPr>
        <a:xfrm>
          <a:off x="10797005" y="6677526"/>
          <a:ext cx="6573921" cy="4756039"/>
          <a:chOff x="9079155" y="7785847"/>
          <a:chExt cx="6803786" cy="4558553"/>
        </a:xfrm>
      </xdr:grpSpPr>
      <xdr:sp macro="" textlink="">
        <xdr:nvSpPr>
          <xdr:cNvPr id="69" name="Rectangle: Rounded Corners 68">
            <a:extLst>
              <a:ext uri="{FF2B5EF4-FFF2-40B4-BE49-F238E27FC236}">
                <a16:creationId xmlns:a16="http://schemas.microsoft.com/office/drawing/2014/main" id="{59511C37-4685-4F10-AAAA-95F2BD46267F}"/>
              </a:ext>
            </a:extLst>
          </xdr:cNvPr>
          <xdr:cNvSpPr/>
        </xdr:nvSpPr>
        <xdr:spPr>
          <a:xfrm>
            <a:off x="9079155" y="7785847"/>
            <a:ext cx="6803786" cy="455855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                                </a:t>
            </a:r>
            <a:r>
              <a:rPr lang="en-US" sz="2000" baseline="0">
                <a:solidFill>
                  <a:schemeClr val="accent6">
                    <a:lumMod val="75000"/>
                  </a:schemeClr>
                </a:solidFill>
              </a:rPr>
              <a:t>  Total sales based on products</a:t>
            </a:r>
          </a:p>
          <a:p>
            <a:pPr algn="l"/>
            <a:r>
              <a:rPr lang="en-US" sz="2000" baseline="0">
                <a:solidFill>
                  <a:schemeClr val="accent6">
                    <a:lumMod val="75000"/>
                  </a:schemeClr>
                </a:solidFill>
              </a:rPr>
              <a:t>   </a:t>
            </a:r>
          </a:p>
          <a:p>
            <a:pPr algn="l"/>
            <a:endParaRPr lang="en-US" sz="2000" baseline="0">
              <a:solidFill>
                <a:schemeClr val="accent6">
                  <a:lumMod val="75000"/>
                </a:schemeClr>
              </a:solidFill>
            </a:endParaRPr>
          </a:p>
        </xdr:txBody>
      </xdr:sp>
      <xdr:graphicFrame macro="">
        <xdr:nvGraphicFramePr>
          <xdr:cNvPr id="70" name="Chart 69">
            <a:extLst>
              <a:ext uri="{FF2B5EF4-FFF2-40B4-BE49-F238E27FC236}">
                <a16:creationId xmlns:a16="http://schemas.microsoft.com/office/drawing/2014/main" id="{B1563621-5D3B-4FF6-8105-792CB3EA0897}"/>
              </a:ext>
            </a:extLst>
          </xdr:cNvPr>
          <xdr:cNvGraphicFramePr>
            <a:graphicFrameLocks/>
          </xdr:cNvGraphicFramePr>
        </xdr:nvGraphicFramePr>
        <xdr:xfrm>
          <a:off x="10189243" y="8545064"/>
          <a:ext cx="4867599" cy="338031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28</xdr:col>
      <xdr:colOff>340793</xdr:colOff>
      <xdr:row>35</xdr:row>
      <xdr:rowOff>72705</xdr:rowOff>
    </xdr:from>
    <xdr:to>
      <xdr:col>39</xdr:col>
      <xdr:colOff>152649</xdr:colOff>
      <xdr:row>60</xdr:row>
      <xdr:rowOff>95374</xdr:rowOff>
    </xdr:to>
    <xdr:grpSp>
      <xdr:nvGrpSpPr>
        <xdr:cNvPr id="79" name="Group 78">
          <a:extLst>
            <a:ext uri="{FF2B5EF4-FFF2-40B4-BE49-F238E27FC236}">
              <a16:creationId xmlns:a16="http://schemas.microsoft.com/office/drawing/2014/main" id="{81EDF6DA-C29F-8EE2-3534-38444027BA52}"/>
            </a:ext>
          </a:extLst>
        </xdr:cNvPr>
        <xdr:cNvGrpSpPr/>
      </xdr:nvGrpSpPr>
      <xdr:grpSpPr>
        <a:xfrm>
          <a:off x="17559319" y="6623231"/>
          <a:ext cx="6576277" cy="4701617"/>
          <a:chOff x="16399734" y="7755367"/>
          <a:chExt cx="6803786" cy="4558553"/>
        </a:xfrm>
      </xdr:grpSpPr>
      <xdr:sp macro="" textlink="">
        <xdr:nvSpPr>
          <xdr:cNvPr id="72" name="Rectangle: Rounded Corners 71">
            <a:extLst>
              <a:ext uri="{FF2B5EF4-FFF2-40B4-BE49-F238E27FC236}">
                <a16:creationId xmlns:a16="http://schemas.microsoft.com/office/drawing/2014/main" id="{E39C718F-CE6E-40E1-88AD-92CF18387253}"/>
              </a:ext>
            </a:extLst>
          </xdr:cNvPr>
          <xdr:cNvSpPr/>
        </xdr:nvSpPr>
        <xdr:spPr>
          <a:xfrm>
            <a:off x="16399734" y="7755367"/>
            <a:ext cx="6803786" cy="455855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6">
                    <a:lumMod val="75000"/>
                  </a:schemeClr>
                </a:solidFill>
              </a:rPr>
              <a:t>                         Total</a:t>
            </a:r>
            <a:r>
              <a:rPr lang="en-US" sz="2000" baseline="0">
                <a:solidFill>
                  <a:schemeClr val="accent6">
                    <a:lumMod val="75000"/>
                  </a:schemeClr>
                </a:solidFill>
              </a:rPr>
              <a:t> sales made on particular region</a:t>
            </a:r>
            <a:r>
              <a:rPr lang="en-US" sz="2000">
                <a:solidFill>
                  <a:schemeClr val="accent6">
                    <a:lumMod val="75000"/>
                  </a:schemeClr>
                </a:solidFill>
              </a:rPr>
              <a:t>                                </a:t>
            </a:r>
            <a:r>
              <a:rPr lang="en-US" sz="2000" baseline="0">
                <a:solidFill>
                  <a:schemeClr val="accent6">
                    <a:lumMod val="75000"/>
                  </a:schemeClr>
                </a:solidFill>
              </a:rPr>
              <a:t>     </a:t>
            </a:r>
          </a:p>
          <a:p>
            <a:pPr algn="l"/>
            <a:endParaRPr lang="en-US" sz="2000" baseline="0">
              <a:solidFill>
                <a:schemeClr val="accent6">
                  <a:lumMod val="75000"/>
                </a:schemeClr>
              </a:solidFill>
            </a:endParaRPr>
          </a:p>
        </xdr:txBody>
      </xdr:sp>
      <xdr:graphicFrame macro="">
        <xdr:nvGraphicFramePr>
          <xdr:cNvPr id="74" name="Chart 73">
            <a:extLst>
              <a:ext uri="{FF2B5EF4-FFF2-40B4-BE49-F238E27FC236}">
                <a16:creationId xmlns:a16="http://schemas.microsoft.com/office/drawing/2014/main" id="{9EDE49A5-66B5-4ADD-AFAF-6ECD9E4BB09C}"/>
              </a:ext>
            </a:extLst>
          </xdr:cNvPr>
          <xdr:cNvGraphicFramePr>
            <a:graphicFrameLocks/>
          </xdr:cNvGraphicFramePr>
        </xdr:nvGraphicFramePr>
        <xdr:xfrm>
          <a:off x="17361088" y="8527377"/>
          <a:ext cx="4190765" cy="3105081"/>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624840</xdr:colOff>
      <xdr:row>18</xdr:row>
      <xdr:rowOff>125730</xdr:rowOff>
    </xdr:from>
    <xdr:to>
      <xdr:col>11</xdr:col>
      <xdr:colOff>464820</xdr:colOff>
      <xdr:row>35</xdr:row>
      <xdr:rowOff>106680</xdr:rowOff>
    </xdr:to>
    <xdr:graphicFrame macro="">
      <xdr:nvGraphicFramePr>
        <xdr:cNvPr id="2" name="Chart 1">
          <a:extLst>
            <a:ext uri="{FF2B5EF4-FFF2-40B4-BE49-F238E27FC236}">
              <a16:creationId xmlns:a16="http://schemas.microsoft.com/office/drawing/2014/main" id="{82FDABF0-42D7-81A2-DEC9-F8674A1D2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539262</xdr:colOff>
      <xdr:row>16</xdr:row>
      <xdr:rowOff>163536</xdr:rowOff>
    </xdr:from>
    <xdr:to>
      <xdr:col>6</xdr:col>
      <xdr:colOff>66822</xdr:colOff>
      <xdr:row>33</xdr:row>
      <xdr:rowOff>140676</xdr:rowOff>
    </xdr:to>
    <xdr:graphicFrame macro="">
      <xdr:nvGraphicFramePr>
        <xdr:cNvPr id="3" name="Chart 2">
          <a:extLst>
            <a:ext uri="{FF2B5EF4-FFF2-40B4-BE49-F238E27FC236}">
              <a16:creationId xmlns:a16="http://schemas.microsoft.com/office/drawing/2014/main" id="{DA99345E-D4E5-2B3C-9EE4-B21A15A57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890953</xdr:colOff>
      <xdr:row>43</xdr:row>
      <xdr:rowOff>101112</xdr:rowOff>
    </xdr:from>
    <xdr:to>
      <xdr:col>7</xdr:col>
      <xdr:colOff>70338</xdr:colOff>
      <xdr:row>58</xdr:row>
      <xdr:rowOff>101112</xdr:rowOff>
    </xdr:to>
    <xdr:graphicFrame macro="">
      <xdr:nvGraphicFramePr>
        <xdr:cNvPr id="4" name="Chart 3">
          <a:extLst>
            <a:ext uri="{FF2B5EF4-FFF2-40B4-BE49-F238E27FC236}">
              <a16:creationId xmlns:a16="http://schemas.microsoft.com/office/drawing/2014/main" id="{3E21DAC2-488D-D172-0E88-2A6262F32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499991</xdr:colOff>
      <xdr:row>50</xdr:row>
      <xdr:rowOff>181122</xdr:rowOff>
    </xdr:from>
    <xdr:to>
      <xdr:col>12</xdr:col>
      <xdr:colOff>734452</xdr:colOff>
      <xdr:row>72</xdr:row>
      <xdr:rowOff>115680</xdr:rowOff>
    </xdr:to>
    <xdr:graphicFrame macro="">
      <xdr:nvGraphicFramePr>
        <xdr:cNvPr id="5" name="Chart 4">
          <a:extLst>
            <a:ext uri="{FF2B5EF4-FFF2-40B4-BE49-F238E27FC236}">
              <a16:creationId xmlns:a16="http://schemas.microsoft.com/office/drawing/2014/main" id="{F16A2D9A-5D64-6A6A-E66A-8FA9B1AEA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528711</xdr:colOff>
      <xdr:row>28</xdr:row>
      <xdr:rowOff>61546</xdr:rowOff>
    </xdr:from>
    <xdr:to>
      <xdr:col>19</xdr:col>
      <xdr:colOff>492369</xdr:colOff>
      <xdr:row>46</xdr:row>
      <xdr:rowOff>152401</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7CB083AF-9984-A20C-E5EF-00CFBBCCA62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651480" y="5313485"/>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621909</xdr:colOff>
      <xdr:row>35</xdr:row>
      <xdr:rowOff>154746</xdr:rowOff>
    </xdr:from>
    <xdr:to>
      <xdr:col>6</xdr:col>
      <xdr:colOff>703385</xdr:colOff>
      <xdr:row>42</xdr:row>
      <xdr:rowOff>128954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2AC4EFD-E7E3-A793-5B80-6091953F70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14678" y="6719669"/>
              <a:ext cx="1828215" cy="1287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504092</xdr:colOff>
      <xdr:row>17</xdr:row>
      <xdr:rowOff>72097</xdr:rowOff>
    </xdr:from>
    <xdr:to>
      <xdr:col>22</xdr:col>
      <xdr:colOff>527538</xdr:colOff>
      <xdr:row>31</xdr:row>
      <xdr:rowOff>27403</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52F5AB49-3172-486A-187A-C5B870114CC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065261" y="3260774"/>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umaran" refreshedDate="45803.941028587964" createdVersion="8" refreshedVersion="8" minRefreshableVersion="3" recordCount="61" xr:uid="{60345CCF-A228-4250-8A58-88A55744B695}">
  <cacheSource type="worksheet">
    <worksheetSource name="Table7"/>
  </cacheSource>
  <cacheFields count="9">
    <cacheField name="Date" numFmtId="43">
      <sharedItems containsSemiMixedTypes="0" containsString="0" containsNumber="1" containsInteger="1" minValue="43958" maxValue="44551" count="48">
        <n v="44246"/>
        <n v="44446"/>
        <n v="44230"/>
        <n v="44085"/>
        <n v="44462"/>
        <n v="44105"/>
        <n v="44413"/>
        <n v="44141"/>
        <n v="44223"/>
        <n v="44442"/>
        <n v="44469"/>
        <n v="44084"/>
        <n v="44404"/>
        <n v="44113"/>
        <n v="44292"/>
        <n v="44362"/>
        <n v="44083"/>
        <n v="44421"/>
        <n v="44070"/>
        <n v="44293"/>
        <n v="43990"/>
        <n v="44551"/>
        <n v="44418"/>
        <n v="44532"/>
        <n v="44438"/>
        <n v="43971"/>
        <n v="44452"/>
        <n v="44496"/>
        <n v="44187"/>
        <n v="44405"/>
        <n v="44103"/>
        <n v="44126"/>
        <n v="43970"/>
        <n v="44536"/>
        <n v="44069"/>
        <n v="44378"/>
        <n v="44109"/>
        <n v="44076"/>
        <n v="44441"/>
        <n v="44299"/>
        <n v="44322"/>
        <n v="44211"/>
        <n v="44232"/>
        <n v="44517"/>
        <n v="44193"/>
        <n v="44502"/>
        <n v="43958"/>
        <n v="43959"/>
      </sharedItems>
    </cacheField>
    <cacheField name="Sales Person" numFmtId="43">
      <sharedItems count="11">
        <s v="Andrew"/>
        <s v="Grace"/>
        <s v="Ella"/>
        <s v="Cameron"/>
        <s v="Megan"/>
        <s v="Carolyn"/>
        <s v="Virginia"/>
        <s v="Connor"/>
        <s v="Anna"/>
        <s v="Nicholas"/>
        <s v="Suku"/>
      </sharedItems>
    </cacheField>
    <cacheField name="Region" numFmtId="43">
      <sharedItems count="4">
        <s v="West"/>
        <s v="East"/>
        <s v="South"/>
        <s v="North"/>
      </sharedItems>
    </cacheField>
    <cacheField name="Product" numFmtId="43">
      <sharedItems count="7">
        <s v="Tent"/>
        <s v="Blender"/>
        <s v="Action Figure"/>
        <s v="Novel"/>
        <s v="Sneakers"/>
        <s v="Moisturizer"/>
        <s v="Smartphone"/>
      </sharedItems>
    </cacheField>
    <cacheField name="Units Sold" numFmtId="43">
      <sharedItems containsSemiMixedTypes="0" containsString="0" containsNumber="1" containsInteger="1" minValue="51" maxValue="149"/>
    </cacheField>
    <cacheField name="Unit Price" numFmtId="43">
      <sharedItems containsSemiMixedTypes="0" containsString="0" containsNumber="1" containsInteger="1" minValue="600" maxValue="10000"/>
    </cacheField>
    <cacheField name="Cost of Goods" numFmtId="43">
      <sharedItems containsSemiMixedTypes="0" containsString="0" containsNumber="1" containsInteger="1" minValue="400" maxValue="7000" count="7">
        <n v="4000"/>
        <n v="2500"/>
        <n v="800"/>
        <n v="700"/>
        <n v="3000"/>
        <n v="400"/>
        <n v="7000"/>
      </sharedItems>
    </cacheField>
    <cacheField name="Total Sales" numFmtId="43">
      <sharedItems containsSemiMixedTypes="0" containsString="0" containsNumber="1" containsInteger="1" minValue="34200" maxValue="1270000"/>
    </cacheField>
    <cacheField name="Profits" numFmtId="43">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52795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x v="0"/>
    <n v="84"/>
    <n v="6000"/>
    <x v="0"/>
    <n v="504000"/>
    <n v="168000"/>
  </r>
  <r>
    <x v="1"/>
    <x v="1"/>
    <x v="1"/>
    <x v="1"/>
    <n v="128"/>
    <n v="3500"/>
    <x v="1"/>
    <n v="448000"/>
    <n v="128000"/>
  </r>
  <r>
    <x v="2"/>
    <x v="2"/>
    <x v="2"/>
    <x v="2"/>
    <n v="136"/>
    <n v="1200"/>
    <x v="2"/>
    <n v="163200"/>
    <n v="54400"/>
  </r>
  <r>
    <x v="3"/>
    <x v="3"/>
    <x v="3"/>
    <x v="3"/>
    <n v="91"/>
    <n v="1000"/>
    <x v="3"/>
    <n v="91000"/>
    <n v="27300"/>
  </r>
  <r>
    <x v="4"/>
    <x v="4"/>
    <x v="0"/>
    <x v="4"/>
    <n v="110"/>
    <n v="4000"/>
    <x v="4"/>
    <n v="440000"/>
    <n v="110000"/>
  </r>
  <r>
    <x v="5"/>
    <x v="5"/>
    <x v="1"/>
    <x v="2"/>
    <n v="51"/>
    <n v="1200"/>
    <x v="2"/>
    <n v="61200"/>
    <n v="20400"/>
  </r>
  <r>
    <x v="6"/>
    <x v="6"/>
    <x v="3"/>
    <x v="3"/>
    <n v="78"/>
    <n v="1000"/>
    <x v="3"/>
    <n v="78000"/>
    <n v="23400"/>
  </r>
  <r>
    <x v="7"/>
    <x v="7"/>
    <x v="2"/>
    <x v="0"/>
    <n v="146"/>
    <n v="6000"/>
    <x v="0"/>
    <n v="876000"/>
    <n v="292000"/>
  </r>
  <r>
    <x v="8"/>
    <x v="8"/>
    <x v="0"/>
    <x v="5"/>
    <n v="101"/>
    <n v="600"/>
    <x v="5"/>
    <n v="60600"/>
    <n v="20200"/>
  </r>
  <r>
    <x v="9"/>
    <x v="9"/>
    <x v="2"/>
    <x v="0"/>
    <n v="52"/>
    <n v="6000"/>
    <x v="0"/>
    <n v="312000"/>
    <n v="104000"/>
  </r>
  <r>
    <x v="10"/>
    <x v="9"/>
    <x v="1"/>
    <x v="2"/>
    <n v="55"/>
    <n v="1200"/>
    <x v="2"/>
    <n v="66000"/>
    <n v="22000"/>
  </r>
  <r>
    <x v="11"/>
    <x v="9"/>
    <x v="2"/>
    <x v="3"/>
    <n v="137"/>
    <n v="1000"/>
    <x v="3"/>
    <n v="137000"/>
    <n v="41100"/>
  </r>
  <r>
    <x v="12"/>
    <x v="7"/>
    <x v="2"/>
    <x v="1"/>
    <n v="96"/>
    <n v="3500"/>
    <x v="1"/>
    <n v="336000"/>
    <n v="96000"/>
  </r>
  <r>
    <x v="13"/>
    <x v="8"/>
    <x v="1"/>
    <x v="4"/>
    <n v="52"/>
    <n v="4000"/>
    <x v="4"/>
    <n v="208000"/>
    <n v="52000"/>
  </r>
  <r>
    <x v="14"/>
    <x v="3"/>
    <x v="0"/>
    <x v="1"/>
    <n v="76"/>
    <n v="3500"/>
    <x v="1"/>
    <n v="266000"/>
    <n v="76000"/>
  </r>
  <r>
    <x v="15"/>
    <x v="1"/>
    <x v="3"/>
    <x v="4"/>
    <n v="145"/>
    <n v="4000"/>
    <x v="4"/>
    <n v="580000"/>
    <n v="145000"/>
  </r>
  <r>
    <x v="16"/>
    <x v="0"/>
    <x v="2"/>
    <x v="5"/>
    <n v="83"/>
    <n v="600"/>
    <x v="5"/>
    <n v="49800"/>
    <n v="16600"/>
  </r>
  <r>
    <x v="17"/>
    <x v="4"/>
    <x v="2"/>
    <x v="3"/>
    <n v="91"/>
    <n v="1000"/>
    <x v="3"/>
    <n v="91000"/>
    <n v="27300"/>
  </r>
  <r>
    <x v="18"/>
    <x v="5"/>
    <x v="0"/>
    <x v="6"/>
    <n v="108"/>
    <n v="10000"/>
    <x v="6"/>
    <n v="1080000"/>
    <n v="324000"/>
  </r>
  <r>
    <x v="19"/>
    <x v="2"/>
    <x v="3"/>
    <x v="4"/>
    <n v="144"/>
    <n v="4000"/>
    <x v="4"/>
    <n v="576000"/>
    <n v="144000"/>
  </r>
  <r>
    <x v="20"/>
    <x v="4"/>
    <x v="2"/>
    <x v="5"/>
    <n v="92"/>
    <n v="600"/>
    <x v="5"/>
    <n v="55200"/>
    <n v="18400"/>
  </r>
  <r>
    <x v="21"/>
    <x v="7"/>
    <x v="0"/>
    <x v="0"/>
    <n v="71"/>
    <n v="6000"/>
    <x v="0"/>
    <n v="426000"/>
    <n v="142000"/>
  </r>
  <r>
    <x v="22"/>
    <x v="0"/>
    <x v="1"/>
    <x v="5"/>
    <n v="103"/>
    <n v="600"/>
    <x v="5"/>
    <n v="61800"/>
    <n v="20600"/>
  </r>
  <r>
    <x v="23"/>
    <x v="9"/>
    <x v="3"/>
    <x v="3"/>
    <n v="55"/>
    <n v="1000"/>
    <x v="3"/>
    <n v="55000"/>
    <n v="16500"/>
  </r>
  <r>
    <x v="24"/>
    <x v="5"/>
    <x v="1"/>
    <x v="4"/>
    <n v="93"/>
    <n v="4000"/>
    <x v="4"/>
    <n v="372000"/>
    <n v="93000"/>
  </r>
  <r>
    <x v="25"/>
    <x v="2"/>
    <x v="2"/>
    <x v="5"/>
    <n v="143"/>
    <n v="600"/>
    <x v="5"/>
    <n v="85800"/>
    <n v="28600"/>
  </r>
  <r>
    <x v="26"/>
    <x v="6"/>
    <x v="0"/>
    <x v="1"/>
    <n v="143"/>
    <n v="3500"/>
    <x v="1"/>
    <n v="500500"/>
    <n v="143000"/>
  </r>
  <r>
    <x v="27"/>
    <x v="8"/>
    <x v="3"/>
    <x v="5"/>
    <n v="99"/>
    <n v="600"/>
    <x v="5"/>
    <n v="59400"/>
    <n v="19800"/>
  </r>
  <r>
    <x v="28"/>
    <x v="3"/>
    <x v="0"/>
    <x v="3"/>
    <n v="120"/>
    <n v="1000"/>
    <x v="3"/>
    <n v="120000"/>
    <n v="36000"/>
  </r>
  <r>
    <x v="29"/>
    <x v="1"/>
    <x v="2"/>
    <x v="1"/>
    <n v="66"/>
    <n v="3500"/>
    <x v="1"/>
    <n v="231000"/>
    <n v="66000"/>
  </r>
  <r>
    <x v="30"/>
    <x v="8"/>
    <x v="3"/>
    <x v="2"/>
    <n v="88"/>
    <n v="1200"/>
    <x v="2"/>
    <n v="105600"/>
    <n v="35200"/>
  </r>
  <r>
    <x v="31"/>
    <x v="3"/>
    <x v="1"/>
    <x v="6"/>
    <n v="127"/>
    <n v="10000"/>
    <x v="6"/>
    <n v="1270000"/>
    <n v="381000"/>
  </r>
  <r>
    <x v="32"/>
    <x v="4"/>
    <x v="0"/>
    <x v="4"/>
    <n v="67"/>
    <n v="4000"/>
    <x v="4"/>
    <n v="268000"/>
    <n v="67000"/>
  </r>
  <r>
    <x v="33"/>
    <x v="1"/>
    <x v="1"/>
    <x v="2"/>
    <n v="67"/>
    <n v="1200"/>
    <x v="2"/>
    <n v="80400"/>
    <n v="26800"/>
  </r>
  <r>
    <x v="34"/>
    <x v="9"/>
    <x v="2"/>
    <x v="3"/>
    <n v="149"/>
    <n v="1000"/>
    <x v="3"/>
    <n v="149000"/>
    <n v="44700"/>
  </r>
  <r>
    <x v="35"/>
    <x v="4"/>
    <x v="3"/>
    <x v="5"/>
    <n v="104"/>
    <n v="600"/>
    <x v="5"/>
    <n v="62400"/>
    <n v="20800"/>
  </r>
  <r>
    <x v="12"/>
    <x v="7"/>
    <x v="0"/>
    <x v="5"/>
    <n v="57"/>
    <n v="600"/>
    <x v="5"/>
    <n v="34200"/>
    <n v="11400"/>
  </r>
  <r>
    <x v="36"/>
    <x v="2"/>
    <x v="1"/>
    <x v="5"/>
    <n v="90"/>
    <n v="600"/>
    <x v="5"/>
    <n v="54000"/>
    <n v="18000"/>
  </r>
  <r>
    <x v="37"/>
    <x v="5"/>
    <x v="2"/>
    <x v="5"/>
    <n v="67"/>
    <n v="600"/>
    <x v="5"/>
    <n v="40200"/>
    <n v="13400"/>
  </r>
  <r>
    <x v="38"/>
    <x v="0"/>
    <x v="3"/>
    <x v="4"/>
    <n v="127"/>
    <n v="4000"/>
    <x v="4"/>
    <n v="508000"/>
    <n v="127000"/>
  </r>
  <r>
    <x v="39"/>
    <x v="5"/>
    <x v="0"/>
    <x v="3"/>
    <n v="108"/>
    <n v="1000"/>
    <x v="3"/>
    <n v="108000"/>
    <n v="32400"/>
  </r>
  <r>
    <x v="40"/>
    <x v="2"/>
    <x v="1"/>
    <x v="1"/>
    <n v="66"/>
    <n v="3500"/>
    <x v="1"/>
    <n v="231000"/>
    <n v="66000"/>
  </r>
  <r>
    <x v="41"/>
    <x v="0"/>
    <x v="3"/>
    <x v="0"/>
    <n v="78"/>
    <n v="6000"/>
    <x v="0"/>
    <n v="468000"/>
    <n v="156000"/>
  </r>
  <r>
    <x v="18"/>
    <x v="7"/>
    <x v="2"/>
    <x v="3"/>
    <n v="69"/>
    <n v="1000"/>
    <x v="3"/>
    <n v="69000"/>
    <n v="20700"/>
  </r>
  <r>
    <x v="42"/>
    <x v="4"/>
    <x v="0"/>
    <x v="2"/>
    <n v="59"/>
    <n v="1200"/>
    <x v="2"/>
    <n v="70800"/>
    <n v="23600"/>
  </r>
  <r>
    <x v="43"/>
    <x v="9"/>
    <x v="2"/>
    <x v="5"/>
    <n v="109"/>
    <n v="600"/>
    <x v="5"/>
    <n v="65400"/>
    <n v="21800"/>
  </r>
  <r>
    <x v="44"/>
    <x v="8"/>
    <x v="1"/>
    <x v="4"/>
    <n v="61"/>
    <n v="4000"/>
    <x v="4"/>
    <n v="244000"/>
    <n v="61000"/>
  </r>
  <r>
    <x v="27"/>
    <x v="4"/>
    <x v="3"/>
    <x v="5"/>
    <n v="130"/>
    <n v="600"/>
    <x v="5"/>
    <n v="78000"/>
    <n v="26000"/>
  </r>
  <r>
    <x v="45"/>
    <x v="3"/>
    <x v="2"/>
    <x v="1"/>
    <n v="60"/>
    <n v="3500"/>
    <x v="1"/>
    <n v="210000"/>
    <n v="60000"/>
  </r>
  <r>
    <x v="46"/>
    <x v="1"/>
    <x v="1"/>
    <x v="0"/>
    <n v="73"/>
    <n v="6000"/>
    <x v="0"/>
    <n v="438000"/>
    <n v="146000"/>
  </r>
  <r>
    <x v="47"/>
    <x v="10"/>
    <x v="0"/>
    <x v="3"/>
    <n v="77"/>
    <n v="1000"/>
    <x v="3"/>
    <n v="77000"/>
    <n v="23100"/>
  </r>
  <r>
    <x v="40"/>
    <x v="2"/>
    <x v="1"/>
    <x v="1"/>
    <n v="66"/>
    <n v="3500"/>
    <x v="1"/>
    <n v="231000"/>
    <n v="66000"/>
  </r>
  <r>
    <x v="41"/>
    <x v="0"/>
    <x v="3"/>
    <x v="0"/>
    <n v="78"/>
    <n v="6000"/>
    <x v="0"/>
    <n v="468000"/>
    <n v="156000"/>
  </r>
  <r>
    <x v="18"/>
    <x v="7"/>
    <x v="2"/>
    <x v="3"/>
    <n v="69"/>
    <n v="1000"/>
    <x v="3"/>
    <n v="69000"/>
    <n v="20700"/>
  </r>
  <r>
    <x v="42"/>
    <x v="4"/>
    <x v="0"/>
    <x v="2"/>
    <n v="59"/>
    <n v="1200"/>
    <x v="2"/>
    <n v="70800"/>
    <n v="23600"/>
  </r>
  <r>
    <x v="43"/>
    <x v="9"/>
    <x v="2"/>
    <x v="5"/>
    <n v="109"/>
    <n v="600"/>
    <x v="5"/>
    <n v="65400"/>
    <n v="21800"/>
  </r>
  <r>
    <x v="44"/>
    <x v="8"/>
    <x v="1"/>
    <x v="4"/>
    <n v="61"/>
    <n v="4000"/>
    <x v="4"/>
    <n v="244000"/>
    <n v="61000"/>
  </r>
  <r>
    <x v="27"/>
    <x v="4"/>
    <x v="3"/>
    <x v="5"/>
    <n v="130"/>
    <n v="600"/>
    <x v="5"/>
    <n v="78000"/>
    <n v="26000"/>
  </r>
  <r>
    <x v="45"/>
    <x v="3"/>
    <x v="2"/>
    <x v="1"/>
    <n v="60"/>
    <n v="3500"/>
    <x v="1"/>
    <n v="210000"/>
    <n v="60000"/>
  </r>
  <r>
    <x v="46"/>
    <x v="1"/>
    <x v="1"/>
    <x v="0"/>
    <n v="73"/>
    <n v="6000"/>
    <x v="0"/>
    <n v="438000"/>
    <n v="146000"/>
  </r>
  <r>
    <x v="47"/>
    <x v="10"/>
    <x v="0"/>
    <x v="3"/>
    <n v="77"/>
    <n v="1000"/>
    <x v="3"/>
    <n v="77000"/>
    <n v="2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15DF5-E9D0-4956-9607-6BDC0D50344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5" firstHeaderRow="1" firstDataRow="1" firstDataCol="1"/>
  <pivotFields count="9">
    <pivotField numFmtId="14" showAll="0"/>
    <pivotField axis="axisRow" showAll="0">
      <items count="12">
        <item x="0"/>
        <item x="8"/>
        <item x="3"/>
        <item x="5"/>
        <item x="7"/>
        <item x="2"/>
        <item x="1"/>
        <item x="4"/>
        <item x="9"/>
        <item x="6"/>
        <item x="10"/>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2">
    <i>
      <x/>
    </i>
    <i>
      <x v="1"/>
    </i>
    <i>
      <x v="2"/>
    </i>
    <i>
      <x v="3"/>
    </i>
    <i>
      <x v="4"/>
    </i>
    <i>
      <x v="5"/>
    </i>
    <i>
      <x v="6"/>
    </i>
    <i>
      <x v="7"/>
    </i>
    <i>
      <x v="8"/>
    </i>
    <i>
      <x v="9"/>
    </i>
    <i>
      <x v="10"/>
    </i>
    <i t="grand">
      <x/>
    </i>
  </rowItems>
  <colItems count="1">
    <i/>
  </colItems>
  <dataFields count="1">
    <dataField name="Sum of Total Sales" fld="7" baseField="1" baseItem="0" numFmtId="165"/>
  </dataFields>
  <formats count="2">
    <format dxfId="9">
      <pivotArea outline="0" collapsedLevelsAreSubtotals="1" fieldPosition="0"/>
    </format>
    <format dxfId="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B4B09-CF30-49DF-974B-3AC1F03A44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11" firstHeaderRow="1" firstDataRow="1" firstDataCol="1"/>
  <pivotFields count="9">
    <pivotField numFmtId="14" showAll="0"/>
    <pivotField showAll="0">
      <items count="12">
        <item x="0"/>
        <item x="8"/>
        <item x="3"/>
        <item x="5"/>
        <item x="7"/>
        <item x="2"/>
        <item x="1"/>
        <item x="4"/>
        <item x="9"/>
        <item x="10"/>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5"/>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044FE-6E6E-4DA4-83DE-EC66B0CC26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numFmtId="14" showAll="0">
      <items count="49">
        <item x="46"/>
        <item x="47"/>
        <item x="32"/>
        <item x="25"/>
        <item x="20"/>
        <item x="34"/>
        <item x="18"/>
        <item x="37"/>
        <item x="16"/>
        <item x="11"/>
        <item x="3"/>
        <item x="30"/>
        <item x="5"/>
        <item x="36"/>
        <item x="13"/>
        <item x="31"/>
        <item x="7"/>
        <item x="28"/>
        <item x="44"/>
        <item x="41"/>
        <item x="8"/>
        <item x="2"/>
        <item x="42"/>
        <item x="0"/>
        <item x="14"/>
        <item x="19"/>
        <item x="39"/>
        <item x="40"/>
        <item x="15"/>
        <item x="35"/>
        <item x="12"/>
        <item x="29"/>
        <item x="6"/>
        <item x="22"/>
        <item x="17"/>
        <item x="24"/>
        <item x="38"/>
        <item x="9"/>
        <item x="1"/>
        <item x="26"/>
        <item x="4"/>
        <item x="10"/>
        <item x="27"/>
        <item x="45"/>
        <item x="43"/>
        <item x="23"/>
        <item x="33"/>
        <item x="21"/>
        <item t="default"/>
      </items>
    </pivotField>
    <pivotField showAll="0">
      <items count="12">
        <item x="0"/>
        <item x="8"/>
        <item x="3"/>
        <item x="5"/>
        <item x="7"/>
        <item x="2"/>
        <item x="1"/>
        <item x="4"/>
        <item x="9"/>
        <item x="10"/>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5"/>
  </dataFields>
  <formats count="2">
    <format dxfId="11">
      <pivotArea outline="0" collapsedLevelsAreSubtotals="1" fieldPosition="0"/>
    </format>
    <format dxfId="10">
      <pivotArea dataOnly="0" labelOnly="1" outline="0" axis="axisValues" fieldPosition="0"/>
    </format>
  </formats>
  <chartFormats count="10">
    <chartFormat chart="0" format="5"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2" count="1" selected="0">
            <x v="0"/>
          </reference>
        </references>
      </pivotArea>
    </chartFormat>
    <chartFormat chart="6" format="17">
      <pivotArea type="data" outline="0" fieldPosition="0">
        <references count="2">
          <reference field="4294967294" count="1" selected="0">
            <x v="0"/>
          </reference>
          <reference field="2" count="1" selected="0">
            <x v="1"/>
          </reference>
        </references>
      </pivotArea>
    </chartFormat>
    <chartFormat chart="6" format="18">
      <pivotArea type="data" outline="0" fieldPosition="0">
        <references count="2">
          <reference field="4294967294" count="1" selected="0">
            <x v="0"/>
          </reference>
          <reference field="2" count="1" selected="0">
            <x v="2"/>
          </reference>
        </references>
      </pivotArea>
    </chartFormat>
    <chartFormat chart="6" format="19">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2805D-6F45-4812-A610-82B0D10C7F0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O52" firstHeaderRow="0" firstDataRow="1" firstDataCol="1"/>
  <pivotFields count="9">
    <pivotField numFmtId="14" showAll="0"/>
    <pivotField axis="axisRow" showAll="0">
      <items count="12">
        <item x="0"/>
        <item x="8"/>
        <item x="3"/>
        <item x="5"/>
        <item x="7"/>
        <item x="2"/>
        <item x="1"/>
        <item x="4"/>
        <item x="9"/>
        <item x="6"/>
        <item x="10"/>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dataField="1" numFmtId="164" showAll="0"/>
    <pivotField numFmtId="164" showAll="0">
      <items count="8">
        <item x="5"/>
        <item x="3"/>
        <item x="2"/>
        <item x="1"/>
        <item x="4"/>
        <item x="0"/>
        <item x="6"/>
        <item t="default"/>
      </items>
    </pivotField>
    <pivotField numFmtId="164" showAll="0"/>
    <pivotField numFmtId="164" showAll="0"/>
  </pivotFields>
  <rowFields count="2">
    <field x="1"/>
    <field x="3"/>
  </rowFields>
  <rowItems count="49">
    <i>
      <x/>
    </i>
    <i r="1">
      <x v="2"/>
    </i>
    <i r="1">
      <x v="5"/>
    </i>
    <i r="1">
      <x v="6"/>
    </i>
    <i>
      <x v="1"/>
    </i>
    <i r="1">
      <x/>
    </i>
    <i r="1">
      <x v="2"/>
    </i>
    <i r="1">
      <x v="5"/>
    </i>
    <i>
      <x v="2"/>
    </i>
    <i r="1">
      <x v="1"/>
    </i>
    <i r="1">
      <x v="3"/>
    </i>
    <i r="1">
      <x v="4"/>
    </i>
    <i>
      <x v="3"/>
    </i>
    <i r="1">
      <x/>
    </i>
    <i r="1">
      <x v="2"/>
    </i>
    <i r="1">
      <x v="3"/>
    </i>
    <i r="1">
      <x v="4"/>
    </i>
    <i r="1">
      <x v="5"/>
    </i>
    <i>
      <x v="4"/>
    </i>
    <i r="1">
      <x v="1"/>
    </i>
    <i r="1">
      <x v="2"/>
    </i>
    <i r="1">
      <x v="3"/>
    </i>
    <i r="1">
      <x v="6"/>
    </i>
    <i>
      <x v="5"/>
    </i>
    <i r="1">
      <x/>
    </i>
    <i r="1">
      <x v="1"/>
    </i>
    <i r="1">
      <x v="2"/>
    </i>
    <i r="1">
      <x v="5"/>
    </i>
    <i>
      <x v="6"/>
    </i>
    <i r="1">
      <x/>
    </i>
    <i r="1">
      <x v="1"/>
    </i>
    <i r="1">
      <x v="5"/>
    </i>
    <i r="1">
      <x v="6"/>
    </i>
    <i>
      <x v="7"/>
    </i>
    <i r="1">
      <x/>
    </i>
    <i r="1">
      <x v="2"/>
    </i>
    <i r="1">
      <x v="3"/>
    </i>
    <i r="1">
      <x v="5"/>
    </i>
    <i>
      <x v="8"/>
    </i>
    <i r="1">
      <x/>
    </i>
    <i r="1">
      <x v="2"/>
    </i>
    <i r="1">
      <x v="3"/>
    </i>
    <i r="1">
      <x v="6"/>
    </i>
    <i>
      <x v="9"/>
    </i>
    <i r="1">
      <x v="1"/>
    </i>
    <i r="1">
      <x v="3"/>
    </i>
    <i>
      <x v="10"/>
    </i>
    <i r="1">
      <x v="3"/>
    </i>
    <i t="grand">
      <x/>
    </i>
  </rowItems>
  <colFields count="1">
    <field x="-2"/>
  </colFields>
  <colItems count="2">
    <i>
      <x/>
    </i>
    <i i="1">
      <x v="1"/>
    </i>
  </colItems>
  <dataFields count="2">
    <dataField name="Sum of Units Sold" fld="4" baseField="0" baseItem="0"/>
    <dataField name="Sum of Unit Price" fld="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18A73A-4357-44D7-AD6A-02DA5E47AA0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11" firstHeaderRow="1" firstDataRow="1" firstDataCol="1"/>
  <pivotFields count="9">
    <pivotField numFmtId="14" showAll="0"/>
    <pivotField showAll="0">
      <items count="12">
        <item x="0"/>
        <item x="8"/>
        <item x="3"/>
        <item x="5"/>
        <item x="7"/>
        <item x="2"/>
        <item x="1"/>
        <item x="4"/>
        <item x="9"/>
        <item x="10"/>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124336-65AD-467E-AC84-7470EEDC9E78}" sourceName="Sales Person">
  <pivotTables>
    <pivotTable tabId="8" name="PivotTable9"/>
    <pivotTable tabId="8" name="PivotTable10"/>
    <pivotTable tabId="8" name="PivotTable5"/>
    <pivotTable tabId="8" name="PivotTable7"/>
    <pivotTable tabId="8" name="PivotTable8"/>
  </pivotTables>
  <data>
    <tabular pivotCacheId="1527955029">
      <items count="11">
        <i x="0" s="1"/>
        <i x="8" s="1"/>
        <i x="3" s="1"/>
        <i x="5" s="1"/>
        <i x="7" s="1"/>
        <i x="2" s="1"/>
        <i x="1" s="1"/>
        <i x="4" s="1"/>
        <i x="9" s="1"/>
        <i x="10"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A86A32-D6EE-4242-9DAF-1B3C83EDDA5C}" sourceName="Region">
  <pivotTables>
    <pivotTable tabId="8" name="PivotTable9"/>
    <pivotTable tabId="8" name="PivotTable10"/>
    <pivotTable tabId="8" name="PivotTable5"/>
    <pivotTable tabId="8" name="PivotTable7"/>
    <pivotTable tabId="8" name="PivotTable8"/>
  </pivotTables>
  <data>
    <tabular pivotCacheId="1527955029">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19F7F0C-84E5-4CA5-AE23-2D46FCD21C15}" sourceName="Product">
  <pivotTables>
    <pivotTable tabId="8" name="PivotTable9"/>
    <pivotTable tabId="8" name="PivotTable10"/>
    <pivotTable tabId="8" name="PivotTable5"/>
    <pivotTable tabId="8" name="PivotTable7"/>
    <pivotTable tabId="8" name="PivotTable8"/>
  </pivotTables>
  <data>
    <tabular pivotCacheId="1527955029">
      <items count="7">
        <i x="2" s="1"/>
        <i x="1" s="1"/>
        <i x="5" s="1"/>
        <i x="3" s="1"/>
        <i x="6" s="1"/>
        <i x="4"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BC8BE0BF-0FC1-4AD8-9B75-00EDE5C26BC0}" cache="Slicer_Sales_Person" caption="Sales Person" showCaption="0" style="SlicerStyleDark6" rowHeight="548640"/>
  <slicer name="Region 1" xr10:uid="{DEAC037D-C39F-4781-B82E-B5C63EA3A51A}" cache="Slicer_Region" caption="Region" columnCount="2" showCaption="0" style="SlicerStyleDark6" rowHeight="247650"/>
  <slicer name="Product 1" xr10:uid="{124740CE-14E7-4DC6-B867-88231CE48E2E}" cache="Slicer_Product" caption="Product" showCaption="0" style="SlicerStyleDark6"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14E1AF8-2957-45FE-BAB6-6FB139FAC429}" cache="Slicer_Sales_Person" caption="Sales Person" style="SlicerStyleDark6" rowHeight="247650"/>
  <slicer name="Region" xr10:uid="{C3DC7606-3205-4194-A7B4-539637DAEA56}" cache="Slicer_Region" caption="Region" showCaption="0" rowHeight="247650"/>
  <slicer name="Product" xr10:uid="{3375E522-217F-4192-8B46-A3D8CA92E702}" cache="Slicer_Product" caption="Product" style="SlicerStyleDark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EC7FCD-ACE7-4AA4-B7C0-2D6B220273F7}" name="Table7" displayName="Table7" ref="A1:I62" totalsRowShown="0" headerRowDxfId="7" dataDxfId="6" dataCellStyle="Comma">
  <autoFilter ref="A1:I62" xr:uid="{31EC7FCD-ACE7-4AA4-B7C0-2D6B220273F7}"/>
  <tableColumns count="9">
    <tableColumn id="1" xr3:uid="{62CE36D1-4178-47C7-B70E-B9461F8A6BFF}" name="Date" dataDxfId="5" dataCellStyle="Comma"/>
    <tableColumn id="2" xr3:uid="{CF160CA5-DB48-46D2-BE0F-895206CF10FE}" name="Sales Person" dataCellStyle="Comma"/>
    <tableColumn id="3" xr3:uid="{E783E924-7689-45E0-8BAC-C5ED18F62E9C}" name="Region" dataCellStyle="Comma"/>
    <tableColumn id="4" xr3:uid="{2254A995-2E24-40DA-A870-4BA750E37DF6}" name="Product" dataCellStyle="Comma"/>
    <tableColumn id="5" xr3:uid="{EB9CB7BE-6748-4C90-90FE-F42FD67F4840}" name="Units Sold" dataDxfId="4" dataCellStyle="Comma"/>
    <tableColumn id="6" xr3:uid="{5C321D50-1116-48AE-A23D-71F32E196865}" name="Unit Price" dataDxfId="3" dataCellStyle="Comma">
      <calculatedColumnFormula>IF(D2="Tent",6000,IF(D2="Blender",3500,IF(D2="Action Figure",1200,IF(D2="Novel",1000,IF(D2="Sneakers",4000,IF(D2="Smartphone",10000,IF(D2="moisturizer",600,"No Product Found")))))))</calculatedColumnFormula>
    </tableColumn>
    <tableColumn id="7" xr3:uid="{00F440BD-C4DE-4DE1-B232-B1BF7B9077E7}" name="Cost of Goods" dataDxfId="2" dataCellStyle="Comma">
      <calculatedColumnFormula>IF(D2="Tent",4000,IF(D2="Blender",2500,IF(D2="Action Figure",800,IF(D2="Novel",700,IF(D2="Sneakers",3000,IF(D2="Smartphone",7000,IF(D2="moisturizer",400,"No Product Found")))))))</calculatedColumnFormula>
    </tableColumn>
    <tableColumn id="8" xr3:uid="{AB4053AB-F7F0-4DB8-A4C2-E4689B53381E}" name="Total Sales" dataDxfId="1" dataCellStyle="Comma">
      <calculatedColumnFormula>F2*E2</calculatedColumnFormula>
    </tableColumn>
    <tableColumn id="9" xr3:uid="{08D38EE8-FC1E-4A07-9A01-EDC90E20EE51}" name="Profits" dataDxfId="0" dataCellStyle="Comma">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CE28-C021-44FB-8E9E-058CB3FB11D9}">
  <dimension ref="A1"/>
  <sheetViews>
    <sheetView showGridLines="0" showRowColHeaders="0" tabSelected="1" topLeftCell="K1" zoomScale="57" zoomScaleNormal="36" zoomScaleSheetLayoutView="46" zoomScalePageLayoutView="46" workbookViewId="0">
      <selection activeCell="AP24" sqref="AP2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FE931-BA45-492A-B659-15E57291A07F}">
  <dimension ref="A3:O54"/>
  <sheetViews>
    <sheetView zoomScale="65" workbookViewId="0">
      <selection activeCell="M4" sqref="M4 M8 M12 M16 M22 M27 M32 M37 M42 M47 M50"/>
      <pivotSelection pane="bottomRight" showHeader="1" activeRow="3" activeCol="12" click="1" r:id="rId4">
        <pivotArea dataOnly="0" labelOnly="1" fieldPosition="0">
          <references count="1">
            <reference field="1" count="0"/>
          </references>
        </pivotArea>
      </pivotSelection>
    </sheetView>
  </sheetViews>
  <sheetFormatPr defaultRowHeight="14.4" x14ac:dyDescent="0.3"/>
  <cols>
    <col min="1" max="1" width="14.109375" bestFit="1" customWidth="1"/>
    <col min="2" max="2" width="16.5546875" style="5" bestFit="1" customWidth="1"/>
    <col min="4" max="4" width="14.109375" bestFit="1" customWidth="1"/>
    <col min="5" max="5" width="16.5546875" bestFit="1" customWidth="1"/>
    <col min="7" max="7" width="14.109375" bestFit="1" customWidth="1"/>
    <col min="8" max="8" width="16.5546875" style="5" bestFit="1" customWidth="1"/>
    <col min="10" max="10" width="14.109375" bestFit="1" customWidth="1"/>
    <col min="11" max="11" width="15.88671875" bestFit="1" customWidth="1"/>
    <col min="12" max="12" width="15.5546875" bestFit="1" customWidth="1"/>
    <col min="13" max="13" width="14.5546875" bestFit="1" customWidth="1"/>
    <col min="14" max="14" width="15.88671875" style="5" bestFit="1" customWidth="1"/>
    <col min="15" max="15" width="15.6640625" bestFit="1" customWidth="1"/>
    <col min="16" max="16" width="19.5546875" bestFit="1" customWidth="1"/>
    <col min="17" max="20" width="9.5546875" bestFit="1" customWidth="1"/>
    <col min="21" max="21" width="15.6640625" bestFit="1" customWidth="1"/>
    <col min="22" max="22" width="10.5546875" bestFit="1" customWidth="1"/>
    <col min="23" max="23" width="9.5546875" bestFit="1" customWidth="1"/>
    <col min="24" max="27" width="10.5546875" bestFit="1" customWidth="1"/>
    <col min="28" max="28" width="20.44140625" bestFit="1" customWidth="1"/>
    <col min="29" max="29" width="20.33203125" bestFit="1" customWidth="1"/>
  </cols>
  <sheetData>
    <row r="3" spans="1:15" x14ac:dyDescent="0.3">
      <c r="A3" s="3" t="s">
        <v>34</v>
      </c>
      <c r="B3" s="5" t="s">
        <v>35</v>
      </c>
      <c r="D3" s="3" t="s">
        <v>34</v>
      </c>
      <c r="E3" t="s">
        <v>35</v>
      </c>
      <c r="G3" s="3" t="s">
        <v>34</v>
      </c>
      <c r="H3" s="5" t="s">
        <v>35</v>
      </c>
      <c r="J3" s="3" t="s">
        <v>34</v>
      </c>
      <c r="K3" t="s">
        <v>36</v>
      </c>
      <c r="M3" s="3" t="s">
        <v>34</v>
      </c>
      <c r="N3" t="s">
        <v>36</v>
      </c>
      <c r="O3" t="s">
        <v>38</v>
      </c>
    </row>
    <row r="4" spans="1:15" x14ac:dyDescent="0.3">
      <c r="A4" s="2" t="s">
        <v>12</v>
      </c>
      <c r="B4" s="5">
        <v>4447400</v>
      </c>
      <c r="D4" s="2" t="s">
        <v>16</v>
      </c>
      <c r="E4" s="5">
        <v>618000</v>
      </c>
      <c r="G4" s="2" t="s">
        <v>8</v>
      </c>
      <c r="H4" s="5">
        <v>2059600</v>
      </c>
      <c r="J4" s="2" t="s">
        <v>16</v>
      </c>
      <c r="K4">
        <v>515</v>
      </c>
      <c r="M4" s="2" t="s">
        <v>8</v>
      </c>
      <c r="N4">
        <v>553</v>
      </c>
      <c r="O4" s="15">
        <v>23200</v>
      </c>
    </row>
    <row r="5" spans="1:15" x14ac:dyDescent="0.3">
      <c r="A5" s="2" t="s">
        <v>18</v>
      </c>
      <c r="B5" s="5">
        <v>3207400</v>
      </c>
      <c r="D5" s="2" t="s">
        <v>13</v>
      </c>
      <c r="E5" s="5">
        <v>2663500</v>
      </c>
      <c r="G5" s="2" t="s">
        <v>25</v>
      </c>
      <c r="H5" s="5">
        <v>921600</v>
      </c>
      <c r="J5" s="2" t="s">
        <v>13</v>
      </c>
      <c r="K5">
        <v>761</v>
      </c>
      <c r="M5" s="4" t="s">
        <v>26</v>
      </c>
      <c r="N5">
        <v>186</v>
      </c>
      <c r="O5" s="15">
        <v>1200</v>
      </c>
    </row>
    <row r="6" spans="1:15" x14ac:dyDescent="0.3">
      <c r="A6" s="2" t="s">
        <v>15</v>
      </c>
      <c r="B6" s="5">
        <v>3215000</v>
      </c>
      <c r="D6" s="2" t="s">
        <v>26</v>
      </c>
      <c r="E6" s="5">
        <v>850200</v>
      </c>
      <c r="G6" s="2" t="s">
        <v>17</v>
      </c>
      <c r="H6" s="5">
        <v>2167000</v>
      </c>
      <c r="J6" s="2" t="s">
        <v>26</v>
      </c>
      <c r="K6">
        <v>1417</v>
      </c>
      <c r="M6" s="4" t="s">
        <v>21</v>
      </c>
      <c r="N6">
        <v>127</v>
      </c>
      <c r="O6" s="15">
        <v>4000</v>
      </c>
    </row>
    <row r="7" spans="1:15" x14ac:dyDescent="0.3">
      <c r="A7" s="2" t="s">
        <v>9</v>
      </c>
      <c r="B7" s="5">
        <v>4102900</v>
      </c>
      <c r="D7" s="2" t="s">
        <v>19</v>
      </c>
      <c r="E7" s="5">
        <v>1121000</v>
      </c>
      <c r="G7" s="2" t="s">
        <v>22</v>
      </c>
      <c r="H7" s="5">
        <v>1661400</v>
      </c>
      <c r="J7" s="2" t="s">
        <v>19</v>
      </c>
      <c r="K7">
        <v>1121</v>
      </c>
      <c r="M7" s="4" t="s">
        <v>10</v>
      </c>
      <c r="N7">
        <v>240</v>
      </c>
      <c r="O7" s="15">
        <v>18000</v>
      </c>
    </row>
    <row r="8" spans="1:15" x14ac:dyDescent="0.3">
      <c r="A8" s="2" t="s">
        <v>29</v>
      </c>
      <c r="B8" s="5">
        <v>14972700</v>
      </c>
      <c r="D8" s="2" t="s">
        <v>28</v>
      </c>
      <c r="E8" s="5">
        <v>2350000</v>
      </c>
      <c r="G8" s="2" t="s">
        <v>24</v>
      </c>
      <c r="H8" s="5">
        <v>1810200</v>
      </c>
      <c r="J8" s="2" t="s">
        <v>28</v>
      </c>
      <c r="K8">
        <v>235</v>
      </c>
      <c r="M8" s="2" t="s">
        <v>25</v>
      </c>
      <c r="N8">
        <v>462</v>
      </c>
      <c r="O8" s="15">
        <v>14400</v>
      </c>
    </row>
    <row r="9" spans="1:15" x14ac:dyDescent="0.3">
      <c r="D9" s="2" t="s">
        <v>21</v>
      </c>
      <c r="E9" s="5">
        <v>3440000</v>
      </c>
      <c r="G9" s="2" t="s">
        <v>14</v>
      </c>
      <c r="H9" s="5">
        <v>1341000</v>
      </c>
      <c r="J9" s="2" t="s">
        <v>21</v>
      </c>
      <c r="K9">
        <v>860</v>
      </c>
      <c r="M9" s="4" t="s">
        <v>16</v>
      </c>
      <c r="N9">
        <v>88</v>
      </c>
      <c r="O9" s="15">
        <v>1200</v>
      </c>
    </row>
    <row r="10" spans="1:15" x14ac:dyDescent="0.3">
      <c r="D10" s="2" t="s">
        <v>10</v>
      </c>
      <c r="E10" s="5">
        <v>3930000</v>
      </c>
      <c r="G10" s="2" t="s">
        <v>11</v>
      </c>
      <c r="H10" s="5">
        <v>2215400</v>
      </c>
      <c r="J10" s="2" t="s">
        <v>10</v>
      </c>
      <c r="K10">
        <v>655</v>
      </c>
      <c r="M10" s="4" t="s">
        <v>26</v>
      </c>
      <c r="N10">
        <v>200</v>
      </c>
      <c r="O10" s="15">
        <v>1200</v>
      </c>
    </row>
    <row r="11" spans="1:15" x14ac:dyDescent="0.3">
      <c r="D11" s="2" t="s">
        <v>29</v>
      </c>
      <c r="E11" s="5">
        <v>14972700</v>
      </c>
      <c r="G11" s="2" t="s">
        <v>20</v>
      </c>
      <c r="H11" s="5">
        <v>1214200</v>
      </c>
      <c r="J11" s="2" t="s">
        <v>29</v>
      </c>
      <c r="K11">
        <v>5564</v>
      </c>
      <c r="M11" s="4" t="s">
        <v>21</v>
      </c>
      <c r="N11">
        <v>174</v>
      </c>
      <c r="O11" s="15">
        <v>12000</v>
      </c>
    </row>
    <row r="12" spans="1:15" x14ac:dyDescent="0.3">
      <c r="G12" s="2" t="s">
        <v>27</v>
      </c>
      <c r="H12" s="5">
        <v>849800</v>
      </c>
      <c r="M12" s="2" t="s">
        <v>17</v>
      </c>
      <c r="N12">
        <v>534</v>
      </c>
      <c r="O12" s="15">
        <v>22500</v>
      </c>
    </row>
    <row r="13" spans="1:15" x14ac:dyDescent="0.3">
      <c r="G13" s="2" t="s">
        <v>23</v>
      </c>
      <c r="H13" s="5">
        <v>578500</v>
      </c>
      <c r="M13" s="4" t="s">
        <v>13</v>
      </c>
      <c r="N13">
        <v>196</v>
      </c>
      <c r="O13" s="15">
        <v>10500</v>
      </c>
    </row>
    <row r="14" spans="1:15" x14ac:dyDescent="0.3">
      <c r="G14" s="2" t="s">
        <v>37</v>
      </c>
      <c r="H14" s="5">
        <v>154000</v>
      </c>
      <c r="M14" s="4" t="s">
        <v>19</v>
      </c>
      <c r="N14">
        <v>211</v>
      </c>
      <c r="O14" s="15">
        <v>2000</v>
      </c>
    </row>
    <row r="15" spans="1:15" x14ac:dyDescent="0.3">
      <c r="G15" s="2" t="s">
        <v>29</v>
      </c>
      <c r="H15" s="5">
        <v>14972700</v>
      </c>
      <c r="M15" s="4" t="s">
        <v>28</v>
      </c>
      <c r="N15">
        <v>127</v>
      </c>
      <c r="O15" s="15">
        <v>10000</v>
      </c>
    </row>
    <row r="16" spans="1:15" x14ac:dyDescent="0.3">
      <c r="M16" s="2" t="s">
        <v>22</v>
      </c>
      <c r="N16">
        <v>427</v>
      </c>
      <c r="O16" s="15">
        <v>16800</v>
      </c>
    </row>
    <row r="17" spans="13:15" x14ac:dyDescent="0.3">
      <c r="M17" s="4" t="s">
        <v>16</v>
      </c>
      <c r="N17">
        <v>51</v>
      </c>
      <c r="O17" s="15">
        <v>1200</v>
      </c>
    </row>
    <row r="18" spans="13:15" x14ac:dyDescent="0.3">
      <c r="M18" s="4" t="s">
        <v>26</v>
      </c>
      <c r="N18">
        <v>67</v>
      </c>
      <c r="O18" s="15">
        <v>600</v>
      </c>
    </row>
    <row r="19" spans="13:15" x14ac:dyDescent="0.3">
      <c r="M19" s="4" t="s">
        <v>19</v>
      </c>
      <c r="N19">
        <v>108</v>
      </c>
      <c r="O19" s="15">
        <v>1000</v>
      </c>
    </row>
    <row r="20" spans="13:15" x14ac:dyDescent="0.3">
      <c r="M20" s="4" t="s">
        <v>28</v>
      </c>
      <c r="N20">
        <v>108</v>
      </c>
      <c r="O20" s="15">
        <v>10000</v>
      </c>
    </row>
    <row r="21" spans="13:15" x14ac:dyDescent="0.3">
      <c r="M21" s="4" t="s">
        <v>21</v>
      </c>
      <c r="N21">
        <v>93</v>
      </c>
      <c r="O21" s="15">
        <v>4000</v>
      </c>
    </row>
    <row r="22" spans="13:15" x14ac:dyDescent="0.3">
      <c r="M22" s="2" t="s">
        <v>24</v>
      </c>
      <c r="N22">
        <v>508</v>
      </c>
      <c r="O22" s="15">
        <v>18100</v>
      </c>
    </row>
    <row r="23" spans="13:15" x14ac:dyDescent="0.3">
      <c r="M23" s="4" t="s">
        <v>13</v>
      </c>
      <c r="N23">
        <v>96</v>
      </c>
      <c r="O23" s="15">
        <v>3500</v>
      </c>
    </row>
    <row r="24" spans="13:15" x14ac:dyDescent="0.3">
      <c r="M24" s="4" t="s">
        <v>26</v>
      </c>
      <c r="N24">
        <v>57</v>
      </c>
      <c r="O24" s="15">
        <v>600</v>
      </c>
    </row>
    <row r="25" spans="13:15" x14ac:dyDescent="0.3">
      <c r="M25" s="4" t="s">
        <v>19</v>
      </c>
      <c r="N25">
        <v>138</v>
      </c>
      <c r="O25" s="15">
        <v>2000</v>
      </c>
    </row>
    <row r="26" spans="13:15" x14ac:dyDescent="0.3">
      <c r="M26" s="4" t="s">
        <v>10</v>
      </c>
      <c r="N26">
        <v>217</v>
      </c>
      <c r="O26" s="15">
        <v>12000</v>
      </c>
    </row>
    <row r="27" spans="13:15" x14ac:dyDescent="0.3">
      <c r="M27" s="2" t="s">
        <v>14</v>
      </c>
      <c r="N27">
        <v>645</v>
      </c>
      <c r="O27" s="15">
        <v>13400</v>
      </c>
    </row>
    <row r="28" spans="13:15" x14ac:dyDescent="0.3">
      <c r="M28" s="4" t="s">
        <v>16</v>
      </c>
      <c r="N28">
        <v>136</v>
      </c>
      <c r="O28" s="15">
        <v>1200</v>
      </c>
    </row>
    <row r="29" spans="13:15" x14ac:dyDescent="0.3">
      <c r="M29" s="4" t="s">
        <v>13</v>
      </c>
      <c r="N29">
        <v>132</v>
      </c>
      <c r="O29" s="15">
        <v>7000</v>
      </c>
    </row>
    <row r="30" spans="13:15" x14ac:dyDescent="0.3">
      <c r="M30" s="4" t="s">
        <v>26</v>
      </c>
      <c r="N30">
        <v>233</v>
      </c>
      <c r="O30" s="15">
        <v>1200</v>
      </c>
    </row>
    <row r="31" spans="13:15" x14ac:dyDescent="0.3">
      <c r="M31" s="4" t="s">
        <v>21</v>
      </c>
      <c r="N31">
        <v>144</v>
      </c>
      <c r="O31" s="15">
        <v>4000</v>
      </c>
    </row>
    <row r="32" spans="13:15" x14ac:dyDescent="0.3">
      <c r="M32" s="2" t="s">
        <v>11</v>
      </c>
      <c r="N32">
        <v>552</v>
      </c>
      <c r="O32" s="15">
        <v>24200</v>
      </c>
    </row>
    <row r="33" spans="13:15" x14ac:dyDescent="0.3">
      <c r="M33" s="4" t="s">
        <v>16</v>
      </c>
      <c r="N33">
        <v>67</v>
      </c>
      <c r="O33" s="15">
        <v>1200</v>
      </c>
    </row>
    <row r="34" spans="13:15" x14ac:dyDescent="0.3">
      <c r="M34" s="4" t="s">
        <v>13</v>
      </c>
      <c r="N34">
        <v>194</v>
      </c>
      <c r="O34" s="15">
        <v>7000</v>
      </c>
    </row>
    <row r="35" spans="13:15" x14ac:dyDescent="0.3">
      <c r="M35" s="4" t="s">
        <v>21</v>
      </c>
      <c r="N35">
        <v>145</v>
      </c>
      <c r="O35" s="15">
        <v>4000</v>
      </c>
    </row>
    <row r="36" spans="13:15" x14ac:dyDescent="0.3">
      <c r="M36" s="4" t="s">
        <v>10</v>
      </c>
      <c r="N36">
        <v>146</v>
      </c>
      <c r="O36" s="15">
        <v>12000</v>
      </c>
    </row>
    <row r="37" spans="13:15" x14ac:dyDescent="0.3">
      <c r="M37" s="2" t="s">
        <v>20</v>
      </c>
      <c r="N37">
        <v>842</v>
      </c>
      <c r="O37" s="15">
        <v>13800</v>
      </c>
    </row>
    <row r="38" spans="13:15" x14ac:dyDescent="0.3">
      <c r="M38" s="4" t="s">
        <v>16</v>
      </c>
      <c r="N38">
        <v>118</v>
      </c>
      <c r="O38" s="15">
        <v>2400</v>
      </c>
    </row>
    <row r="39" spans="13:15" x14ac:dyDescent="0.3">
      <c r="M39" s="4" t="s">
        <v>26</v>
      </c>
      <c r="N39">
        <v>456</v>
      </c>
      <c r="O39" s="15">
        <v>2400</v>
      </c>
    </row>
    <row r="40" spans="13:15" x14ac:dyDescent="0.3">
      <c r="M40" s="4" t="s">
        <v>19</v>
      </c>
      <c r="N40">
        <v>91</v>
      </c>
      <c r="O40" s="15">
        <v>1000</v>
      </c>
    </row>
    <row r="41" spans="13:15" x14ac:dyDescent="0.3">
      <c r="M41" s="4" t="s">
        <v>21</v>
      </c>
      <c r="N41">
        <v>177</v>
      </c>
      <c r="O41" s="15">
        <v>8000</v>
      </c>
    </row>
    <row r="42" spans="13:15" x14ac:dyDescent="0.3">
      <c r="M42" s="2" t="s">
        <v>27</v>
      </c>
      <c r="N42">
        <v>666</v>
      </c>
      <c r="O42" s="15">
        <v>11400</v>
      </c>
    </row>
    <row r="43" spans="13:15" x14ac:dyDescent="0.3">
      <c r="M43" s="4" t="s">
        <v>16</v>
      </c>
      <c r="N43">
        <v>55</v>
      </c>
      <c r="O43" s="15">
        <v>1200</v>
      </c>
    </row>
    <row r="44" spans="13:15" x14ac:dyDescent="0.3">
      <c r="M44" s="4" t="s">
        <v>26</v>
      </c>
      <c r="N44">
        <v>218</v>
      </c>
      <c r="O44" s="15">
        <v>1200</v>
      </c>
    </row>
    <row r="45" spans="13:15" x14ac:dyDescent="0.3">
      <c r="M45" s="4" t="s">
        <v>19</v>
      </c>
      <c r="N45">
        <v>341</v>
      </c>
      <c r="O45" s="15">
        <v>3000</v>
      </c>
    </row>
    <row r="46" spans="13:15" x14ac:dyDescent="0.3">
      <c r="M46" s="4" t="s">
        <v>10</v>
      </c>
      <c r="N46">
        <v>52</v>
      </c>
      <c r="O46" s="15">
        <v>6000</v>
      </c>
    </row>
    <row r="47" spans="13:15" x14ac:dyDescent="0.3">
      <c r="M47" s="2" t="s">
        <v>23</v>
      </c>
      <c r="N47">
        <v>221</v>
      </c>
      <c r="O47" s="15">
        <v>4500</v>
      </c>
    </row>
    <row r="48" spans="13:15" x14ac:dyDescent="0.3">
      <c r="M48" s="4" t="s">
        <v>13</v>
      </c>
      <c r="N48">
        <v>143</v>
      </c>
      <c r="O48" s="15">
        <v>3500</v>
      </c>
    </row>
    <row r="49" spans="13:15" x14ac:dyDescent="0.3">
      <c r="M49" s="4" t="s">
        <v>19</v>
      </c>
      <c r="N49">
        <v>78</v>
      </c>
      <c r="O49" s="15">
        <v>1000</v>
      </c>
    </row>
    <row r="50" spans="13:15" x14ac:dyDescent="0.3">
      <c r="M50" s="2" t="s">
        <v>37</v>
      </c>
      <c r="N50">
        <v>154</v>
      </c>
      <c r="O50" s="15">
        <v>2000</v>
      </c>
    </row>
    <row r="51" spans="13:15" x14ac:dyDescent="0.3">
      <c r="M51" s="4" t="s">
        <v>19</v>
      </c>
      <c r="N51">
        <v>154</v>
      </c>
      <c r="O51" s="15">
        <v>2000</v>
      </c>
    </row>
    <row r="52" spans="13:15" x14ac:dyDescent="0.3">
      <c r="M52" s="2" t="s">
        <v>29</v>
      </c>
      <c r="N52">
        <v>5564</v>
      </c>
      <c r="O52" s="15">
        <v>164300</v>
      </c>
    </row>
    <row r="53" spans="13:15" x14ac:dyDescent="0.3">
      <c r="N53"/>
    </row>
    <row r="54" spans="13:15" x14ac:dyDescent="0.3">
      <c r="N54"/>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P62"/>
  <sheetViews>
    <sheetView zoomScale="87" workbookViewId="0">
      <selection activeCell="J15" sqref="J15"/>
    </sheetView>
  </sheetViews>
  <sheetFormatPr defaultRowHeight="14.4" x14ac:dyDescent="0.3"/>
  <cols>
    <col min="1" max="1" width="12.88671875" customWidth="1"/>
    <col min="2" max="2" width="13.77734375" customWidth="1"/>
    <col min="4" max="4" width="15.6640625" customWidth="1"/>
    <col min="5" max="5" width="11.44140625" customWidth="1"/>
    <col min="6" max="6" width="10.77734375" customWidth="1"/>
    <col min="7" max="7" width="14.5546875" customWidth="1"/>
    <col min="8" max="8" width="13.5546875" style="12" customWidth="1"/>
    <col min="9" max="9" width="13.5546875" style="14" customWidth="1"/>
    <col min="10" max="10" width="12.21875" bestFit="1" customWidth="1"/>
    <col min="11" max="11" width="14.21875" customWidth="1"/>
    <col min="14" max="14" width="19" customWidth="1"/>
  </cols>
  <sheetData>
    <row r="1" spans="1:16" ht="20.100000000000001" customHeight="1" thickBot="1" x14ac:dyDescent="0.35">
      <c r="A1" s="1" t="s">
        <v>0</v>
      </c>
      <c r="B1" s="1" t="s">
        <v>1</v>
      </c>
      <c r="C1" s="1" t="s">
        <v>2</v>
      </c>
      <c r="D1" s="1" t="s">
        <v>3</v>
      </c>
      <c r="E1" s="1" t="s">
        <v>4</v>
      </c>
      <c r="F1" s="1" t="s">
        <v>5</v>
      </c>
      <c r="G1" s="1" t="s">
        <v>6</v>
      </c>
      <c r="H1" s="11" t="s">
        <v>7</v>
      </c>
      <c r="I1" s="13" t="s">
        <v>32</v>
      </c>
      <c r="M1" s="8"/>
      <c r="N1" s="10" t="s">
        <v>29</v>
      </c>
    </row>
    <row r="2" spans="1:16" ht="15" thickTop="1" x14ac:dyDescent="0.3">
      <c r="A2" s="7">
        <v>44246</v>
      </c>
      <c r="B2" s="8" t="s">
        <v>8</v>
      </c>
      <c r="C2" s="8" t="s">
        <v>9</v>
      </c>
      <c r="D2" s="8" t="s">
        <v>10</v>
      </c>
      <c r="E2" s="9">
        <v>84</v>
      </c>
      <c r="F2" s="8">
        <f>IF(D2="Tent",6000,IF(D2="Blender",3500,IF(D2="Action Figure",1200,IF(D2="Novel",1000,IF(D2="Sneakers",4000,IF(D2="Smartphone",10000,IF(D2="moisturizer",600,"No Product Found")))))))</f>
        <v>6000</v>
      </c>
      <c r="G2" s="8">
        <f>IF(D2="Tent",4000,IF(D2="Blender",2500,IF(D2="Action Figure",800,IF(D2="Novel",700,IF(D2="Sneakers",3000,IF(D2="Smartphone",7000,IF(D2="moisturizer",400,"No Product Found")))))))</f>
        <v>4000</v>
      </c>
      <c r="H2" s="12">
        <f>F2*E2</f>
        <v>504000</v>
      </c>
      <c r="I2" s="14">
        <f t="shared" ref="I2:I33" si="0">H2-(G2*E2)</f>
        <v>168000</v>
      </c>
      <c r="M2" s="8"/>
      <c r="N2" s="14">
        <f>SUM(H2:H62)</f>
        <v>14972700</v>
      </c>
      <c r="O2" s="8"/>
      <c r="P2" s="8"/>
    </row>
    <row r="3" spans="1:16" x14ac:dyDescent="0.3">
      <c r="A3" s="7">
        <v>44446</v>
      </c>
      <c r="B3" s="8" t="s">
        <v>11</v>
      </c>
      <c r="C3" s="8" t="s">
        <v>12</v>
      </c>
      <c r="D3" s="8" t="s">
        <v>13</v>
      </c>
      <c r="E3" s="9">
        <v>128</v>
      </c>
      <c r="F3" s="8">
        <f t="shared" ref="F3:F51" si="1">IF(D3="Tent",6000,IF(D3="Blender",3500,IF(D3="Action Figure",1200,IF(D3="Novel",1000,IF(D3="Sneakers",4000,IF(D3="Smartphone",10000,IF(D3="moisturizer",600,"No Product Found")))))))</f>
        <v>3500</v>
      </c>
      <c r="G3" s="8">
        <f t="shared" ref="G3:G51" si="2">IF(D3="Tent",4000,IF(D3="Blender",2500,IF(D3="Action Figure",800,IF(D3="Novel",700,IF(D3="Sneakers",3000,IF(D3="Smartphone",7000,IF(D3="moisturizer",400,"No Product Found")))))))</f>
        <v>2500</v>
      </c>
      <c r="H3" s="12">
        <f t="shared" ref="H3:H51" si="3">F3*E3</f>
        <v>448000</v>
      </c>
      <c r="I3" s="14">
        <f t="shared" si="0"/>
        <v>128000</v>
      </c>
      <c r="N3" s="8"/>
    </row>
    <row r="4" spans="1:16" x14ac:dyDescent="0.3">
      <c r="A4" s="7">
        <v>44230</v>
      </c>
      <c r="B4" s="8" t="s">
        <v>14</v>
      </c>
      <c r="C4" s="8" t="s">
        <v>15</v>
      </c>
      <c r="D4" s="8" t="s">
        <v>16</v>
      </c>
      <c r="E4" s="9">
        <v>136</v>
      </c>
      <c r="F4" s="8">
        <f t="shared" si="1"/>
        <v>1200</v>
      </c>
      <c r="G4" s="8">
        <f t="shared" si="2"/>
        <v>800</v>
      </c>
      <c r="H4" s="12">
        <f t="shared" si="3"/>
        <v>163200</v>
      </c>
      <c r="I4" s="14">
        <f t="shared" si="0"/>
        <v>54400</v>
      </c>
      <c r="N4" s="8"/>
    </row>
    <row r="5" spans="1:16" x14ac:dyDescent="0.3">
      <c r="A5" s="7">
        <v>44085</v>
      </c>
      <c r="B5" s="8" t="s">
        <v>17</v>
      </c>
      <c r="C5" s="8" t="s">
        <v>18</v>
      </c>
      <c r="D5" s="8" t="s">
        <v>19</v>
      </c>
      <c r="E5" s="9">
        <v>91</v>
      </c>
      <c r="F5" s="8">
        <f t="shared" si="1"/>
        <v>1000</v>
      </c>
      <c r="G5" s="8">
        <f t="shared" si="2"/>
        <v>700</v>
      </c>
      <c r="H5" s="12">
        <f t="shared" si="3"/>
        <v>91000</v>
      </c>
      <c r="I5" s="14">
        <f t="shared" si="0"/>
        <v>27300</v>
      </c>
      <c r="N5" s="8"/>
    </row>
    <row r="6" spans="1:16" x14ac:dyDescent="0.3">
      <c r="A6" s="7">
        <v>44462</v>
      </c>
      <c r="B6" s="8" t="s">
        <v>20</v>
      </c>
      <c r="C6" s="8" t="s">
        <v>9</v>
      </c>
      <c r="D6" s="8" t="s">
        <v>21</v>
      </c>
      <c r="E6" s="9">
        <v>110</v>
      </c>
      <c r="F6" s="8">
        <f t="shared" si="1"/>
        <v>4000</v>
      </c>
      <c r="G6" s="8">
        <f t="shared" si="2"/>
        <v>3000</v>
      </c>
      <c r="H6" s="12">
        <f t="shared" si="3"/>
        <v>440000</v>
      </c>
      <c r="I6" s="14">
        <f t="shared" si="0"/>
        <v>110000</v>
      </c>
      <c r="N6" s="8"/>
    </row>
    <row r="7" spans="1:16" x14ac:dyDescent="0.3">
      <c r="A7" s="7">
        <v>44105</v>
      </c>
      <c r="B7" s="8" t="s">
        <v>22</v>
      </c>
      <c r="C7" s="8" t="s">
        <v>12</v>
      </c>
      <c r="D7" s="8" t="s">
        <v>16</v>
      </c>
      <c r="E7" s="9">
        <v>51</v>
      </c>
      <c r="F7" s="8">
        <f t="shared" si="1"/>
        <v>1200</v>
      </c>
      <c r="G7" s="8">
        <f t="shared" si="2"/>
        <v>800</v>
      </c>
      <c r="H7" s="12">
        <f t="shared" si="3"/>
        <v>61200</v>
      </c>
      <c r="I7" s="14">
        <f t="shared" si="0"/>
        <v>20400</v>
      </c>
      <c r="N7" s="10" t="s">
        <v>30</v>
      </c>
    </row>
    <row r="8" spans="1:16" x14ac:dyDescent="0.3">
      <c r="A8" s="7">
        <v>44413</v>
      </c>
      <c r="B8" s="8" t="s">
        <v>23</v>
      </c>
      <c r="C8" s="8" t="s">
        <v>18</v>
      </c>
      <c r="D8" s="8" t="s">
        <v>19</v>
      </c>
      <c r="E8" s="9">
        <v>78</v>
      </c>
      <c r="F8" s="8">
        <f t="shared" si="1"/>
        <v>1000</v>
      </c>
      <c r="G8" s="8">
        <f t="shared" si="2"/>
        <v>700</v>
      </c>
      <c r="H8" s="12">
        <f t="shared" si="3"/>
        <v>78000</v>
      </c>
      <c r="I8" s="14">
        <f t="shared" si="0"/>
        <v>23400</v>
      </c>
      <c r="N8" s="8">
        <f>SUM(E2:E62)</f>
        <v>5564</v>
      </c>
    </row>
    <row r="9" spans="1:16" x14ac:dyDescent="0.3">
      <c r="A9" s="7">
        <v>44141</v>
      </c>
      <c r="B9" s="8" t="s">
        <v>24</v>
      </c>
      <c r="C9" s="8" t="s">
        <v>15</v>
      </c>
      <c r="D9" s="8" t="s">
        <v>10</v>
      </c>
      <c r="E9" s="9">
        <v>146</v>
      </c>
      <c r="F9" s="8">
        <f t="shared" si="1"/>
        <v>6000</v>
      </c>
      <c r="G9" s="8">
        <f t="shared" si="2"/>
        <v>4000</v>
      </c>
      <c r="H9" s="12">
        <f t="shared" si="3"/>
        <v>876000</v>
      </c>
      <c r="I9" s="14">
        <f t="shared" si="0"/>
        <v>292000</v>
      </c>
      <c r="N9" s="8"/>
    </row>
    <row r="10" spans="1:16" x14ac:dyDescent="0.3">
      <c r="A10" s="7">
        <v>44223</v>
      </c>
      <c r="B10" s="8" t="s">
        <v>25</v>
      </c>
      <c r="C10" s="8" t="s">
        <v>9</v>
      </c>
      <c r="D10" s="8" t="s">
        <v>26</v>
      </c>
      <c r="E10" s="9">
        <v>101</v>
      </c>
      <c r="F10" s="8">
        <f t="shared" si="1"/>
        <v>600</v>
      </c>
      <c r="G10" s="8">
        <f t="shared" si="2"/>
        <v>400</v>
      </c>
      <c r="H10" s="12">
        <f t="shared" si="3"/>
        <v>60600</v>
      </c>
      <c r="I10" s="14">
        <f t="shared" si="0"/>
        <v>20200</v>
      </c>
      <c r="N10" s="8"/>
    </row>
    <row r="11" spans="1:16" x14ac:dyDescent="0.3">
      <c r="A11" s="7">
        <v>44442</v>
      </c>
      <c r="B11" s="8" t="s">
        <v>27</v>
      </c>
      <c r="C11" s="8" t="s">
        <v>15</v>
      </c>
      <c r="D11" s="8" t="s">
        <v>10</v>
      </c>
      <c r="E11" s="9">
        <v>52</v>
      </c>
      <c r="F11" s="8">
        <f t="shared" si="1"/>
        <v>6000</v>
      </c>
      <c r="G11" s="8">
        <f t="shared" si="2"/>
        <v>4000</v>
      </c>
      <c r="H11" s="12">
        <f t="shared" si="3"/>
        <v>312000</v>
      </c>
      <c r="I11" s="14">
        <f t="shared" si="0"/>
        <v>104000</v>
      </c>
      <c r="N11" s="8"/>
    </row>
    <row r="12" spans="1:16" x14ac:dyDescent="0.3">
      <c r="A12" s="7">
        <v>44469</v>
      </c>
      <c r="B12" s="8" t="s">
        <v>27</v>
      </c>
      <c r="C12" s="8" t="s">
        <v>12</v>
      </c>
      <c r="D12" s="8" t="s">
        <v>16</v>
      </c>
      <c r="E12" s="9">
        <v>55</v>
      </c>
      <c r="F12" s="8">
        <f t="shared" si="1"/>
        <v>1200</v>
      </c>
      <c r="G12" s="8">
        <f t="shared" si="2"/>
        <v>800</v>
      </c>
      <c r="H12" s="12">
        <f t="shared" si="3"/>
        <v>66000</v>
      </c>
      <c r="I12" s="14">
        <f t="shared" si="0"/>
        <v>22000</v>
      </c>
      <c r="N12" s="10" t="s">
        <v>31</v>
      </c>
    </row>
    <row r="13" spans="1:16" x14ac:dyDescent="0.3">
      <c r="A13" s="7">
        <v>44084</v>
      </c>
      <c r="B13" s="8" t="s">
        <v>27</v>
      </c>
      <c r="C13" s="8" t="s">
        <v>15</v>
      </c>
      <c r="D13" s="8" t="s">
        <v>19</v>
      </c>
      <c r="E13" s="9">
        <v>137</v>
      </c>
      <c r="F13" s="8">
        <f t="shared" si="1"/>
        <v>1000</v>
      </c>
      <c r="G13" s="8">
        <f t="shared" si="2"/>
        <v>700</v>
      </c>
      <c r="H13" s="12">
        <f t="shared" si="3"/>
        <v>137000</v>
      </c>
      <c r="I13" s="14">
        <f t="shared" si="0"/>
        <v>41100</v>
      </c>
      <c r="N13" s="14">
        <f>SUM(I2:I62)</f>
        <v>4461700</v>
      </c>
    </row>
    <row r="14" spans="1:16" x14ac:dyDescent="0.3">
      <c r="A14" s="7">
        <v>44404</v>
      </c>
      <c r="B14" s="8" t="s">
        <v>24</v>
      </c>
      <c r="C14" s="8" t="s">
        <v>15</v>
      </c>
      <c r="D14" s="8" t="s">
        <v>13</v>
      </c>
      <c r="E14" s="9">
        <v>96</v>
      </c>
      <c r="F14" s="8">
        <f t="shared" si="1"/>
        <v>3500</v>
      </c>
      <c r="G14" s="8">
        <f t="shared" si="2"/>
        <v>2500</v>
      </c>
      <c r="H14" s="12">
        <f t="shared" si="3"/>
        <v>336000</v>
      </c>
      <c r="I14" s="14">
        <f t="shared" si="0"/>
        <v>96000</v>
      </c>
      <c r="N14" s="8"/>
    </row>
    <row r="15" spans="1:16" x14ac:dyDescent="0.3">
      <c r="A15" s="7">
        <v>44113</v>
      </c>
      <c r="B15" s="8" t="s">
        <v>25</v>
      </c>
      <c r="C15" s="8" t="s">
        <v>12</v>
      </c>
      <c r="D15" s="8" t="s">
        <v>21</v>
      </c>
      <c r="E15" s="9">
        <v>52</v>
      </c>
      <c r="F15" s="8">
        <f t="shared" si="1"/>
        <v>4000</v>
      </c>
      <c r="G15" s="8">
        <f t="shared" si="2"/>
        <v>3000</v>
      </c>
      <c r="H15" s="12">
        <f t="shared" si="3"/>
        <v>208000</v>
      </c>
      <c r="I15" s="14">
        <f t="shared" si="0"/>
        <v>52000</v>
      </c>
      <c r="N15" s="8"/>
    </row>
    <row r="16" spans="1:16" x14ac:dyDescent="0.3">
      <c r="A16" s="7">
        <v>44292</v>
      </c>
      <c r="B16" s="8" t="s">
        <v>17</v>
      </c>
      <c r="C16" s="8" t="s">
        <v>9</v>
      </c>
      <c r="D16" s="8" t="s">
        <v>13</v>
      </c>
      <c r="E16" s="9">
        <v>76</v>
      </c>
      <c r="F16" s="8">
        <f t="shared" si="1"/>
        <v>3500</v>
      </c>
      <c r="G16" s="8">
        <f t="shared" si="2"/>
        <v>2500</v>
      </c>
      <c r="H16" s="12">
        <f t="shared" si="3"/>
        <v>266000</v>
      </c>
      <c r="I16" s="14">
        <f t="shared" si="0"/>
        <v>76000</v>
      </c>
      <c r="N16" s="8"/>
    </row>
    <row r="17" spans="1:14" x14ac:dyDescent="0.3">
      <c r="A17" s="7">
        <v>44362</v>
      </c>
      <c r="B17" s="8" t="s">
        <v>11</v>
      </c>
      <c r="C17" s="8" t="s">
        <v>18</v>
      </c>
      <c r="D17" s="8" t="s">
        <v>21</v>
      </c>
      <c r="E17" s="9">
        <v>145</v>
      </c>
      <c r="F17" s="8">
        <f t="shared" si="1"/>
        <v>4000</v>
      </c>
      <c r="G17" s="8">
        <f t="shared" si="2"/>
        <v>3000</v>
      </c>
      <c r="H17" s="12">
        <f t="shared" si="3"/>
        <v>580000</v>
      </c>
      <c r="I17" s="14">
        <f t="shared" si="0"/>
        <v>145000</v>
      </c>
      <c r="N17" s="8"/>
    </row>
    <row r="18" spans="1:14" x14ac:dyDescent="0.3">
      <c r="A18" s="7">
        <v>44083</v>
      </c>
      <c r="B18" s="8" t="s">
        <v>8</v>
      </c>
      <c r="C18" s="8" t="s">
        <v>15</v>
      </c>
      <c r="D18" s="8" t="s">
        <v>26</v>
      </c>
      <c r="E18" s="9">
        <v>83</v>
      </c>
      <c r="F18" s="8">
        <f t="shared" si="1"/>
        <v>600</v>
      </c>
      <c r="G18" s="8">
        <f t="shared" si="2"/>
        <v>400</v>
      </c>
      <c r="H18" s="12">
        <f t="shared" si="3"/>
        <v>49800</v>
      </c>
      <c r="I18" s="14">
        <f t="shared" si="0"/>
        <v>16600</v>
      </c>
      <c r="N18" s="8"/>
    </row>
    <row r="19" spans="1:14" x14ac:dyDescent="0.3">
      <c r="A19" s="7">
        <v>44421</v>
      </c>
      <c r="B19" s="8" t="s">
        <v>20</v>
      </c>
      <c r="C19" s="8" t="s">
        <v>15</v>
      </c>
      <c r="D19" s="8" t="s">
        <v>19</v>
      </c>
      <c r="E19" s="9">
        <v>91</v>
      </c>
      <c r="F19" s="8">
        <f t="shared" si="1"/>
        <v>1000</v>
      </c>
      <c r="G19" s="8">
        <f t="shared" si="2"/>
        <v>700</v>
      </c>
      <c r="H19" s="12">
        <f t="shared" si="3"/>
        <v>91000</v>
      </c>
      <c r="I19" s="14">
        <f t="shared" si="0"/>
        <v>27300</v>
      </c>
      <c r="N19" s="10" t="s">
        <v>33</v>
      </c>
    </row>
    <row r="20" spans="1:14" x14ac:dyDescent="0.3">
      <c r="A20" s="7">
        <v>44070</v>
      </c>
      <c r="B20" s="8" t="s">
        <v>22</v>
      </c>
      <c r="C20" s="8" t="s">
        <v>9</v>
      </c>
      <c r="D20" s="8" t="s">
        <v>28</v>
      </c>
      <c r="E20" s="9">
        <v>108</v>
      </c>
      <c r="F20" s="8">
        <f t="shared" si="1"/>
        <v>10000</v>
      </c>
      <c r="G20" s="8">
        <f t="shared" si="2"/>
        <v>7000</v>
      </c>
      <c r="H20" s="12">
        <f t="shared" si="3"/>
        <v>1080000</v>
      </c>
      <c r="I20" s="14">
        <f t="shared" si="0"/>
        <v>324000</v>
      </c>
      <c r="N20" s="14">
        <f>AVERAGE(H4:H53)</f>
        <v>246010</v>
      </c>
    </row>
    <row r="21" spans="1:14" x14ac:dyDescent="0.3">
      <c r="A21" s="7">
        <v>44293</v>
      </c>
      <c r="B21" s="8" t="s">
        <v>14</v>
      </c>
      <c r="C21" s="8" t="s">
        <v>18</v>
      </c>
      <c r="D21" s="8" t="s">
        <v>21</v>
      </c>
      <c r="E21" s="9">
        <v>144</v>
      </c>
      <c r="F21" s="8">
        <f t="shared" si="1"/>
        <v>4000</v>
      </c>
      <c r="G21" s="8">
        <f t="shared" si="2"/>
        <v>3000</v>
      </c>
      <c r="H21" s="12">
        <f t="shared" si="3"/>
        <v>576000</v>
      </c>
      <c r="I21" s="14">
        <f t="shared" si="0"/>
        <v>144000</v>
      </c>
    </row>
    <row r="22" spans="1:14" x14ac:dyDescent="0.3">
      <c r="A22" s="7">
        <v>43990</v>
      </c>
      <c r="B22" s="8" t="s">
        <v>20</v>
      </c>
      <c r="C22" s="8" t="s">
        <v>15</v>
      </c>
      <c r="D22" s="8" t="s">
        <v>26</v>
      </c>
      <c r="E22" s="9">
        <v>92</v>
      </c>
      <c r="F22" s="8">
        <f t="shared" si="1"/>
        <v>600</v>
      </c>
      <c r="G22" s="8">
        <f t="shared" si="2"/>
        <v>400</v>
      </c>
      <c r="H22" s="12">
        <f t="shared" si="3"/>
        <v>55200</v>
      </c>
      <c r="I22" s="14">
        <f t="shared" si="0"/>
        <v>18400</v>
      </c>
      <c r="J22" s="6"/>
    </row>
    <row r="23" spans="1:14" x14ac:dyDescent="0.3">
      <c r="A23" s="7">
        <v>44551</v>
      </c>
      <c r="B23" s="8" t="s">
        <v>24</v>
      </c>
      <c r="C23" s="8" t="s">
        <v>9</v>
      </c>
      <c r="D23" s="8" t="s">
        <v>10</v>
      </c>
      <c r="E23" s="9">
        <v>71</v>
      </c>
      <c r="F23" s="8">
        <f t="shared" si="1"/>
        <v>6000</v>
      </c>
      <c r="G23" s="8">
        <f t="shared" si="2"/>
        <v>4000</v>
      </c>
      <c r="H23" s="12">
        <f t="shared" si="3"/>
        <v>426000</v>
      </c>
      <c r="I23" s="14">
        <f t="shared" si="0"/>
        <v>142000</v>
      </c>
    </row>
    <row r="24" spans="1:14" x14ac:dyDescent="0.3">
      <c r="A24" s="7">
        <v>44418</v>
      </c>
      <c r="B24" s="8" t="s">
        <v>8</v>
      </c>
      <c r="C24" s="8" t="s">
        <v>12</v>
      </c>
      <c r="D24" s="8" t="s">
        <v>26</v>
      </c>
      <c r="E24" s="9">
        <v>103</v>
      </c>
      <c r="F24" s="8">
        <f t="shared" si="1"/>
        <v>600</v>
      </c>
      <c r="G24" s="8">
        <f t="shared" si="2"/>
        <v>400</v>
      </c>
      <c r="H24" s="12">
        <f t="shared" si="3"/>
        <v>61800</v>
      </c>
      <c r="I24" s="14">
        <f t="shared" si="0"/>
        <v>20600</v>
      </c>
    </row>
    <row r="25" spans="1:14" x14ac:dyDescent="0.3">
      <c r="A25" s="7">
        <v>44532</v>
      </c>
      <c r="B25" s="8" t="s">
        <v>27</v>
      </c>
      <c r="C25" s="8" t="s">
        <v>18</v>
      </c>
      <c r="D25" s="8" t="s">
        <v>19</v>
      </c>
      <c r="E25" s="9">
        <v>55</v>
      </c>
      <c r="F25" s="8">
        <f t="shared" si="1"/>
        <v>1000</v>
      </c>
      <c r="G25" s="8">
        <f t="shared" si="2"/>
        <v>700</v>
      </c>
      <c r="H25" s="12">
        <f t="shared" si="3"/>
        <v>55000</v>
      </c>
      <c r="I25" s="14">
        <f t="shared" si="0"/>
        <v>16500</v>
      </c>
    </row>
    <row r="26" spans="1:14" x14ac:dyDescent="0.3">
      <c r="A26" s="7">
        <v>44438</v>
      </c>
      <c r="B26" s="8" t="s">
        <v>22</v>
      </c>
      <c r="C26" s="8" t="s">
        <v>12</v>
      </c>
      <c r="D26" s="8" t="s">
        <v>21</v>
      </c>
      <c r="E26" s="9">
        <v>93</v>
      </c>
      <c r="F26" s="8">
        <f t="shared" si="1"/>
        <v>4000</v>
      </c>
      <c r="G26" s="8">
        <f t="shared" si="2"/>
        <v>3000</v>
      </c>
      <c r="H26" s="12">
        <f t="shared" si="3"/>
        <v>372000</v>
      </c>
      <c r="I26" s="14">
        <f t="shared" si="0"/>
        <v>93000</v>
      </c>
    </row>
    <row r="27" spans="1:14" x14ac:dyDescent="0.3">
      <c r="A27" s="7">
        <v>43971</v>
      </c>
      <c r="B27" s="8" t="s">
        <v>14</v>
      </c>
      <c r="C27" s="8" t="s">
        <v>15</v>
      </c>
      <c r="D27" s="8" t="s">
        <v>26</v>
      </c>
      <c r="E27" s="9">
        <v>143</v>
      </c>
      <c r="F27" s="8">
        <f t="shared" si="1"/>
        <v>600</v>
      </c>
      <c r="G27" s="8">
        <f t="shared" si="2"/>
        <v>400</v>
      </c>
      <c r="H27" s="12">
        <f t="shared" si="3"/>
        <v>85800</v>
      </c>
      <c r="I27" s="14">
        <f t="shared" si="0"/>
        <v>28600</v>
      </c>
    </row>
    <row r="28" spans="1:14" x14ac:dyDescent="0.3">
      <c r="A28" s="7">
        <v>44452</v>
      </c>
      <c r="B28" s="8" t="s">
        <v>23</v>
      </c>
      <c r="C28" s="8" t="s">
        <v>9</v>
      </c>
      <c r="D28" s="8" t="s">
        <v>13</v>
      </c>
      <c r="E28" s="9">
        <v>143</v>
      </c>
      <c r="F28" s="8">
        <f t="shared" si="1"/>
        <v>3500</v>
      </c>
      <c r="G28" s="8">
        <f t="shared" si="2"/>
        <v>2500</v>
      </c>
      <c r="H28" s="12">
        <f t="shared" si="3"/>
        <v>500500</v>
      </c>
      <c r="I28" s="14">
        <f t="shared" si="0"/>
        <v>143000</v>
      </c>
    </row>
    <row r="29" spans="1:14" x14ac:dyDescent="0.3">
      <c r="A29" s="7">
        <v>44496</v>
      </c>
      <c r="B29" s="8" t="s">
        <v>25</v>
      </c>
      <c r="C29" s="8" t="s">
        <v>18</v>
      </c>
      <c r="D29" s="8" t="s">
        <v>26</v>
      </c>
      <c r="E29" s="9">
        <v>99</v>
      </c>
      <c r="F29" s="8">
        <f t="shared" si="1"/>
        <v>600</v>
      </c>
      <c r="G29" s="8">
        <f t="shared" si="2"/>
        <v>400</v>
      </c>
      <c r="H29" s="12">
        <f t="shared" si="3"/>
        <v>59400</v>
      </c>
      <c r="I29" s="14">
        <f t="shared" si="0"/>
        <v>19800</v>
      </c>
    </row>
    <row r="30" spans="1:14" x14ac:dyDescent="0.3">
      <c r="A30" s="7">
        <v>44187</v>
      </c>
      <c r="B30" s="8" t="s">
        <v>17</v>
      </c>
      <c r="C30" s="8" t="s">
        <v>9</v>
      </c>
      <c r="D30" s="8" t="s">
        <v>19</v>
      </c>
      <c r="E30" s="9">
        <v>120</v>
      </c>
      <c r="F30" s="8">
        <f t="shared" si="1"/>
        <v>1000</v>
      </c>
      <c r="G30" s="8">
        <f t="shared" si="2"/>
        <v>700</v>
      </c>
      <c r="H30" s="12">
        <f t="shared" si="3"/>
        <v>120000</v>
      </c>
      <c r="I30" s="14">
        <f t="shared" si="0"/>
        <v>36000</v>
      </c>
    </row>
    <row r="31" spans="1:14" x14ac:dyDescent="0.3">
      <c r="A31" s="7">
        <v>44405</v>
      </c>
      <c r="B31" s="8" t="s">
        <v>11</v>
      </c>
      <c r="C31" s="8" t="s">
        <v>15</v>
      </c>
      <c r="D31" s="8" t="s">
        <v>13</v>
      </c>
      <c r="E31" s="9">
        <v>66</v>
      </c>
      <c r="F31" s="8">
        <f t="shared" si="1"/>
        <v>3500</v>
      </c>
      <c r="G31" s="8">
        <f t="shared" si="2"/>
        <v>2500</v>
      </c>
      <c r="H31" s="12">
        <f t="shared" si="3"/>
        <v>231000</v>
      </c>
      <c r="I31" s="14">
        <f t="shared" si="0"/>
        <v>66000</v>
      </c>
    </row>
    <row r="32" spans="1:14" x14ac:dyDescent="0.3">
      <c r="A32" s="7">
        <v>44103</v>
      </c>
      <c r="B32" s="8" t="s">
        <v>25</v>
      </c>
      <c r="C32" s="8" t="s">
        <v>18</v>
      </c>
      <c r="D32" s="8" t="s">
        <v>16</v>
      </c>
      <c r="E32" s="9">
        <v>88</v>
      </c>
      <c r="F32" s="8">
        <f t="shared" si="1"/>
        <v>1200</v>
      </c>
      <c r="G32" s="8">
        <f t="shared" si="2"/>
        <v>800</v>
      </c>
      <c r="H32" s="12">
        <f t="shared" si="3"/>
        <v>105600</v>
      </c>
      <c r="I32" s="14">
        <f t="shared" si="0"/>
        <v>35200</v>
      </c>
    </row>
    <row r="33" spans="1:9" x14ac:dyDescent="0.3">
      <c r="A33" s="7">
        <v>44126</v>
      </c>
      <c r="B33" s="8" t="s">
        <v>17</v>
      </c>
      <c r="C33" s="8" t="s">
        <v>12</v>
      </c>
      <c r="D33" s="8" t="s">
        <v>28</v>
      </c>
      <c r="E33" s="9">
        <v>127</v>
      </c>
      <c r="F33" s="8">
        <f t="shared" si="1"/>
        <v>10000</v>
      </c>
      <c r="G33" s="8">
        <f t="shared" si="2"/>
        <v>7000</v>
      </c>
      <c r="H33" s="12">
        <f t="shared" si="3"/>
        <v>1270000</v>
      </c>
      <c r="I33" s="14">
        <f t="shared" si="0"/>
        <v>381000</v>
      </c>
    </row>
    <row r="34" spans="1:9" x14ac:dyDescent="0.3">
      <c r="A34" s="7">
        <v>43970</v>
      </c>
      <c r="B34" s="8" t="s">
        <v>20</v>
      </c>
      <c r="C34" s="8" t="s">
        <v>9</v>
      </c>
      <c r="D34" s="8" t="s">
        <v>21</v>
      </c>
      <c r="E34" s="9">
        <v>67</v>
      </c>
      <c r="F34" s="8">
        <f t="shared" si="1"/>
        <v>4000</v>
      </c>
      <c r="G34" s="8">
        <f t="shared" si="2"/>
        <v>3000</v>
      </c>
      <c r="H34" s="12">
        <f t="shared" si="3"/>
        <v>268000</v>
      </c>
      <c r="I34" s="14">
        <f t="shared" ref="I34:I51" si="4">H34-(G34*E34)</f>
        <v>67000</v>
      </c>
    </row>
    <row r="35" spans="1:9" x14ac:dyDescent="0.3">
      <c r="A35" s="7">
        <v>44536</v>
      </c>
      <c r="B35" s="8" t="s">
        <v>11</v>
      </c>
      <c r="C35" s="8" t="s">
        <v>12</v>
      </c>
      <c r="D35" s="8" t="s">
        <v>16</v>
      </c>
      <c r="E35" s="9">
        <v>67</v>
      </c>
      <c r="F35" s="8">
        <f t="shared" si="1"/>
        <v>1200</v>
      </c>
      <c r="G35" s="8">
        <f t="shared" si="2"/>
        <v>800</v>
      </c>
      <c r="H35" s="12">
        <f t="shared" si="3"/>
        <v>80400</v>
      </c>
      <c r="I35" s="14">
        <f t="shared" si="4"/>
        <v>26800</v>
      </c>
    </row>
    <row r="36" spans="1:9" x14ac:dyDescent="0.3">
      <c r="A36" s="7">
        <v>44069</v>
      </c>
      <c r="B36" s="8" t="s">
        <v>27</v>
      </c>
      <c r="C36" s="8" t="s">
        <v>15</v>
      </c>
      <c r="D36" s="8" t="s">
        <v>19</v>
      </c>
      <c r="E36" s="9">
        <v>149</v>
      </c>
      <c r="F36" s="8">
        <f t="shared" si="1"/>
        <v>1000</v>
      </c>
      <c r="G36" s="8">
        <f t="shared" si="2"/>
        <v>700</v>
      </c>
      <c r="H36" s="12">
        <f t="shared" si="3"/>
        <v>149000</v>
      </c>
      <c r="I36" s="14">
        <f t="shared" si="4"/>
        <v>44700</v>
      </c>
    </row>
    <row r="37" spans="1:9" x14ac:dyDescent="0.3">
      <c r="A37" s="7">
        <v>44378</v>
      </c>
      <c r="B37" s="8" t="s">
        <v>20</v>
      </c>
      <c r="C37" s="8" t="s">
        <v>18</v>
      </c>
      <c r="D37" s="8" t="s">
        <v>26</v>
      </c>
      <c r="E37" s="9">
        <v>104</v>
      </c>
      <c r="F37" s="8">
        <f t="shared" si="1"/>
        <v>600</v>
      </c>
      <c r="G37" s="8">
        <f t="shared" si="2"/>
        <v>400</v>
      </c>
      <c r="H37" s="12">
        <f t="shared" si="3"/>
        <v>62400</v>
      </c>
      <c r="I37" s="14">
        <f t="shared" si="4"/>
        <v>20800</v>
      </c>
    </row>
    <row r="38" spans="1:9" x14ac:dyDescent="0.3">
      <c r="A38" s="7">
        <v>44404</v>
      </c>
      <c r="B38" s="8" t="s">
        <v>24</v>
      </c>
      <c r="C38" s="8" t="s">
        <v>9</v>
      </c>
      <c r="D38" s="8" t="s">
        <v>26</v>
      </c>
      <c r="E38" s="9">
        <v>57</v>
      </c>
      <c r="F38" s="8">
        <f t="shared" si="1"/>
        <v>600</v>
      </c>
      <c r="G38" s="8">
        <f t="shared" si="2"/>
        <v>400</v>
      </c>
      <c r="H38" s="12">
        <f t="shared" si="3"/>
        <v>34200</v>
      </c>
      <c r="I38" s="14">
        <f t="shared" si="4"/>
        <v>11400</v>
      </c>
    </row>
    <row r="39" spans="1:9" x14ac:dyDescent="0.3">
      <c r="A39" s="7">
        <v>44109</v>
      </c>
      <c r="B39" s="8" t="s">
        <v>14</v>
      </c>
      <c r="C39" s="8" t="s">
        <v>12</v>
      </c>
      <c r="D39" s="8" t="s">
        <v>26</v>
      </c>
      <c r="E39" s="9">
        <v>90</v>
      </c>
      <c r="F39" s="8">
        <f t="shared" si="1"/>
        <v>600</v>
      </c>
      <c r="G39" s="8">
        <f t="shared" si="2"/>
        <v>400</v>
      </c>
      <c r="H39" s="12">
        <f t="shared" si="3"/>
        <v>54000</v>
      </c>
      <c r="I39" s="14">
        <f t="shared" si="4"/>
        <v>18000</v>
      </c>
    </row>
    <row r="40" spans="1:9" x14ac:dyDescent="0.3">
      <c r="A40" s="7">
        <v>44076</v>
      </c>
      <c r="B40" s="8" t="s">
        <v>22</v>
      </c>
      <c r="C40" s="8" t="s">
        <v>15</v>
      </c>
      <c r="D40" s="8" t="s">
        <v>26</v>
      </c>
      <c r="E40" s="9">
        <v>67</v>
      </c>
      <c r="F40" s="8">
        <f t="shared" si="1"/>
        <v>600</v>
      </c>
      <c r="G40" s="8">
        <f t="shared" si="2"/>
        <v>400</v>
      </c>
      <c r="H40" s="12">
        <f t="shared" si="3"/>
        <v>40200</v>
      </c>
      <c r="I40" s="14">
        <f t="shared" si="4"/>
        <v>13400</v>
      </c>
    </row>
    <row r="41" spans="1:9" x14ac:dyDescent="0.3">
      <c r="A41" s="7">
        <v>44441</v>
      </c>
      <c r="B41" s="8" t="s">
        <v>8</v>
      </c>
      <c r="C41" s="8" t="s">
        <v>18</v>
      </c>
      <c r="D41" s="8" t="s">
        <v>21</v>
      </c>
      <c r="E41" s="9">
        <v>127</v>
      </c>
      <c r="F41" s="8">
        <f t="shared" si="1"/>
        <v>4000</v>
      </c>
      <c r="G41" s="8">
        <f t="shared" si="2"/>
        <v>3000</v>
      </c>
      <c r="H41" s="12">
        <f t="shared" si="3"/>
        <v>508000</v>
      </c>
      <c r="I41" s="14">
        <f t="shared" si="4"/>
        <v>127000</v>
      </c>
    </row>
    <row r="42" spans="1:9" x14ac:dyDescent="0.3">
      <c r="A42" s="7">
        <v>44299</v>
      </c>
      <c r="B42" s="8" t="s">
        <v>22</v>
      </c>
      <c r="C42" s="8" t="s">
        <v>9</v>
      </c>
      <c r="D42" s="8" t="s">
        <v>19</v>
      </c>
      <c r="E42" s="9">
        <v>108</v>
      </c>
      <c r="F42" s="8">
        <f t="shared" si="1"/>
        <v>1000</v>
      </c>
      <c r="G42" s="8">
        <f t="shared" si="2"/>
        <v>700</v>
      </c>
      <c r="H42" s="12">
        <f t="shared" si="3"/>
        <v>108000</v>
      </c>
      <c r="I42" s="14">
        <f t="shared" si="4"/>
        <v>32400</v>
      </c>
    </row>
    <row r="43" spans="1:9" x14ac:dyDescent="0.3">
      <c r="A43" s="7">
        <v>44322</v>
      </c>
      <c r="B43" s="8" t="s">
        <v>14</v>
      </c>
      <c r="C43" s="8" t="s">
        <v>12</v>
      </c>
      <c r="D43" s="8" t="s">
        <v>13</v>
      </c>
      <c r="E43" s="9">
        <v>66</v>
      </c>
      <c r="F43" s="8">
        <f t="shared" si="1"/>
        <v>3500</v>
      </c>
      <c r="G43" s="8">
        <f t="shared" si="2"/>
        <v>2500</v>
      </c>
      <c r="H43" s="12">
        <f t="shared" si="3"/>
        <v>231000</v>
      </c>
      <c r="I43" s="14">
        <f t="shared" si="4"/>
        <v>66000</v>
      </c>
    </row>
    <row r="44" spans="1:9" x14ac:dyDescent="0.3">
      <c r="A44" s="7">
        <v>44211</v>
      </c>
      <c r="B44" s="8" t="s">
        <v>8</v>
      </c>
      <c r="C44" s="8" t="s">
        <v>18</v>
      </c>
      <c r="D44" s="8" t="s">
        <v>10</v>
      </c>
      <c r="E44" s="9">
        <v>78</v>
      </c>
      <c r="F44" s="8">
        <f t="shared" si="1"/>
        <v>6000</v>
      </c>
      <c r="G44" s="8">
        <f t="shared" si="2"/>
        <v>4000</v>
      </c>
      <c r="H44" s="12">
        <f t="shared" si="3"/>
        <v>468000</v>
      </c>
      <c r="I44" s="14">
        <f t="shared" si="4"/>
        <v>156000</v>
      </c>
    </row>
    <row r="45" spans="1:9" x14ac:dyDescent="0.3">
      <c r="A45" s="7">
        <v>44070</v>
      </c>
      <c r="B45" s="8" t="s">
        <v>24</v>
      </c>
      <c r="C45" s="8" t="s">
        <v>15</v>
      </c>
      <c r="D45" s="8" t="s">
        <v>19</v>
      </c>
      <c r="E45" s="9">
        <v>69</v>
      </c>
      <c r="F45" s="8">
        <f t="shared" si="1"/>
        <v>1000</v>
      </c>
      <c r="G45" s="8">
        <f t="shared" si="2"/>
        <v>700</v>
      </c>
      <c r="H45" s="12">
        <f t="shared" si="3"/>
        <v>69000</v>
      </c>
      <c r="I45" s="14">
        <f t="shared" si="4"/>
        <v>20700</v>
      </c>
    </row>
    <row r="46" spans="1:9" x14ac:dyDescent="0.3">
      <c r="A46" s="7">
        <v>44232</v>
      </c>
      <c r="B46" s="8" t="s">
        <v>20</v>
      </c>
      <c r="C46" s="8" t="s">
        <v>9</v>
      </c>
      <c r="D46" s="8" t="s">
        <v>16</v>
      </c>
      <c r="E46" s="9">
        <v>59</v>
      </c>
      <c r="F46" s="8">
        <f t="shared" si="1"/>
        <v>1200</v>
      </c>
      <c r="G46" s="8">
        <f t="shared" si="2"/>
        <v>800</v>
      </c>
      <c r="H46" s="12">
        <f t="shared" si="3"/>
        <v>70800</v>
      </c>
      <c r="I46" s="14">
        <f t="shared" si="4"/>
        <v>23600</v>
      </c>
    </row>
    <row r="47" spans="1:9" x14ac:dyDescent="0.3">
      <c r="A47" s="7">
        <v>44517</v>
      </c>
      <c r="B47" s="8" t="s">
        <v>27</v>
      </c>
      <c r="C47" s="8" t="s">
        <v>15</v>
      </c>
      <c r="D47" s="8" t="s">
        <v>26</v>
      </c>
      <c r="E47" s="9">
        <v>109</v>
      </c>
      <c r="F47" s="8">
        <f t="shared" si="1"/>
        <v>600</v>
      </c>
      <c r="G47" s="8">
        <f t="shared" si="2"/>
        <v>400</v>
      </c>
      <c r="H47" s="12">
        <f t="shared" si="3"/>
        <v>65400</v>
      </c>
      <c r="I47" s="14">
        <f t="shared" si="4"/>
        <v>21800</v>
      </c>
    </row>
    <row r="48" spans="1:9" x14ac:dyDescent="0.3">
      <c r="A48" s="7">
        <v>44193</v>
      </c>
      <c r="B48" s="8" t="s">
        <v>25</v>
      </c>
      <c r="C48" s="8" t="s">
        <v>12</v>
      </c>
      <c r="D48" s="8" t="s">
        <v>21</v>
      </c>
      <c r="E48" s="9">
        <v>61</v>
      </c>
      <c r="F48" s="8">
        <f t="shared" si="1"/>
        <v>4000</v>
      </c>
      <c r="G48" s="8">
        <f t="shared" si="2"/>
        <v>3000</v>
      </c>
      <c r="H48" s="12">
        <f t="shared" si="3"/>
        <v>244000</v>
      </c>
      <c r="I48" s="14">
        <f t="shared" si="4"/>
        <v>61000</v>
      </c>
    </row>
    <row r="49" spans="1:9" x14ac:dyDescent="0.3">
      <c r="A49" s="7">
        <v>44496</v>
      </c>
      <c r="B49" s="8" t="s">
        <v>20</v>
      </c>
      <c r="C49" s="8" t="s">
        <v>18</v>
      </c>
      <c r="D49" s="8" t="s">
        <v>26</v>
      </c>
      <c r="E49" s="9">
        <v>130</v>
      </c>
      <c r="F49" s="8">
        <f t="shared" si="1"/>
        <v>600</v>
      </c>
      <c r="G49" s="8">
        <f t="shared" si="2"/>
        <v>400</v>
      </c>
      <c r="H49" s="12">
        <f t="shared" si="3"/>
        <v>78000</v>
      </c>
      <c r="I49" s="14">
        <f t="shared" si="4"/>
        <v>26000</v>
      </c>
    </row>
    <row r="50" spans="1:9" x14ac:dyDescent="0.3">
      <c r="A50" s="7">
        <v>44502</v>
      </c>
      <c r="B50" s="8" t="s">
        <v>17</v>
      </c>
      <c r="C50" s="8" t="s">
        <v>15</v>
      </c>
      <c r="D50" s="8" t="s">
        <v>13</v>
      </c>
      <c r="E50" s="9">
        <v>60</v>
      </c>
      <c r="F50" s="8">
        <f t="shared" si="1"/>
        <v>3500</v>
      </c>
      <c r="G50" s="8">
        <f t="shared" si="2"/>
        <v>2500</v>
      </c>
      <c r="H50" s="12">
        <f t="shared" si="3"/>
        <v>210000</v>
      </c>
      <c r="I50" s="14">
        <f t="shared" si="4"/>
        <v>60000</v>
      </c>
    </row>
    <row r="51" spans="1:9" x14ac:dyDescent="0.3">
      <c r="A51" s="7">
        <v>43958</v>
      </c>
      <c r="B51" s="8" t="s">
        <v>11</v>
      </c>
      <c r="C51" s="8" t="s">
        <v>12</v>
      </c>
      <c r="D51" s="8" t="s">
        <v>10</v>
      </c>
      <c r="E51" s="9">
        <v>73</v>
      </c>
      <c r="F51" s="8">
        <f t="shared" si="1"/>
        <v>6000</v>
      </c>
      <c r="G51" s="8">
        <f t="shared" si="2"/>
        <v>4000</v>
      </c>
      <c r="H51" s="12">
        <f t="shared" si="3"/>
        <v>438000</v>
      </c>
      <c r="I51" s="14">
        <f t="shared" si="4"/>
        <v>146000</v>
      </c>
    </row>
    <row r="52" spans="1:9" x14ac:dyDescent="0.3">
      <c r="A52" s="7">
        <v>43959</v>
      </c>
      <c r="B52" s="8" t="s">
        <v>37</v>
      </c>
      <c r="C52" s="8" t="s">
        <v>9</v>
      </c>
      <c r="D52" s="8" t="s">
        <v>19</v>
      </c>
      <c r="E52" s="9">
        <v>77</v>
      </c>
      <c r="F52" s="8">
        <f>IF(D52=C53,6000,IF(D52="Blender",3500,IF(D52="Action Figure",1200,IF(D52="Novel",1000,IF(D52="Sneakers",4000,IF(D52="Smartphone",10000,IF(D52="moisturizer",600,"No Product Found")))))))</f>
        <v>1000</v>
      </c>
      <c r="G52" s="8">
        <f>IF(D52="Tent",4000,IF(D52="Blender",2500,IF(D52="Action Figure",800,IF(D52="Novel",700,IF(D52="Sneakers",3000,IF(D52="Smartphone",7000,IF(D52="moisturizer",400,"No Product Found")))))))</f>
        <v>700</v>
      </c>
      <c r="H52" s="12">
        <f t="shared" ref="H52:H61" si="5">F52*E52</f>
        <v>77000</v>
      </c>
      <c r="I52" s="14">
        <f t="shared" ref="I52:I61" si="6">H52-(G52*E52)</f>
        <v>23100</v>
      </c>
    </row>
    <row r="53" spans="1:9" x14ac:dyDescent="0.3">
      <c r="A53" s="7">
        <v>44322</v>
      </c>
      <c r="B53" s="8" t="s">
        <v>14</v>
      </c>
      <c r="C53" s="8" t="s">
        <v>12</v>
      </c>
      <c r="D53" s="8" t="s">
        <v>13</v>
      </c>
      <c r="E53" s="9">
        <v>66</v>
      </c>
      <c r="F53" s="8">
        <f t="shared" ref="F53:F61" si="7">IF(D53="Tent",6000,IF(D53="Blender",3500,IF(D53="Action Figure",1200,IF(D53="Novel",1000,IF(D53="Sneakers",4000,IF(D53="Smartphone",10000,IF(D53="moisturizer",600,"No Product Found")))))))</f>
        <v>3500</v>
      </c>
      <c r="G53" s="8">
        <f t="shared" ref="G53:G61" si="8">IF(D53="Tent",4000,IF(D53="Blender",2500,IF(D53="Action Figure",800,IF(D53="Novel",700,IF(D53="Sneakers",3000,IF(D53="Smartphone",7000,IF(D53="moisturizer",400,"No Product Found")))))))</f>
        <v>2500</v>
      </c>
      <c r="H53" s="12">
        <f t="shared" si="5"/>
        <v>231000</v>
      </c>
      <c r="I53" s="14">
        <f t="shared" si="6"/>
        <v>66000</v>
      </c>
    </row>
    <row r="54" spans="1:9" x14ac:dyDescent="0.3">
      <c r="A54" s="7">
        <v>44211</v>
      </c>
      <c r="B54" s="8" t="s">
        <v>8</v>
      </c>
      <c r="C54" s="8" t="s">
        <v>18</v>
      </c>
      <c r="D54" s="8" t="s">
        <v>10</v>
      </c>
      <c r="E54" s="9">
        <v>78</v>
      </c>
      <c r="F54" s="8">
        <f t="shared" si="7"/>
        <v>6000</v>
      </c>
      <c r="G54" s="8">
        <f t="shared" si="8"/>
        <v>4000</v>
      </c>
      <c r="H54" s="12">
        <f t="shared" si="5"/>
        <v>468000</v>
      </c>
      <c r="I54" s="14">
        <f t="shared" si="6"/>
        <v>156000</v>
      </c>
    </row>
    <row r="55" spans="1:9" x14ac:dyDescent="0.3">
      <c r="A55" s="7">
        <v>44070</v>
      </c>
      <c r="B55" s="8" t="s">
        <v>24</v>
      </c>
      <c r="C55" s="8" t="s">
        <v>15</v>
      </c>
      <c r="D55" s="8" t="s">
        <v>19</v>
      </c>
      <c r="E55" s="9">
        <v>69</v>
      </c>
      <c r="F55" s="8">
        <f t="shared" si="7"/>
        <v>1000</v>
      </c>
      <c r="G55" s="8">
        <f t="shared" si="8"/>
        <v>700</v>
      </c>
      <c r="H55" s="12">
        <f t="shared" si="5"/>
        <v>69000</v>
      </c>
      <c r="I55" s="14">
        <f t="shared" si="6"/>
        <v>20700</v>
      </c>
    </row>
    <row r="56" spans="1:9" x14ac:dyDescent="0.3">
      <c r="A56" s="7">
        <v>44232</v>
      </c>
      <c r="B56" s="8" t="s">
        <v>20</v>
      </c>
      <c r="C56" s="8" t="s">
        <v>9</v>
      </c>
      <c r="D56" s="8" t="s">
        <v>16</v>
      </c>
      <c r="E56" s="9">
        <v>59</v>
      </c>
      <c r="F56" s="8">
        <f t="shared" si="7"/>
        <v>1200</v>
      </c>
      <c r="G56" s="8">
        <f t="shared" si="8"/>
        <v>800</v>
      </c>
      <c r="H56" s="12">
        <f t="shared" si="5"/>
        <v>70800</v>
      </c>
      <c r="I56" s="14">
        <f t="shared" si="6"/>
        <v>23600</v>
      </c>
    </row>
    <row r="57" spans="1:9" x14ac:dyDescent="0.3">
      <c r="A57" s="7">
        <v>44517</v>
      </c>
      <c r="B57" s="8" t="s">
        <v>27</v>
      </c>
      <c r="C57" s="8" t="s">
        <v>15</v>
      </c>
      <c r="D57" s="8" t="s">
        <v>26</v>
      </c>
      <c r="E57" s="9">
        <v>109</v>
      </c>
      <c r="F57" s="8">
        <f t="shared" si="7"/>
        <v>600</v>
      </c>
      <c r="G57" s="8">
        <f t="shared" si="8"/>
        <v>400</v>
      </c>
      <c r="H57" s="12">
        <f t="shared" si="5"/>
        <v>65400</v>
      </c>
      <c r="I57" s="14">
        <f t="shared" si="6"/>
        <v>21800</v>
      </c>
    </row>
    <row r="58" spans="1:9" x14ac:dyDescent="0.3">
      <c r="A58" s="7">
        <v>44193</v>
      </c>
      <c r="B58" s="8" t="s">
        <v>25</v>
      </c>
      <c r="C58" s="8" t="s">
        <v>12</v>
      </c>
      <c r="D58" s="8" t="s">
        <v>21</v>
      </c>
      <c r="E58" s="9">
        <v>61</v>
      </c>
      <c r="F58" s="8">
        <f t="shared" si="7"/>
        <v>4000</v>
      </c>
      <c r="G58" s="8">
        <f t="shared" si="8"/>
        <v>3000</v>
      </c>
      <c r="H58" s="12">
        <f t="shared" si="5"/>
        <v>244000</v>
      </c>
      <c r="I58" s="14">
        <f t="shared" si="6"/>
        <v>61000</v>
      </c>
    </row>
    <row r="59" spans="1:9" x14ac:dyDescent="0.3">
      <c r="A59" s="7">
        <v>44496</v>
      </c>
      <c r="B59" s="8" t="s">
        <v>20</v>
      </c>
      <c r="C59" s="8" t="s">
        <v>18</v>
      </c>
      <c r="D59" s="8" t="s">
        <v>26</v>
      </c>
      <c r="E59" s="9">
        <v>130</v>
      </c>
      <c r="F59" s="8">
        <f t="shared" si="7"/>
        <v>600</v>
      </c>
      <c r="G59" s="8">
        <f t="shared" si="8"/>
        <v>400</v>
      </c>
      <c r="H59" s="12">
        <f t="shared" si="5"/>
        <v>78000</v>
      </c>
      <c r="I59" s="14">
        <f t="shared" si="6"/>
        <v>26000</v>
      </c>
    </row>
    <row r="60" spans="1:9" x14ac:dyDescent="0.3">
      <c r="A60" s="7">
        <v>44502</v>
      </c>
      <c r="B60" s="8" t="s">
        <v>17</v>
      </c>
      <c r="C60" s="8" t="s">
        <v>15</v>
      </c>
      <c r="D60" s="8" t="s">
        <v>13</v>
      </c>
      <c r="E60" s="9">
        <v>60</v>
      </c>
      <c r="F60" s="8">
        <f t="shared" si="7"/>
        <v>3500</v>
      </c>
      <c r="G60" s="8">
        <f t="shared" si="8"/>
        <v>2500</v>
      </c>
      <c r="H60" s="12">
        <f t="shared" si="5"/>
        <v>210000</v>
      </c>
      <c r="I60" s="14">
        <f t="shared" si="6"/>
        <v>60000</v>
      </c>
    </row>
    <row r="61" spans="1:9" x14ac:dyDescent="0.3">
      <c r="A61" s="7">
        <v>43958</v>
      </c>
      <c r="B61" s="8" t="s">
        <v>11</v>
      </c>
      <c r="C61" s="8" t="s">
        <v>12</v>
      </c>
      <c r="D61" s="8" t="s">
        <v>10</v>
      </c>
      <c r="E61" s="9">
        <v>73</v>
      </c>
      <c r="F61" s="8">
        <f t="shared" si="7"/>
        <v>6000</v>
      </c>
      <c r="G61" s="8">
        <f t="shared" si="8"/>
        <v>4000</v>
      </c>
      <c r="H61" s="12">
        <f t="shared" si="5"/>
        <v>438000</v>
      </c>
      <c r="I61" s="14">
        <f t="shared" si="6"/>
        <v>146000</v>
      </c>
    </row>
    <row r="62" spans="1:9" x14ac:dyDescent="0.3">
      <c r="A62" s="7">
        <v>43959</v>
      </c>
      <c r="B62" s="8" t="s">
        <v>37</v>
      </c>
      <c r="C62" s="8" t="s">
        <v>9</v>
      </c>
      <c r="D62" s="8" t="s">
        <v>19</v>
      </c>
      <c r="E62" s="9">
        <v>77</v>
      </c>
      <c r="F62" s="8">
        <f>IF(D62=C63,6000,IF(D62="Blender",3500,IF(D62="Action Figure",1200,IF(D62="Novel",1000,IF(D62="Sneakers",4000,IF(D62="Smartphone",10000,IF(D62="moisturizer",600,"No Product Found")))))))</f>
        <v>1000</v>
      </c>
      <c r="G62" s="8">
        <f>IF(D62="Tent",4000,IF(D62="Blender",2500,IF(D62="Action Figure",800,IF(D62="Novel",700,IF(D62="Sneakers",3000,IF(D62="Smartphone",7000,IF(D62="moisturizer",400,"No Product Found")))))))</f>
        <v>700</v>
      </c>
      <c r="H62" s="12">
        <f t="shared" ref="H62" si="9">F62*E62</f>
        <v>77000</v>
      </c>
      <c r="I62" s="14">
        <f t="shared" ref="I62" si="10">H62-(G62*E62)</f>
        <v>23100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Sukumaran G</cp:lastModifiedBy>
  <cp:lastPrinted>2025-05-26T18:51:49Z</cp:lastPrinted>
  <dcterms:created xsi:type="dcterms:W3CDTF">2024-05-30T14:35:02Z</dcterms:created>
  <dcterms:modified xsi:type="dcterms:W3CDTF">2025-10-25T14:53:19Z</dcterms:modified>
</cp:coreProperties>
</file>