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64db58731f8ada9/Riset/Data/IAINManado2022/Analysis/"/>
    </mc:Choice>
  </mc:AlternateContent>
  <xr:revisionPtr revIDLastSave="528" documentId="11_F25DC773A252ABDACC104835C9DF74EE5BDE58F1" xr6:coauthVersionLast="47" xr6:coauthVersionMax="47" xr10:uidLastSave="{6E99DF6D-CC7C-4E18-87EE-89C8BF6193E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" i="5" l="1"/>
  <c r="P38" i="5"/>
  <c r="L40" i="5"/>
  <c r="K38" i="5"/>
  <c r="K39" i="5" s="1"/>
  <c r="K40" i="5" s="1"/>
  <c r="I38" i="5"/>
  <c r="I39" i="5" s="1"/>
  <c r="I40" i="5" s="1"/>
  <c r="G38" i="5"/>
  <c r="G39" i="5" s="1"/>
  <c r="G40" i="5" s="1"/>
  <c r="E38" i="5"/>
  <c r="E39" i="5" s="1"/>
  <c r="E40" i="5" s="1"/>
  <c r="C38" i="5"/>
  <c r="C39" i="5" s="1"/>
  <c r="C40" i="5" s="1"/>
  <c r="M33" i="5"/>
  <c r="N33" i="5" s="1"/>
  <c r="L33" i="5"/>
  <c r="J33" i="5"/>
  <c r="H33" i="5"/>
  <c r="F33" i="5"/>
  <c r="D33" i="5"/>
  <c r="M32" i="5"/>
  <c r="N32" i="5" s="1"/>
  <c r="L32" i="5"/>
  <c r="J32" i="5"/>
  <c r="H32" i="5"/>
  <c r="F32" i="5"/>
  <c r="D32" i="5"/>
  <c r="M31" i="5"/>
  <c r="N31" i="5" s="1"/>
  <c r="L31" i="5"/>
  <c r="J31" i="5"/>
  <c r="H31" i="5"/>
  <c r="F31" i="5"/>
  <c r="D31" i="5"/>
  <c r="M30" i="5"/>
  <c r="N30" i="5" s="1"/>
  <c r="L30" i="5"/>
  <c r="J30" i="5"/>
  <c r="H30" i="5"/>
  <c r="F30" i="5"/>
  <c r="D30" i="5"/>
  <c r="M29" i="5"/>
  <c r="N29" i="5" s="1"/>
  <c r="L29" i="5"/>
  <c r="J29" i="5"/>
  <c r="H29" i="5"/>
  <c r="F29" i="5"/>
  <c r="D29" i="5"/>
  <c r="M28" i="5"/>
  <c r="N28" i="5" s="1"/>
  <c r="L28" i="5"/>
  <c r="J28" i="5"/>
  <c r="H28" i="5"/>
  <c r="F28" i="5"/>
  <c r="D28" i="5"/>
  <c r="M37" i="5"/>
  <c r="N37" i="5" s="1"/>
  <c r="P37" i="5" s="1"/>
  <c r="L37" i="5"/>
  <c r="J37" i="5"/>
  <c r="H37" i="5"/>
  <c r="F37" i="5"/>
  <c r="D37" i="5"/>
  <c r="M36" i="5"/>
  <c r="N36" i="5" s="1"/>
  <c r="P36" i="5" s="1"/>
  <c r="L36" i="5"/>
  <c r="J36" i="5"/>
  <c r="H36" i="5"/>
  <c r="F36" i="5"/>
  <c r="D36" i="5"/>
  <c r="M35" i="5"/>
  <c r="N35" i="5" s="1"/>
  <c r="L35" i="5"/>
  <c r="J35" i="5"/>
  <c r="H35" i="5"/>
  <c r="F35" i="5"/>
  <c r="D35" i="5"/>
  <c r="M34" i="5"/>
  <c r="N34" i="5" s="1"/>
  <c r="L34" i="5"/>
  <c r="J34" i="5"/>
  <c r="H34" i="5"/>
  <c r="F34" i="5"/>
  <c r="D34" i="5"/>
  <c r="M24" i="5"/>
  <c r="N24" i="5" s="1"/>
  <c r="L24" i="5"/>
  <c r="J24" i="5"/>
  <c r="H24" i="5"/>
  <c r="F24" i="5"/>
  <c r="D24" i="5"/>
  <c r="M23" i="5"/>
  <c r="N23" i="5" s="1"/>
  <c r="L23" i="5"/>
  <c r="J23" i="5"/>
  <c r="H23" i="5"/>
  <c r="F23" i="5"/>
  <c r="D23" i="5"/>
  <c r="M22" i="5"/>
  <c r="N22" i="5" s="1"/>
  <c r="L22" i="5"/>
  <c r="J22" i="5"/>
  <c r="H22" i="5"/>
  <c r="F22" i="5"/>
  <c r="D22" i="5"/>
  <c r="M27" i="5"/>
  <c r="N27" i="5" s="1"/>
  <c r="P27" i="5" s="1"/>
  <c r="L27" i="5"/>
  <c r="J27" i="5"/>
  <c r="H27" i="5"/>
  <c r="F27" i="5"/>
  <c r="D27" i="5"/>
  <c r="M26" i="5"/>
  <c r="N26" i="5" s="1"/>
  <c r="L26" i="5"/>
  <c r="J26" i="5"/>
  <c r="H26" i="5"/>
  <c r="F26" i="5"/>
  <c r="D26" i="5"/>
  <c r="M25" i="5"/>
  <c r="N25" i="5" s="1"/>
  <c r="L25" i="5"/>
  <c r="J25" i="5"/>
  <c r="H25" i="5"/>
  <c r="F25" i="5"/>
  <c r="D25" i="5"/>
  <c r="M21" i="5"/>
  <c r="N21" i="5" s="1"/>
  <c r="L21" i="5"/>
  <c r="J21" i="5"/>
  <c r="H21" i="5"/>
  <c r="F21" i="5"/>
  <c r="D21" i="5"/>
  <c r="M20" i="5"/>
  <c r="N20" i="5" s="1"/>
  <c r="L20" i="5"/>
  <c r="J20" i="5"/>
  <c r="H20" i="5"/>
  <c r="F20" i="5"/>
  <c r="D20" i="5"/>
  <c r="M19" i="5"/>
  <c r="N19" i="5" s="1"/>
  <c r="L19" i="5"/>
  <c r="J19" i="5"/>
  <c r="H19" i="5"/>
  <c r="F19" i="5"/>
  <c r="D19" i="5"/>
  <c r="M18" i="5"/>
  <c r="N18" i="5" s="1"/>
  <c r="L18" i="5"/>
  <c r="J18" i="5"/>
  <c r="H18" i="5"/>
  <c r="F18" i="5"/>
  <c r="D18" i="5"/>
  <c r="M17" i="5"/>
  <c r="N17" i="5" s="1"/>
  <c r="L17" i="5"/>
  <c r="J17" i="5"/>
  <c r="H17" i="5"/>
  <c r="F17" i="5"/>
  <c r="D17" i="5"/>
  <c r="M16" i="5"/>
  <c r="N16" i="5" s="1"/>
  <c r="L16" i="5"/>
  <c r="J16" i="5"/>
  <c r="H16" i="5"/>
  <c r="F16" i="5"/>
  <c r="D16" i="5"/>
  <c r="M15" i="5"/>
  <c r="N15" i="5" s="1"/>
  <c r="L15" i="5"/>
  <c r="J15" i="5"/>
  <c r="H15" i="5"/>
  <c r="F15" i="5"/>
  <c r="D15" i="5"/>
  <c r="M14" i="5"/>
  <c r="N14" i="5" s="1"/>
  <c r="L14" i="5"/>
  <c r="J14" i="5"/>
  <c r="H14" i="5"/>
  <c r="F14" i="5"/>
  <c r="D14" i="5"/>
  <c r="M13" i="5"/>
  <c r="N13" i="5" s="1"/>
  <c r="L13" i="5"/>
  <c r="J13" i="5"/>
  <c r="H13" i="5"/>
  <c r="F13" i="5"/>
  <c r="D13" i="5"/>
  <c r="M12" i="5"/>
  <c r="N12" i="5" s="1"/>
  <c r="L12" i="5"/>
  <c r="J12" i="5"/>
  <c r="H12" i="5"/>
  <c r="F12" i="5"/>
  <c r="D12" i="5"/>
  <c r="M11" i="5"/>
  <c r="N11" i="5" s="1"/>
  <c r="L11" i="5"/>
  <c r="J11" i="5"/>
  <c r="H11" i="5"/>
  <c r="F11" i="5"/>
  <c r="D11" i="5"/>
  <c r="M10" i="5"/>
  <c r="N10" i="5" s="1"/>
  <c r="L10" i="5"/>
  <c r="J10" i="5"/>
  <c r="H10" i="5"/>
  <c r="F10" i="5"/>
  <c r="D10" i="5"/>
  <c r="M9" i="5"/>
  <c r="N9" i="5" s="1"/>
  <c r="L9" i="5"/>
  <c r="J9" i="5"/>
  <c r="H9" i="5"/>
  <c r="F9" i="5"/>
  <c r="D9" i="5"/>
  <c r="M8" i="5"/>
  <c r="N8" i="5" s="1"/>
  <c r="L8" i="5"/>
  <c r="J8" i="5"/>
  <c r="H8" i="5"/>
  <c r="F8" i="5"/>
  <c r="D8" i="5"/>
  <c r="M7" i="5"/>
  <c r="N7" i="5" s="1"/>
  <c r="L7" i="5"/>
  <c r="J7" i="5"/>
  <c r="H7" i="5"/>
  <c r="F7" i="5"/>
  <c r="D7" i="5"/>
  <c r="M6" i="5"/>
  <c r="N6" i="5" s="1"/>
  <c r="L6" i="5"/>
  <c r="J6" i="5"/>
  <c r="H6" i="5"/>
  <c r="F6" i="5"/>
  <c r="D6" i="5"/>
  <c r="M5" i="5"/>
  <c r="N5" i="5" s="1"/>
  <c r="L5" i="5"/>
  <c r="J5" i="5"/>
  <c r="H5" i="5"/>
  <c r="F5" i="5"/>
  <c r="D5" i="5"/>
  <c r="M4" i="5"/>
  <c r="N4" i="5" s="1"/>
  <c r="L4" i="5"/>
  <c r="J4" i="5"/>
  <c r="H4" i="5"/>
  <c r="F4" i="5"/>
  <c r="D4" i="5"/>
  <c r="M3" i="5"/>
  <c r="N3" i="5" s="1"/>
  <c r="L3" i="5"/>
  <c r="J3" i="5"/>
  <c r="H3" i="5"/>
  <c r="F3" i="5"/>
  <c r="D3" i="5"/>
  <c r="D38" i="5" s="1"/>
  <c r="I39" i="4"/>
  <c r="I40" i="4" s="1"/>
  <c r="G39" i="4"/>
  <c r="G40" i="4" s="1"/>
  <c r="K38" i="4"/>
  <c r="K39" i="4" s="1"/>
  <c r="K40" i="4" s="1"/>
  <c r="I38" i="4"/>
  <c r="G38" i="4"/>
  <c r="E38" i="4"/>
  <c r="E39" i="4" s="1"/>
  <c r="E40" i="4" s="1"/>
  <c r="C38" i="4"/>
  <c r="C39" i="4" s="1"/>
  <c r="C40" i="4" s="1"/>
  <c r="N37" i="4"/>
  <c r="M37" i="4"/>
  <c r="L37" i="4"/>
  <c r="J37" i="4"/>
  <c r="H37" i="4"/>
  <c r="F37" i="4"/>
  <c r="D37" i="4"/>
  <c r="M36" i="4"/>
  <c r="N36" i="4" s="1"/>
  <c r="L36" i="4"/>
  <c r="J36" i="4"/>
  <c r="H36" i="4"/>
  <c r="F36" i="4"/>
  <c r="D36" i="4"/>
  <c r="M35" i="4"/>
  <c r="N35" i="4" s="1"/>
  <c r="L35" i="4"/>
  <c r="J35" i="4"/>
  <c r="H35" i="4"/>
  <c r="F35" i="4"/>
  <c r="D35" i="4"/>
  <c r="N34" i="4"/>
  <c r="M34" i="4"/>
  <c r="L34" i="4"/>
  <c r="J34" i="4"/>
  <c r="H34" i="4"/>
  <c r="F34" i="4"/>
  <c r="D34" i="4"/>
  <c r="M33" i="4"/>
  <c r="N33" i="4" s="1"/>
  <c r="L33" i="4"/>
  <c r="J33" i="4"/>
  <c r="H33" i="4"/>
  <c r="F33" i="4"/>
  <c r="D33" i="4"/>
  <c r="M32" i="4"/>
  <c r="N32" i="4" s="1"/>
  <c r="L32" i="4"/>
  <c r="J32" i="4"/>
  <c r="H32" i="4"/>
  <c r="F32" i="4"/>
  <c r="D32" i="4"/>
  <c r="M31" i="4"/>
  <c r="N31" i="4" s="1"/>
  <c r="P31" i="4" s="1"/>
  <c r="L31" i="4"/>
  <c r="J31" i="4"/>
  <c r="H31" i="4"/>
  <c r="F31" i="4"/>
  <c r="D31" i="4"/>
  <c r="M30" i="4"/>
  <c r="N30" i="4" s="1"/>
  <c r="P30" i="4" s="1"/>
  <c r="L30" i="4"/>
  <c r="J30" i="4"/>
  <c r="H30" i="4"/>
  <c r="F30" i="4"/>
  <c r="D30" i="4"/>
  <c r="M29" i="4"/>
  <c r="N29" i="4" s="1"/>
  <c r="L29" i="4"/>
  <c r="J29" i="4"/>
  <c r="H29" i="4"/>
  <c r="F29" i="4"/>
  <c r="D29" i="4"/>
  <c r="M28" i="4"/>
  <c r="N28" i="4" s="1"/>
  <c r="P28" i="4" s="1"/>
  <c r="L28" i="4"/>
  <c r="J28" i="4"/>
  <c r="H28" i="4"/>
  <c r="F28" i="4"/>
  <c r="D28" i="4"/>
  <c r="M27" i="4"/>
  <c r="N27" i="4" s="1"/>
  <c r="P25" i="4" s="1"/>
  <c r="L27" i="4"/>
  <c r="J27" i="4"/>
  <c r="H27" i="4"/>
  <c r="F27" i="4"/>
  <c r="D27" i="4"/>
  <c r="N26" i="4"/>
  <c r="M26" i="4"/>
  <c r="L26" i="4"/>
  <c r="J26" i="4"/>
  <c r="H26" i="4"/>
  <c r="F26" i="4"/>
  <c r="D26" i="4"/>
  <c r="N25" i="4"/>
  <c r="M25" i="4"/>
  <c r="L25" i="4"/>
  <c r="J25" i="4"/>
  <c r="H25" i="4"/>
  <c r="F25" i="4"/>
  <c r="D25" i="4"/>
  <c r="P24" i="4"/>
  <c r="N24" i="4"/>
  <c r="M24" i="4"/>
  <c r="L24" i="4"/>
  <c r="J24" i="4"/>
  <c r="H24" i="4"/>
  <c r="F24" i="4"/>
  <c r="D24" i="4"/>
  <c r="N23" i="4"/>
  <c r="M23" i="4"/>
  <c r="L23" i="4"/>
  <c r="J23" i="4"/>
  <c r="H23" i="4"/>
  <c r="F23" i="4"/>
  <c r="D23" i="4"/>
  <c r="N22" i="4"/>
  <c r="P22" i="4" s="1"/>
  <c r="M22" i="4"/>
  <c r="L22" i="4"/>
  <c r="J22" i="4"/>
  <c r="H22" i="4"/>
  <c r="F22" i="4"/>
  <c r="D22" i="4"/>
  <c r="M21" i="4"/>
  <c r="N21" i="4" s="1"/>
  <c r="L21" i="4"/>
  <c r="J21" i="4"/>
  <c r="H21" i="4"/>
  <c r="F21" i="4"/>
  <c r="D21" i="4"/>
  <c r="M20" i="4"/>
  <c r="N20" i="4" s="1"/>
  <c r="L20" i="4"/>
  <c r="J20" i="4"/>
  <c r="H20" i="4"/>
  <c r="F20" i="4"/>
  <c r="D20" i="4"/>
  <c r="N19" i="4"/>
  <c r="M19" i="4"/>
  <c r="L19" i="4"/>
  <c r="J19" i="4"/>
  <c r="H19" i="4"/>
  <c r="F19" i="4"/>
  <c r="D19" i="4"/>
  <c r="N18" i="4"/>
  <c r="M18" i="4"/>
  <c r="L18" i="4"/>
  <c r="J18" i="4"/>
  <c r="H18" i="4"/>
  <c r="F18" i="4"/>
  <c r="D18" i="4"/>
  <c r="M17" i="4"/>
  <c r="N17" i="4" s="1"/>
  <c r="L17" i="4"/>
  <c r="J17" i="4"/>
  <c r="H17" i="4"/>
  <c r="F17" i="4"/>
  <c r="D17" i="4"/>
  <c r="M16" i="4"/>
  <c r="N16" i="4" s="1"/>
  <c r="L16" i="4"/>
  <c r="J16" i="4"/>
  <c r="H16" i="4"/>
  <c r="F16" i="4"/>
  <c r="D16" i="4"/>
  <c r="M15" i="4"/>
  <c r="N15" i="4" s="1"/>
  <c r="L15" i="4"/>
  <c r="J15" i="4"/>
  <c r="H15" i="4"/>
  <c r="F15" i="4"/>
  <c r="D15" i="4"/>
  <c r="M14" i="4"/>
  <c r="N14" i="4" s="1"/>
  <c r="L14" i="4"/>
  <c r="J14" i="4"/>
  <c r="H14" i="4"/>
  <c r="F14" i="4"/>
  <c r="D14" i="4"/>
  <c r="N13" i="4"/>
  <c r="M13" i="4"/>
  <c r="L13" i="4"/>
  <c r="J13" i="4"/>
  <c r="H13" i="4"/>
  <c r="F13" i="4"/>
  <c r="D13" i="4"/>
  <c r="N12" i="4"/>
  <c r="M12" i="4"/>
  <c r="L12" i="4"/>
  <c r="J12" i="4"/>
  <c r="H12" i="4"/>
  <c r="F12" i="4"/>
  <c r="D12" i="4"/>
  <c r="N11" i="4"/>
  <c r="P11" i="4" s="1"/>
  <c r="M11" i="4"/>
  <c r="L11" i="4"/>
  <c r="J11" i="4"/>
  <c r="H11" i="4"/>
  <c r="F11" i="4"/>
  <c r="D11" i="4"/>
  <c r="M10" i="4"/>
  <c r="N10" i="4" s="1"/>
  <c r="L10" i="4"/>
  <c r="J10" i="4"/>
  <c r="H10" i="4"/>
  <c r="F10" i="4"/>
  <c r="D10" i="4"/>
  <c r="M9" i="4"/>
  <c r="N9" i="4" s="1"/>
  <c r="L9" i="4"/>
  <c r="J9" i="4"/>
  <c r="H9" i="4"/>
  <c r="F9" i="4"/>
  <c r="D9" i="4"/>
  <c r="N8" i="4"/>
  <c r="M8" i="4"/>
  <c r="L8" i="4"/>
  <c r="J8" i="4"/>
  <c r="J38" i="4" s="1"/>
  <c r="H8" i="4"/>
  <c r="F8" i="4"/>
  <c r="D8" i="4"/>
  <c r="M7" i="4"/>
  <c r="N7" i="4" s="1"/>
  <c r="L7" i="4"/>
  <c r="J7" i="4"/>
  <c r="H7" i="4"/>
  <c r="F7" i="4"/>
  <c r="D7" i="4"/>
  <c r="M6" i="4"/>
  <c r="N6" i="4" s="1"/>
  <c r="L6" i="4"/>
  <c r="J6" i="4"/>
  <c r="H6" i="4"/>
  <c r="F6" i="4"/>
  <c r="D6" i="4"/>
  <c r="M5" i="4"/>
  <c r="N5" i="4" s="1"/>
  <c r="L5" i="4"/>
  <c r="J5" i="4"/>
  <c r="H5" i="4"/>
  <c r="F5" i="4"/>
  <c r="D5" i="4"/>
  <c r="M4" i="4"/>
  <c r="N4" i="4" s="1"/>
  <c r="L4" i="4"/>
  <c r="J4" i="4"/>
  <c r="H4" i="4"/>
  <c r="F4" i="4"/>
  <c r="D4" i="4"/>
  <c r="M3" i="4"/>
  <c r="N3" i="4" s="1"/>
  <c r="L3" i="4"/>
  <c r="L38" i="4" s="1"/>
  <c r="J3" i="4"/>
  <c r="H3" i="4"/>
  <c r="H38" i="4" s="1"/>
  <c r="F3" i="4"/>
  <c r="F38" i="4" s="1"/>
  <c r="D3" i="4"/>
  <c r="D38" i="4" s="1"/>
  <c r="P38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N26" i="3" s="1"/>
  <c r="M27" i="3"/>
  <c r="M28" i="3"/>
  <c r="M29" i="3"/>
  <c r="M30" i="3"/>
  <c r="M31" i="3"/>
  <c r="M32" i="3"/>
  <c r="M33" i="3"/>
  <c r="M34" i="3"/>
  <c r="N34" i="3" s="1"/>
  <c r="M35" i="3"/>
  <c r="M36" i="3"/>
  <c r="M37" i="3"/>
  <c r="M3" i="3"/>
  <c r="L38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J38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N23" i="3" s="1"/>
  <c r="J24" i="3"/>
  <c r="J25" i="3"/>
  <c r="J26" i="3"/>
  <c r="J27" i="3"/>
  <c r="J28" i="3"/>
  <c r="J29" i="3"/>
  <c r="J30" i="3"/>
  <c r="J31" i="3"/>
  <c r="N31" i="3" s="1"/>
  <c r="P31" i="3" s="1"/>
  <c r="J32" i="3"/>
  <c r="J33" i="3"/>
  <c r="J34" i="3"/>
  <c r="J35" i="3"/>
  <c r="J36" i="3"/>
  <c r="J37" i="3"/>
  <c r="H38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N20" i="3" s="1"/>
  <c r="H21" i="3"/>
  <c r="H22" i="3"/>
  <c r="H23" i="3"/>
  <c r="H24" i="3"/>
  <c r="H25" i="3"/>
  <c r="H26" i="3"/>
  <c r="H27" i="3"/>
  <c r="H28" i="3"/>
  <c r="N28" i="3" s="1"/>
  <c r="H29" i="3"/>
  <c r="H30" i="3"/>
  <c r="H31" i="3"/>
  <c r="H32" i="3"/>
  <c r="H33" i="3"/>
  <c r="H34" i="3"/>
  <c r="H35" i="3"/>
  <c r="H36" i="3"/>
  <c r="H37" i="3"/>
  <c r="L3" i="3"/>
  <c r="J3" i="3"/>
  <c r="H3" i="3"/>
  <c r="F4" i="3"/>
  <c r="F5" i="3"/>
  <c r="F6" i="3"/>
  <c r="N6" i="3" s="1"/>
  <c r="F7" i="3"/>
  <c r="F8" i="3"/>
  <c r="F9" i="3"/>
  <c r="F10" i="3"/>
  <c r="F11" i="3"/>
  <c r="F12" i="3"/>
  <c r="F13" i="3"/>
  <c r="F14" i="3"/>
  <c r="N14" i="3" s="1"/>
  <c r="F15" i="3"/>
  <c r="F16" i="3"/>
  <c r="F17" i="3"/>
  <c r="F18" i="3"/>
  <c r="F19" i="3"/>
  <c r="F20" i="3"/>
  <c r="F21" i="3"/>
  <c r="F22" i="3"/>
  <c r="N22" i="3" s="1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" i="3"/>
  <c r="F38" i="3" s="1"/>
  <c r="D23" i="3"/>
  <c r="D24" i="3"/>
  <c r="N24" i="3" s="1"/>
  <c r="P24" i="3" s="1"/>
  <c r="D25" i="3"/>
  <c r="D26" i="3"/>
  <c r="D27" i="3"/>
  <c r="D28" i="3"/>
  <c r="D29" i="3"/>
  <c r="D30" i="3"/>
  <c r="D31" i="3"/>
  <c r="D32" i="3"/>
  <c r="N32" i="3" s="1"/>
  <c r="D33" i="3"/>
  <c r="D34" i="3"/>
  <c r="D35" i="3"/>
  <c r="D36" i="3"/>
  <c r="D37" i="3"/>
  <c r="D19" i="3"/>
  <c r="D20" i="3"/>
  <c r="D21" i="3"/>
  <c r="D22" i="3"/>
  <c r="D15" i="3"/>
  <c r="D16" i="3"/>
  <c r="N16" i="3" s="1"/>
  <c r="D17" i="3"/>
  <c r="D18" i="3"/>
  <c r="D13" i="3"/>
  <c r="D14" i="3"/>
  <c r="D10" i="3"/>
  <c r="D11" i="3"/>
  <c r="D12" i="3"/>
  <c r="D7" i="3"/>
  <c r="D8" i="3"/>
  <c r="D9" i="3"/>
  <c r="D4" i="3"/>
  <c r="D5" i="3"/>
  <c r="D6" i="3"/>
  <c r="D3" i="3"/>
  <c r="D38" i="3" s="1"/>
  <c r="K38" i="3"/>
  <c r="K39" i="3" s="1"/>
  <c r="K40" i="3" s="1"/>
  <c r="I38" i="3"/>
  <c r="I39" i="3" s="1"/>
  <c r="I40" i="3" s="1"/>
  <c r="G38" i="3"/>
  <c r="G39" i="3" s="1"/>
  <c r="G40" i="3" s="1"/>
  <c r="E38" i="3"/>
  <c r="E39" i="3" s="1"/>
  <c r="E40" i="3" s="1"/>
  <c r="C38" i="3"/>
  <c r="C39" i="3" s="1"/>
  <c r="C40" i="3" s="1"/>
  <c r="N7" i="3"/>
  <c r="N4" i="3"/>
  <c r="G43" i="2"/>
  <c r="G40" i="2"/>
  <c r="G39" i="2"/>
  <c r="F40" i="2"/>
  <c r="F39" i="2"/>
  <c r="E40" i="2"/>
  <c r="E39" i="2"/>
  <c r="D40" i="2"/>
  <c r="C40" i="2"/>
  <c r="D39" i="2"/>
  <c r="C39" i="2"/>
  <c r="G38" i="2"/>
  <c r="F38" i="2"/>
  <c r="E38" i="2"/>
  <c r="H3" i="2"/>
  <c r="H4" i="2"/>
  <c r="I4" i="2" s="1"/>
  <c r="K4" i="2" s="1"/>
  <c r="H5" i="2"/>
  <c r="H6" i="2"/>
  <c r="H7" i="2"/>
  <c r="H8" i="2"/>
  <c r="H9" i="2"/>
  <c r="H10" i="2"/>
  <c r="I10" i="2" s="1"/>
  <c r="H11" i="2"/>
  <c r="I11" i="2" s="1"/>
  <c r="H12" i="2"/>
  <c r="I12" i="2" s="1"/>
  <c r="H13" i="2"/>
  <c r="H14" i="2"/>
  <c r="H15" i="2"/>
  <c r="H16" i="2"/>
  <c r="H17" i="2"/>
  <c r="H18" i="2"/>
  <c r="I18" i="2" s="1"/>
  <c r="H19" i="2"/>
  <c r="I19" i="2" s="1"/>
  <c r="H20" i="2"/>
  <c r="I20" i="2" s="1"/>
  <c r="H21" i="2"/>
  <c r="H22" i="2"/>
  <c r="H23" i="2"/>
  <c r="H24" i="2"/>
  <c r="H25" i="2"/>
  <c r="H26" i="2"/>
  <c r="I26" i="2" s="1"/>
  <c r="H27" i="2"/>
  <c r="I27" i="2" s="1"/>
  <c r="H28" i="2"/>
  <c r="I28" i="2" s="1"/>
  <c r="K28" i="2" s="1"/>
  <c r="H29" i="2"/>
  <c r="H30" i="2"/>
  <c r="H31" i="2"/>
  <c r="H32" i="2"/>
  <c r="H33" i="2"/>
  <c r="H34" i="2"/>
  <c r="I34" i="2" s="1"/>
  <c r="H35" i="2"/>
  <c r="I35" i="2" s="1"/>
  <c r="H36" i="2"/>
  <c r="I36" i="2" s="1"/>
  <c r="H37" i="2"/>
  <c r="D38" i="2"/>
  <c r="C38" i="2"/>
  <c r="I3" i="2"/>
  <c r="K3" i="2" s="1"/>
  <c r="I37" i="2"/>
  <c r="I33" i="2"/>
  <c r="I32" i="2"/>
  <c r="I31" i="2"/>
  <c r="K31" i="2" s="1"/>
  <c r="I30" i="2"/>
  <c r="K30" i="2" s="1"/>
  <c r="I29" i="2"/>
  <c r="I25" i="2"/>
  <c r="I24" i="2"/>
  <c r="K24" i="2" s="1"/>
  <c r="I23" i="2"/>
  <c r="I22" i="2"/>
  <c r="I21" i="2"/>
  <c r="I17" i="2"/>
  <c r="I16" i="2"/>
  <c r="I15" i="2"/>
  <c r="I14" i="2"/>
  <c r="K14" i="2" s="1"/>
  <c r="I13" i="2"/>
  <c r="I9" i="2"/>
  <c r="I8" i="2"/>
  <c r="I7" i="2"/>
  <c r="I6" i="2"/>
  <c r="I5" i="2"/>
  <c r="G36" i="1"/>
  <c r="H36" i="1" s="1"/>
  <c r="G37" i="1"/>
  <c r="H37" i="1" s="1"/>
  <c r="G31" i="1"/>
  <c r="H31" i="1" s="1"/>
  <c r="G32" i="1"/>
  <c r="H32" i="1" s="1"/>
  <c r="G33" i="1"/>
  <c r="H33" i="1" s="1"/>
  <c r="G34" i="1"/>
  <c r="H34" i="1" s="1"/>
  <c r="G35" i="1"/>
  <c r="H35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21" i="1"/>
  <c r="H21" i="1" s="1"/>
  <c r="G22" i="1"/>
  <c r="H22" i="1" s="1"/>
  <c r="G23" i="1"/>
  <c r="H23" i="1" s="1"/>
  <c r="G24" i="1"/>
  <c r="H24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9" i="1"/>
  <c r="H9" i="1" s="1"/>
  <c r="G10" i="1"/>
  <c r="H10" i="1" s="1"/>
  <c r="G11" i="1"/>
  <c r="H11" i="1" s="1"/>
  <c r="G12" i="1"/>
  <c r="H12" i="1" s="1"/>
  <c r="G13" i="1"/>
  <c r="H13" i="1" s="1"/>
  <c r="G4" i="1"/>
  <c r="H4" i="1" s="1"/>
  <c r="G5" i="1"/>
  <c r="H5" i="1" s="1"/>
  <c r="G6" i="1"/>
  <c r="H6" i="1" s="1"/>
  <c r="G7" i="1"/>
  <c r="H7" i="1" s="1"/>
  <c r="G8" i="1"/>
  <c r="H8" i="1" s="1"/>
  <c r="G3" i="1"/>
  <c r="H3" i="1" s="1"/>
  <c r="P22" i="5" l="1"/>
  <c r="J38" i="5"/>
  <c r="P4" i="5"/>
  <c r="L38" i="5"/>
  <c r="P25" i="5"/>
  <c r="F38" i="5"/>
  <c r="H38" i="5"/>
  <c r="P11" i="5"/>
  <c r="P14" i="5"/>
  <c r="P6" i="5"/>
  <c r="P34" i="5"/>
  <c r="P18" i="5"/>
  <c r="P28" i="5"/>
  <c r="O38" i="5"/>
  <c r="P3" i="5"/>
  <c r="P6" i="4"/>
  <c r="P32" i="4"/>
  <c r="P4" i="4"/>
  <c r="P14" i="4"/>
  <c r="P18" i="4"/>
  <c r="P3" i="4"/>
  <c r="P38" i="4" s="1"/>
  <c r="N38" i="4"/>
  <c r="O38" i="4" s="1"/>
  <c r="N33" i="3"/>
  <c r="N25" i="3"/>
  <c r="N10" i="3"/>
  <c r="N18" i="3"/>
  <c r="N13" i="3"/>
  <c r="N5" i="3"/>
  <c r="P4" i="3" s="1"/>
  <c r="N15" i="3"/>
  <c r="P14" i="3" s="1"/>
  <c r="N21" i="3"/>
  <c r="N11" i="3"/>
  <c r="N8" i="3"/>
  <c r="N36" i="3"/>
  <c r="N35" i="3"/>
  <c r="N27" i="3"/>
  <c r="P25" i="3" s="1"/>
  <c r="N12" i="3"/>
  <c r="P11" i="3" s="1"/>
  <c r="N17" i="3"/>
  <c r="N30" i="3"/>
  <c r="P30" i="3" s="1"/>
  <c r="N19" i="3"/>
  <c r="N9" i="3"/>
  <c r="P6" i="3" s="1"/>
  <c r="N37" i="3"/>
  <c r="N29" i="3"/>
  <c r="P28" i="3" s="1"/>
  <c r="N3" i="3"/>
  <c r="P3" i="3" s="1"/>
  <c r="P22" i="3"/>
  <c r="K11" i="2"/>
  <c r="K18" i="2"/>
  <c r="K32" i="2"/>
  <c r="K6" i="2"/>
  <c r="K25" i="2"/>
  <c r="K22" i="2"/>
  <c r="I38" i="2"/>
  <c r="J38" i="2" s="1"/>
  <c r="P18" i="3" l="1"/>
  <c r="P32" i="3"/>
  <c r="N38" i="3"/>
  <c r="O38" i="3" s="1"/>
</calcChain>
</file>

<file path=xl/sharedStrings.xml><?xml version="1.0" encoding="utf-8"?>
<sst xmlns="http://schemas.openxmlformats.org/spreadsheetml/2006/main" count="295" uniqueCount="103">
  <si>
    <t>1. An atheist … does NOT believe in God. General knowledge.</t>
  </si>
  <si>
    <t>2. Easter Sunday commemorates what? Resurrection. Christian &amp; Catholic knowledge.</t>
  </si>
  <si>
    <t>3. Ramadan is … an Islamic holy month. Islamic knowledge.</t>
  </si>
  <si>
    <t>4. What does Constitution 45 say about religious freedom in Indonesia? Everyone is free to embrace religion and worship according to their religion. Religion &amp; public life knowledge.</t>
  </si>
  <si>
    <t>5. How many people in Indonesia are Hindu? About 2 %. Religion &amp; public life knowledge.</t>
  </si>
  <si>
    <t>6. Which text is most closely associated with Hindu tradition? Vedas. Hinduistic knowledge.</t>
  </si>
  <si>
    <t>7. According to the Qur'an, the son of the Prophet Abraham who was sacrificed as a sign of obedience to God was? Ismael. Islamic knowledge.</t>
  </si>
  <si>
    <t>8. Which figure is most closely associated with leading the Exodus from Egypt? Moses. Abrahamic knowledge.</t>
  </si>
  <si>
    <t>9. Which best describes the Trinity? One God in three persons (Father, Son, Holy Spirit). Christian &amp; Catholic knowledge.</t>
  </si>
  <si>
    <t>10. Which figure in the Quran and Bible is most closely associated with killing an enemy with a stone? David. Abrahamic knowledge</t>
  </si>
  <si>
    <t>11. Which figure in the Quran and Bible  is most closely associated with willingness to sacrifice his son to obey God? Abraham. Abrahamic knowledge.</t>
  </si>
  <si>
    <t>12. Which holy city in Islam do Muslims have the obligation to visit at least once in their lifetime if they have the ability? Mecca. Islamic knowledge.</t>
  </si>
  <si>
    <t>13. When does the Jewish Sabbath begin? Friday. Jewish knowledge.</t>
  </si>
  <si>
    <t>14. Muhammad, the prophet of Islam, was born and grew up in the city? Mecca. Islamic  knowledge.</t>
  </si>
  <si>
    <t>15. Who is most closely associated with saving Jews from murder by appealing to king? Esther. Biblical knowledge.</t>
  </si>
  <si>
    <t>16. Which religious tradition is Kabbalah most closely associated with? Judaism. Juwish knowledge.</t>
  </si>
  <si>
    <t>17. What religion is the majority of the population of the United States? Christianity. World religion knowledge.</t>
  </si>
  <si>
    <t>18. What is the percentage of Protestant Christians in Indonesia now? About 8 %. Religion &amp; public life.</t>
  </si>
  <si>
    <t>19. The majority of the population of East Nusa Tenggara Province adheres to what religion? Catholicism. Religion &amp; public life knowledge.</t>
  </si>
  <si>
    <t>20. What best describes Rosh Hashana? New Year. Jewish knowledge.</t>
  </si>
  <si>
    <t>21. Of the following expressions, which expression best describes the doctrine of prosperity and success in Christianity? Strong faith leads to financial success and good health. Christian &amp; Catholic knowledge.</t>
  </si>
  <si>
    <t>22. Which group traditionally teaches that salvation comes through faith alone? Protestantism. Protestantism knowledge.</t>
  </si>
  <si>
    <t>23. How many followers of Islam in Indonesia? About 85 %. Religion &amp; public life knowledge.</t>
  </si>
  <si>
    <t>24. What religion do most people in Thailand follow? Buddhism. World religion knowledge.</t>
  </si>
  <si>
    <t>25. The Islamic New Year falls on ... 1 Muharram. Islamic knowledge.</t>
  </si>
  <si>
    <t>26. Which is one of Buddhism’s four “noble truths”? The truth of suffering. Buddhist knowledge.</t>
  </si>
  <si>
    <t>27. What was the religion of Maimonides who was born and lived in Spain? Jewish. Jewish knowledge.</t>
  </si>
  <si>
    <t>28. Which of these is NOT in the Ten Commandments? Golden rule. Biblical knowledge.</t>
  </si>
  <si>
    <t>29. Where did Jesus live during his childhood and young adulthood? Nazareth. Bibilical knowledge.</t>
  </si>
  <si>
    <t>30. In Catholicism, purgatory is … where souls are purified before entering heaven. Catholicism knowledge.</t>
  </si>
  <si>
    <t>31. Who delivered the Sermon on the Mount? Jesus. Biblical knowledge.</t>
  </si>
  <si>
    <t>32. Which religious tradition is yoga most closely associated with? Hinduism. Hinduistic knowledge.</t>
  </si>
  <si>
    <t>33. Which religion requires men to wear a turban and carry a ceremonial sword? Sikhism. Sikhism knowledge.</t>
  </si>
  <si>
    <t>34. Which is the Catholic teaching about bread and wine in Communion? They become actual body and blood of Christ. Catholicism knowledge.</t>
  </si>
  <si>
    <t>35. Where should Muslims face when praying? Ka'bah in Mecca. Islamic knowledge.</t>
  </si>
  <si>
    <t>Items</t>
  </si>
  <si>
    <t>Muslim</t>
  </si>
  <si>
    <t>Christian</t>
  </si>
  <si>
    <t>Catholic</t>
  </si>
  <si>
    <t>Hindu</t>
  </si>
  <si>
    <t>Buddhist</t>
  </si>
  <si>
    <t>Total</t>
  </si>
  <si>
    <t>%</t>
  </si>
  <si>
    <t>n=40</t>
  </si>
  <si>
    <t>n=25</t>
  </si>
  <si>
    <t>n=8</t>
  </si>
  <si>
    <t>n=2</t>
  </si>
  <si>
    <t>n=1</t>
  </si>
  <si>
    <t>N</t>
  </si>
  <si>
    <t>General</t>
  </si>
  <si>
    <t>World religion</t>
  </si>
  <si>
    <t>Religion &amp; public life</t>
  </si>
  <si>
    <t>Biblical</t>
  </si>
  <si>
    <t>Abrahamic</t>
  </si>
  <si>
    <t>Judaism</t>
  </si>
  <si>
    <t>Catholicism</t>
  </si>
  <si>
    <t>Prostestantinism</t>
  </si>
  <si>
    <t>Prostestantinism &amp; Catholicism</t>
  </si>
  <si>
    <t>Hinduism</t>
  </si>
  <si>
    <t>Buddhism</t>
  </si>
  <si>
    <t>Sikhism</t>
  </si>
  <si>
    <t>Islam</t>
  </si>
  <si>
    <t>Religious Knowledge Category</t>
  </si>
  <si>
    <t>Mean</t>
  </si>
  <si>
    <t>Category</t>
  </si>
  <si>
    <t>Questions</t>
  </si>
  <si>
    <t>Corr.</t>
  </si>
  <si>
    <t>An atheist</t>
  </si>
  <si>
    <t>Religion of the majority of the population of the United States</t>
  </si>
  <si>
    <t>Religion of most people in Thailand</t>
  </si>
  <si>
    <t>Religious freedom in Indonesia Constitution</t>
  </si>
  <si>
    <t>Percentage of Hindu people in Indonesia</t>
  </si>
  <si>
    <t>Percentage of Protestant Christians in Indonesia</t>
  </si>
  <si>
    <t>Percentage of Muslim in Indonesia</t>
  </si>
  <si>
    <t>Figure most closely associated with leading the Exodus from Egypt</t>
  </si>
  <si>
    <t>Figure most closely associated with killing an enemy with a stone</t>
  </si>
  <si>
    <t>Figure most closely associated with willingness to sacrifice his son to obey God</t>
  </si>
  <si>
    <t>Figure most closely associated with saving Jews from murder by appealing to king</t>
  </si>
  <si>
    <t>The Ten Commandments</t>
  </si>
  <si>
    <t>The place where Jesus lived during his childhood and young adulthood</t>
  </si>
  <si>
    <t>Who delivered the Sermon on the Mount</t>
  </si>
  <si>
    <t>The day the Jewish Sabbath begins</t>
  </si>
  <si>
    <t>Kabbalah most closely associated with ...</t>
  </si>
  <si>
    <t>Rosh Hashana</t>
  </si>
  <si>
    <t>Religion of the Maimonides</t>
  </si>
  <si>
    <t xml:space="preserve">Purgatory is … </t>
  </si>
  <si>
    <t>The Catholic teaching about bread and wine in Communion</t>
  </si>
  <si>
    <t>The group that traditionally teaches that salvation comes through faith alone</t>
  </si>
  <si>
    <t>Easter Sunday commemorates …</t>
  </si>
  <si>
    <t>Trinity</t>
  </si>
  <si>
    <t>The doctrine of prosperity and success in Gospel</t>
  </si>
  <si>
    <t>Text most closely associated with Hindu</t>
  </si>
  <si>
    <t>Yoga is most closely associated with ...</t>
  </si>
  <si>
    <t>Buddhism’s four “noble truths”</t>
  </si>
  <si>
    <t>Religion that requires men to wear a turban and carry a ceremonial sword</t>
  </si>
  <si>
    <t xml:space="preserve">Ramadan is … </t>
  </si>
  <si>
    <t>The son of the Prophet Abraham who was sacrificed according to the Quran</t>
  </si>
  <si>
    <t>The holy city in Islam</t>
  </si>
  <si>
    <t>The city where Muhammad, the prophet of Islam, was born and grew up</t>
  </si>
  <si>
    <t>The Islamic New Year</t>
  </si>
  <si>
    <t>Religion of most people in the East Nusa Tenggara Province</t>
  </si>
  <si>
    <t>Protestantism</t>
  </si>
  <si>
    <t>A place that Muslims face when praying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</si>
</sst>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pane ySplit="2" topLeftCell="A3" activePane="bottomLeft" state="frozen"/>
      <selection pane="bottomLeft" activeCell="A37" sqref="A37:H37"/>
    </sheetView>
  </sheetViews>
  <sheetFormatPr defaultRowHeight="14.4" x14ac:dyDescent="0.3"/>
  <cols>
    <col min="1" max="1" width="66" style="1" customWidth="1"/>
  </cols>
  <sheetData>
    <row r="1" spans="1:8" x14ac:dyDescent="0.3"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7" t="s">
        <v>41</v>
      </c>
      <c r="H1" s="7"/>
    </row>
    <row r="2" spans="1:8" x14ac:dyDescent="0.3">
      <c r="A2" s="2" t="s">
        <v>35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47</v>
      </c>
      <c r="G2" s="6" t="s">
        <v>48</v>
      </c>
      <c r="H2" s="5" t="s">
        <v>42</v>
      </c>
    </row>
    <row r="3" spans="1:8" x14ac:dyDescent="0.3">
      <c r="A3" s="1" t="s">
        <v>0</v>
      </c>
      <c r="B3" s="5">
        <v>38</v>
      </c>
      <c r="C3" s="5">
        <v>24</v>
      </c>
      <c r="D3" s="5">
        <v>6</v>
      </c>
      <c r="E3" s="5">
        <v>1</v>
      </c>
      <c r="F3" s="5">
        <v>1</v>
      </c>
      <c r="G3" s="5">
        <f>SUM(B3:F3)</f>
        <v>70</v>
      </c>
      <c r="H3" s="5">
        <f>SUM(G3/76)</f>
        <v>0.92105263157894735</v>
      </c>
    </row>
    <row r="4" spans="1:8" ht="28.8" x14ac:dyDescent="0.3">
      <c r="A4" s="1" t="s">
        <v>1</v>
      </c>
      <c r="B4" s="5">
        <v>9</v>
      </c>
      <c r="C4" s="5">
        <v>22</v>
      </c>
      <c r="D4" s="5">
        <v>8</v>
      </c>
      <c r="E4" s="5">
        <v>1</v>
      </c>
      <c r="F4" s="5">
        <v>0</v>
      </c>
      <c r="G4" s="5">
        <f>SUM(B4:F4)</f>
        <v>40</v>
      </c>
      <c r="H4" s="5">
        <f t="shared" ref="H4:H37" si="0">SUM(G4/76)</f>
        <v>0.52631578947368418</v>
      </c>
    </row>
    <row r="5" spans="1:8" x14ac:dyDescent="0.3">
      <c r="A5" s="1" t="s">
        <v>2</v>
      </c>
      <c r="B5" s="5">
        <v>40</v>
      </c>
      <c r="C5" s="5">
        <v>25</v>
      </c>
      <c r="D5" s="5">
        <v>8</v>
      </c>
      <c r="E5" s="5">
        <v>2</v>
      </c>
      <c r="F5" s="5">
        <v>1</v>
      </c>
      <c r="G5" s="5">
        <f>SUM(B5:F5)</f>
        <v>76</v>
      </c>
      <c r="H5" s="5">
        <f t="shared" si="0"/>
        <v>1</v>
      </c>
    </row>
    <row r="6" spans="1:8" ht="43.2" x14ac:dyDescent="0.3">
      <c r="A6" s="1" t="s">
        <v>3</v>
      </c>
      <c r="B6" s="5">
        <v>37</v>
      </c>
      <c r="C6" s="5">
        <v>25</v>
      </c>
      <c r="D6" s="5">
        <v>8</v>
      </c>
      <c r="E6" s="5">
        <v>2</v>
      </c>
      <c r="F6" s="5">
        <v>1</v>
      </c>
      <c r="G6" s="5">
        <f>SUM(B6:F6)</f>
        <v>73</v>
      </c>
      <c r="H6" s="5">
        <f t="shared" si="0"/>
        <v>0.96052631578947367</v>
      </c>
    </row>
    <row r="7" spans="1:8" ht="28.8" x14ac:dyDescent="0.3">
      <c r="A7" s="1" t="s">
        <v>4</v>
      </c>
      <c r="B7" s="5">
        <v>11</v>
      </c>
      <c r="C7" s="5">
        <v>9</v>
      </c>
      <c r="D7" s="5">
        <v>5</v>
      </c>
      <c r="E7" s="5">
        <v>1</v>
      </c>
      <c r="F7" s="5">
        <v>1</v>
      </c>
      <c r="G7" s="5">
        <f>SUM(B7:F7)</f>
        <v>27</v>
      </c>
      <c r="H7" s="5">
        <f t="shared" si="0"/>
        <v>0.35526315789473684</v>
      </c>
    </row>
    <row r="8" spans="1:8" ht="28.8" x14ac:dyDescent="0.3">
      <c r="A8" s="1" t="s">
        <v>5</v>
      </c>
      <c r="B8" s="5">
        <v>23</v>
      </c>
      <c r="C8" s="5">
        <v>16</v>
      </c>
      <c r="D8" s="5">
        <v>4</v>
      </c>
      <c r="E8" s="5">
        <v>2</v>
      </c>
      <c r="F8" s="5">
        <v>1</v>
      </c>
      <c r="G8" s="5">
        <f>SUM(B8:F8)</f>
        <v>46</v>
      </c>
      <c r="H8" s="5">
        <f t="shared" si="0"/>
        <v>0.60526315789473684</v>
      </c>
    </row>
    <row r="9" spans="1:8" ht="28.8" x14ac:dyDescent="0.3">
      <c r="A9" s="1" t="s">
        <v>6</v>
      </c>
      <c r="B9" s="5">
        <v>40</v>
      </c>
      <c r="C9" s="5">
        <v>17</v>
      </c>
      <c r="D9" s="5">
        <v>5</v>
      </c>
      <c r="E9" s="5">
        <v>2</v>
      </c>
      <c r="F9" s="5">
        <v>1</v>
      </c>
      <c r="G9" s="5">
        <f>SUM(B9:F9)</f>
        <v>65</v>
      </c>
      <c r="H9" s="5">
        <f t="shared" si="0"/>
        <v>0.85526315789473684</v>
      </c>
    </row>
    <row r="10" spans="1:8" ht="28.8" x14ac:dyDescent="0.3">
      <c r="A10" s="1" t="s">
        <v>7</v>
      </c>
      <c r="B10" s="5">
        <v>28</v>
      </c>
      <c r="C10" s="5">
        <v>24</v>
      </c>
      <c r="D10" s="5">
        <v>8</v>
      </c>
      <c r="E10" s="5">
        <v>0</v>
      </c>
      <c r="F10" s="5">
        <v>0</v>
      </c>
      <c r="G10" s="5">
        <f>SUM(B10:F10)</f>
        <v>60</v>
      </c>
      <c r="H10" s="5">
        <f>SUM(G10/76)</f>
        <v>0.78947368421052633</v>
      </c>
    </row>
    <row r="11" spans="1:8" ht="28.8" x14ac:dyDescent="0.3">
      <c r="A11" s="1" t="s">
        <v>8</v>
      </c>
      <c r="B11" s="5">
        <v>29</v>
      </c>
      <c r="C11" s="5">
        <v>23</v>
      </c>
      <c r="D11" s="5">
        <v>7</v>
      </c>
      <c r="E11" s="5">
        <v>1</v>
      </c>
      <c r="F11" s="5">
        <v>0</v>
      </c>
      <c r="G11" s="5">
        <f>SUM(B11:F11)</f>
        <v>60</v>
      </c>
      <c r="H11" s="5">
        <f t="shared" si="0"/>
        <v>0.78947368421052633</v>
      </c>
    </row>
    <row r="12" spans="1:8" ht="28.8" x14ac:dyDescent="0.3">
      <c r="A12" s="1" t="s">
        <v>9</v>
      </c>
      <c r="B12" s="5">
        <v>14</v>
      </c>
      <c r="C12" s="5">
        <v>17</v>
      </c>
      <c r="D12" s="5">
        <v>4</v>
      </c>
      <c r="E12" s="5">
        <v>0</v>
      </c>
      <c r="F12" s="5">
        <v>0</v>
      </c>
      <c r="G12" s="5">
        <f>SUM(B12:F12)</f>
        <v>35</v>
      </c>
      <c r="H12" s="5">
        <f t="shared" si="0"/>
        <v>0.46052631578947367</v>
      </c>
    </row>
    <row r="13" spans="1:8" ht="28.8" x14ac:dyDescent="0.3">
      <c r="A13" s="1" t="s">
        <v>10</v>
      </c>
      <c r="B13" s="5">
        <v>37</v>
      </c>
      <c r="C13" s="5">
        <v>24</v>
      </c>
      <c r="D13" s="5">
        <v>7</v>
      </c>
      <c r="E13" s="5">
        <v>1</v>
      </c>
      <c r="F13" s="5">
        <v>1</v>
      </c>
      <c r="G13" s="5">
        <f>SUM(B13:F13)</f>
        <v>70</v>
      </c>
      <c r="H13" s="5">
        <f t="shared" si="0"/>
        <v>0.92105263157894735</v>
      </c>
    </row>
    <row r="14" spans="1:8" ht="28.8" x14ac:dyDescent="0.3">
      <c r="A14" s="1" t="s">
        <v>11</v>
      </c>
      <c r="B14" s="5">
        <v>38</v>
      </c>
      <c r="C14" s="5">
        <v>23</v>
      </c>
      <c r="D14" s="5">
        <v>8</v>
      </c>
      <c r="E14" s="5">
        <v>2</v>
      </c>
      <c r="F14" s="5">
        <v>1</v>
      </c>
      <c r="G14" s="5">
        <f>SUM(B14:F14)</f>
        <v>72</v>
      </c>
      <c r="H14" s="5">
        <f t="shared" si="0"/>
        <v>0.94736842105263153</v>
      </c>
    </row>
    <row r="15" spans="1:8" x14ac:dyDescent="0.3">
      <c r="A15" s="1" t="s">
        <v>12</v>
      </c>
      <c r="B15" s="5">
        <v>0</v>
      </c>
      <c r="C15" s="5">
        <v>2</v>
      </c>
      <c r="D15" s="5">
        <v>1</v>
      </c>
      <c r="E15" s="5">
        <v>0</v>
      </c>
      <c r="F15" s="5">
        <v>0</v>
      </c>
      <c r="G15" s="5">
        <f>SUM(B15:F15)</f>
        <v>3</v>
      </c>
      <c r="H15" s="5">
        <f>SUM(G15/76)</f>
        <v>3.9473684210526314E-2</v>
      </c>
    </row>
    <row r="16" spans="1:8" ht="28.8" x14ac:dyDescent="0.3">
      <c r="A16" s="1" t="s">
        <v>13</v>
      </c>
      <c r="B16" s="5">
        <v>35</v>
      </c>
      <c r="C16" s="5">
        <v>3</v>
      </c>
      <c r="D16" s="5">
        <v>2</v>
      </c>
      <c r="E16" s="5">
        <v>1</v>
      </c>
      <c r="F16" s="5">
        <v>1</v>
      </c>
      <c r="G16" s="5">
        <f>SUM(B16:F16)</f>
        <v>42</v>
      </c>
      <c r="H16" s="5">
        <f t="shared" si="0"/>
        <v>0.55263157894736847</v>
      </c>
    </row>
    <row r="17" spans="1:8" ht="28.8" x14ac:dyDescent="0.3">
      <c r="A17" s="1" t="s">
        <v>14</v>
      </c>
      <c r="B17" s="5">
        <v>5</v>
      </c>
      <c r="C17" s="5">
        <v>19</v>
      </c>
      <c r="D17" s="5">
        <v>3</v>
      </c>
      <c r="E17" s="5">
        <v>0</v>
      </c>
      <c r="F17" s="5">
        <v>0</v>
      </c>
      <c r="G17" s="5">
        <f>SUM(B17:F17)</f>
        <v>27</v>
      </c>
      <c r="H17" s="5">
        <f t="shared" si="0"/>
        <v>0.35526315789473684</v>
      </c>
    </row>
    <row r="18" spans="1:8" ht="28.8" x14ac:dyDescent="0.3">
      <c r="A18" s="1" t="s">
        <v>15</v>
      </c>
      <c r="B18" s="5">
        <v>9</v>
      </c>
      <c r="C18" s="5">
        <v>6</v>
      </c>
      <c r="D18" s="5">
        <v>2</v>
      </c>
      <c r="E18" s="5">
        <v>0</v>
      </c>
      <c r="F18" s="5">
        <v>0</v>
      </c>
      <c r="G18" s="5">
        <f>SUM(B18:F18)</f>
        <v>17</v>
      </c>
      <c r="H18" s="5">
        <f t="shared" si="0"/>
        <v>0.22368421052631579</v>
      </c>
    </row>
    <row r="19" spans="1:8" ht="28.8" x14ac:dyDescent="0.3">
      <c r="A19" s="1" t="s">
        <v>16</v>
      </c>
      <c r="B19" s="5">
        <v>35</v>
      </c>
      <c r="C19" s="5">
        <v>23</v>
      </c>
      <c r="D19" s="5">
        <v>7</v>
      </c>
      <c r="E19" s="5">
        <v>1</v>
      </c>
      <c r="F19" s="5">
        <v>1</v>
      </c>
      <c r="G19" s="5">
        <f>SUM(B19:F19)</f>
        <v>67</v>
      </c>
      <c r="H19" s="5">
        <f t="shared" si="0"/>
        <v>0.88157894736842102</v>
      </c>
    </row>
    <row r="20" spans="1:8" ht="28.8" x14ac:dyDescent="0.3">
      <c r="A20" s="1" t="s">
        <v>17</v>
      </c>
      <c r="B20" s="5">
        <v>6</v>
      </c>
      <c r="C20" s="5">
        <v>0</v>
      </c>
      <c r="D20" s="5">
        <v>1</v>
      </c>
      <c r="E20" s="5">
        <v>1</v>
      </c>
      <c r="F20" s="5">
        <v>0</v>
      </c>
      <c r="G20" s="5">
        <f>SUM(B20:F20)</f>
        <v>8</v>
      </c>
      <c r="H20" s="5">
        <f>SUM(G20/76)</f>
        <v>0.10526315789473684</v>
      </c>
    </row>
    <row r="21" spans="1:8" ht="28.8" x14ac:dyDescent="0.3">
      <c r="A21" s="1" t="s">
        <v>18</v>
      </c>
      <c r="B21" s="5">
        <v>15</v>
      </c>
      <c r="C21" s="5">
        <v>15</v>
      </c>
      <c r="D21" s="5">
        <v>6</v>
      </c>
      <c r="E21" s="5">
        <v>1</v>
      </c>
      <c r="F21" s="5">
        <v>0</v>
      </c>
      <c r="G21" s="5">
        <f>SUM(B21:F21)</f>
        <v>37</v>
      </c>
      <c r="H21" s="5">
        <f t="shared" si="0"/>
        <v>0.48684210526315791</v>
      </c>
    </row>
    <row r="22" spans="1:8" x14ac:dyDescent="0.3">
      <c r="A22" s="1" t="s">
        <v>19</v>
      </c>
      <c r="B22" s="5">
        <v>4</v>
      </c>
      <c r="C22" s="5">
        <v>4</v>
      </c>
      <c r="D22" s="5">
        <v>1</v>
      </c>
      <c r="E22" s="5">
        <v>0</v>
      </c>
      <c r="F22" s="5">
        <v>0</v>
      </c>
      <c r="G22" s="5">
        <f>SUM(B22:F22)</f>
        <v>9</v>
      </c>
      <c r="H22" s="5">
        <f t="shared" si="0"/>
        <v>0.11842105263157894</v>
      </c>
    </row>
    <row r="23" spans="1:8" ht="43.2" x14ac:dyDescent="0.3">
      <c r="A23" s="1" t="s">
        <v>20</v>
      </c>
      <c r="B23" s="5">
        <v>16</v>
      </c>
      <c r="C23" s="5">
        <v>16</v>
      </c>
      <c r="D23" s="5">
        <v>4</v>
      </c>
      <c r="E23" s="5">
        <v>0</v>
      </c>
      <c r="F23" s="5">
        <v>0</v>
      </c>
      <c r="G23" s="5">
        <f>SUM(B23:F23)</f>
        <v>36</v>
      </c>
      <c r="H23" s="5">
        <f t="shared" si="0"/>
        <v>0.47368421052631576</v>
      </c>
    </row>
    <row r="24" spans="1:8" ht="28.8" x14ac:dyDescent="0.3">
      <c r="A24" s="1" t="s">
        <v>21</v>
      </c>
      <c r="B24" s="5">
        <v>5</v>
      </c>
      <c r="C24" s="5">
        <v>5</v>
      </c>
      <c r="D24" s="5">
        <v>6</v>
      </c>
      <c r="E24" s="5">
        <v>0</v>
      </c>
      <c r="F24" s="5">
        <v>0</v>
      </c>
      <c r="G24" s="5">
        <f>SUM(B24:F24)</f>
        <v>16</v>
      </c>
      <c r="H24" s="5">
        <f>SUM(G24/76)</f>
        <v>0.21052631578947367</v>
      </c>
    </row>
    <row r="25" spans="1:8" ht="28.8" x14ac:dyDescent="0.3">
      <c r="A25" s="1" t="s">
        <v>22</v>
      </c>
      <c r="B25" s="5">
        <v>27</v>
      </c>
      <c r="C25" s="5">
        <v>11</v>
      </c>
      <c r="D25" s="5">
        <v>6</v>
      </c>
      <c r="E25" s="5">
        <v>2</v>
      </c>
      <c r="F25" s="5">
        <v>0</v>
      </c>
      <c r="G25" s="5">
        <f>SUM(B25:F25)</f>
        <v>46</v>
      </c>
      <c r="H25" s="5">
        <f t="shared" si="0"/>
        <v>0.60526315789473684</v>
      </c>
    </row>
    <row r="26" spans="1:8" ht="28.8" x14ac:dyDescent="0.3">
      <c r="A26" s="1" t="s">
        <v>23</v>
      </c>
      <c r="B26" s="5">
        <v>30</v>
      </c>
      <c r="C26" s="5">
        <v>22</v>
      </c>
      <c r="D26" s="5">
        <v>5</v>
      </c>
      <c r="E26" s="5">
        <v>2</v>
      </c>
      <c r="F26" s="5">
        <v>1</v>
      </c>
      <c r="G26" s="5">
        <f>SUM(B26:F26)</f>
        <v>60</v>
      </c>
      <c r="H26" s="5">
        <f t="shared" si="0"/>
        <v>0.78947368421052633</v>
      </c>
    </row>
    <row r="27" spans="1:8" x14ac:dyDescent="0.3">
      <c r="A27" s="1" t="s">
        <v>24</v>
      </c>
      <c r="B27" s="5">
        <v>36</v>
      </c>
      <c r="C27" s="5">
        <v>15</v>
      </c>
      <c r="D27" s="5">
        <v>5</v>
      </c>
      <c r="E27" s="5">
        <v>2</v>
      </c>
      <c r="F27" s="5">
        <v>1</v>
      </c>
      <c r="G27" s="5">
        <f>SUM(B27:F27)</f>
        <v>59</v>
      </c>
      <c r="H27" s="5">
        <f t="shared" si="0"/>
        <v>0.77631578947368418</v>
      </c>
    </row>
    <row r="28" spans="1:8" ht="28.8" x14ac:dyDescent="0.3">
      <c r="A28" s="1" t="s">
        <v>25</v>
      </c>
      <c r="B28" s="5">
        <v>2</v>
      </c>
      <c r="C28" s="5">
        <v>0</v>
      </c>
      <c r="D28" s="5">
        <v>1</v>
      </c>
      <c r="E28" s="5">
        <v>0</v>
      </c>
      <c r="F28" s="5">
        <v>1</v>
      </c>
      <c r="G28" s="5">
        <f>SUM(B28:F28)</f>
        <v>4</v>
      </c>
      <c r="H28" s="5">
        <f t="shared" si="0"/>
        <v>5.2631578947368418E-2</v>
      </c>
    </row>
    <row r="29" spans="1:8" ht="28.8" x14ac:dyDescent="0.3">
      <c r="A29" s="1" t="s">
        <v>26</v>
      </c>
      <c r="B29" s="5">
        <v>10</v>
      </c>
      <c r="C29" s="5">
        <v>9</v>
      </c>
      <c r="D29" s="5">
        <v>3</v>
      </c>
      <c r="E29" s="5">
        <v>0</v>
      </c>
      <c r="F29" s="5">
        <v>0</v>
      </c>
      <c r="G29" s="5">
        <f>SUM(B29:F29)</f>
        <v>22</v>
      </c>
      <c r="H29" s="5">
        <f>SUM(G29/76)</f>
        <v>0.28947368421052633</v>
      </c>
    </row>
    <row r="30" spans="1:8" ht="28.8" x14ac:dyDescent="0.3">
      <c r="A30" s="1" t="s">
        <v>27</v>
      </c>
      <c r="B30" s="5">
        <v>13</v>
      </c>
      <c r="C30" s="5">
        <v>19</v>
      </c>
      <c r="D30" s="5">
        <v>6</v>
      </c>
      <c r="E30" s="5">
        <v>0</v>
      </c>
      <c r="F30" s="5">
        <v>0</v>
      </c>
      <c r="G30" s="5">
        <f>SUM(B30:F30)</f>
        <v>38</v>
      </c>
      <c r="H30" s="5">
        <f t="shared" si="0"/>
        <v>0.5</v>
      </c>
    </row>
    <row r="31" spans="1:8" ht="28.8" x14ac:dyDescent="0.3">
      <c r="A31" s="1" t="s">
        <v>28</v>
      </c>
      <c r="B31" s="5">
        <v>0</v>
      </c>
      <c r="C31" s="5">
        <v>15</v>
      </c>
      <c r="D31" s="5">
        <v>6</v>
      </c>
      <c r="E31" s="5">
        <v>0</v>
      </c>
      <c r="F31" s="5">
        <v>0</v>
      </c>
      <c r="G31" s="5">
        <f>SUM(B31:F31)</f>
        <v>21</v>
      </c>
      <c r="H31" s="5">
        <f t="shared" si="0"/>
        <v>0.27631578947368424</v>
      </c>
    </row>
    <row r="32" spans="1:8" ht="28.8" x14ac:dyDescent="0.3">
      <c r="A32" s="1" t="s">
        <v>29</v>
      </c>
      <c r="B32" s="5">
        <v>8</v>
      </c>
      <c r="C32" s="5">
        <v>9</v>
      </c>
      <c r="D32" s="5">
        <v>8</v>
      </c>
      <c r="E32" s="5">
        <v>0</v>
      </c>
      <c r="F32" s="5">
        <v>0</v>
      </c>
      <c r="G32" s="5">
        <f>SUM(B32:F32)</f>
        <v>25</v>
      </c>
      <c r="H32" s="5">
        <f t="shared" si="0"/>
        <v>0.32894736842105265</v>
      </c>
    </row>
    <row r="33" spans="1:8" x14ac:dyDescent="0.3">
      <c r="A33" s="1" t="s">
        <v>30</v>
      </c>
      <c r="B33" s="5">
        <v>17</v>
      </c>
      <c r="C33" s="5">
        <v>23</v>
      </c>
      <c r="D33" s="5">
        <v>8</v>
      </c>
      <c r="E33" s="5">
        <v>1</v>
      </c>
      <c r="F33" s="5">
        <v>0</v>
      </c>
      <c r="G33" s="5">
        <f>SUM(B33:F33)</f>
        <v>49</v>
      </c>
      <c r="H33" s="5">
        <f>SUM(G33/76)</f>
        <v>0.64473684210526316</v>
      </c>
    </row>
    <row r="34" spans="1:8" ht="28.8" x14ac:dyDescent="0.3">
      <c r="A34" s="1" t="s">
        <v>31</v>
      </c>
      <c r="B34" s="5">
        <v>27</v>
      </c>
      <c r="C34" s="5">
        <v>18</v>
      </c>
      <c r="D34" s="5">
        <v>6</v>
      </c>
      <c r="E34" s="5">
        <v>2</v>
      </c>
      <c r="F34" s="5">
        <v>1</v>
      </c>
      <c r="G34" s="5">
        <f>SUM(B34:F34)</f>
        <v>54</v>
      </c>
      <c r="H34" s="5">
        <f t="shared" si="0"/>
        <v>0.71052631578947367</v>
      </c>
    </row>
    <row r="35" spans="1:8" ht="28.8" x14ac:dyDescent="0.3">
      <c r="A35" s="1" t="s">
        <v>32</v>
      </c>
      <c r="B35" s="5">
        <v>13</v>
      </c>
      <c r="C35" s="5">
        <v>10</v>
      </c>
      <c r="D35" s="5">
        <v>2</v>
      </c>
      <c r="E35" s="5">
        <v>1</v>
      </c>
      <c r="F35" s="5">
        <v>0</v>
      </c>
      <c r="G35" s="5">
        <f>SUM(B35:F35)</f>
        <v>26</v>
      </c>
      <c r="H35" s="5">
        <f t="shared" si="0"/>
        <v>0.34210526315789475</v>
      </c>
    </row>
    <row r="36" spans="1:8" ht="28.8" x14ac:dyDescent="0.3">
      <c r="A36" s="1" t="s">
        <v>33</v>
      </c>
      <c r="B36" s="5">
        <v>3</v>
      </c>
      <c r="C36" s="5">
        <v>5</v>
      </c>
      <c r="D36" s="5">
        <v>4</v>
      </c>
      <c r="E36" s="5">
        <v>0</v>
      </c>
      <c r="F36" s="5">
        <v>0</v>
      </c>
      <c r="G36" s="5">
        <f>SUM(B36:F36)</f>
        <v>12</v>
      </c>
      <c r="H36" s="5">
        <f t="shared" si="0"/>
        <v>0.15789473684210525</v>
      </c>
    </row>
    <row r="37" spans="1:8" ht="28.8" x14ac:dyDescent="0.3">
      <c r="A37" s="1" t="s">
        <v>34</v>
      </c>
      <c r="B37" s="5">
        <v>39</v>
      </c>
      <c r="C37" s="5">
        <v>19</v>
      </c>
      <c r="D37" s="5">
        <v>7</v>
      </c>
      <c r="E37" s="5">
        <v>2</v>
      </c>
      <c r="F37" s="5">
        <v>1</v>
      </c>
      <c r="G37" s="5">
        <f>SUM(B37:F37)</f>
        <v>68</v>
      </c>
      <c r="H37" s="5">
        <f t="shared" si="0"/>
        <v>0.89473684210526316</v>
      </c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2629-931A-468B-8B65-4932409DE776}">
  <dimension ref="A1:K43"/>
  <sheetViews>
    <sheetView workbookViewId="0">
      <pane ySplit="1" topLeftCell="A27" activePane="bottomLeft" state="frozen"/>
      <selection pane="bottomLeft" activeCell="G43" sqref="G43"/>
    </sheetView>
  </sheetViews>
  <sheetFormatPr defaultRowHeight="14.4" x14ac:dyDescent="0.3"/>
  <cols>
    <col min="1" max="1" width="26.6640625" bestFit="1" customWidth="1"/>
    <col min="2" max="2" width="26.6640625" customWidth="1"/>
    <col min="3" max="3" width="7.21875" bestFit="1" customWidth="1"/>
    <col min="4" max="4" width="8.33203125" bestFit="1" customWidth="1"/>
  </cols>
  <sheetData>
    <row r="1" spans="1:11" x14ac:dyDescent="0.3">
      <c r="A1" s="12" t="s">
        <v>62</v>
      </c>
      <c r="B1" s="12" t="s">
        <v>65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11" t="s">
        <v>41</v>
      </c>
      <c r="I1" s="11"/>
      <c r="J1" s="13" t="s">
        <v>63</v>
      </c>
      <c r="K1" s="13"/>
    </row>
    <row r="2" spans="1:11" x14ac:dyDescent="0.3">
      <c r="A2" s="5"/>
      <c r="B2" s="5"/>
      <c r="C2" s="5"/>
      <c r="D2" s="5"/>
      <c r="E2" s="5"/>
      <c r="F2" s="5"/>
      <c r="G2" s="5"/>
      <c r="H2" s="5"/>
      <c r="I2" s="5"/>
      <c r="J2" s="5" t="s">
        <v>41</v>
      </c>
      <c r="K2" s="5" t="s">
        <v>64</v>
      </c>
    </row>
    <row r="3" spans="1:11" ht="43.2" x14ac:dyDescent="0.3">
      <c r="A3" s="9" t="s">
        <v>49</v>
      </c>
      <c r="B3" s="10" t="s">
        <v>0</v>
      </c>
      <c r="C3" s="5">
        <v>38</v>
      </c>
      <c r="D3" s="5">
        <v>24</v>
      </c>
      <c r="E3" s="5">
        <v>6</v>
      </c>
      <c r="F3" s="5">
        <v>1</v>
      </c>
      <c r="G3" s="5">
        <v>1</v>
      </c>
      <c r="H3" s="5">
        <f>SUM(C3:G3)</f>
        <v>70</v>
      </c>
      <c r="I3" s="5">
        <f>SUM(H3/76)</f>
        <v>0.92105263157894735</v>
      </c>
      <c r="K3" s="5">
        <f>SUM(I3/1)</f>
        <v>0.92105263157894735</v>
      </c>
    </row>
    <row r="4" spans="1:11" ht="57.6" x14ac:dyDescent="0.3">
      <c r="A4" s="9" t="s">
        <v>50</v>
      </c>
      <c r="B4" s="10" t="s">
        <v>16</v>
      </c>
      <c r="C4" s="5">
        <v>35</v>
      </c>
      <c r="D4" s="5">
        <v>23</v>
      </c>
      <c r="E4" s="5">
        <v>7</v>
      </c>
      <c r="F4" s="5">
        <v>1</v>
      </c>
      <c r="G4" s="5">
        <v>1</v>
      </c>
      <c r="H4" s="5">
        <f>SUM(C4:G4)</f>
        <v>67</v>
      </c>
      <c r="I4" s="5">
        <f t="shared" ref="I4:I7" si="0">SUM(H4/76)</f>
        <v>0.88157894736842102</v>
      </c>
      <c r="K4" s="5">
        <f>SUM(I4+I5)/2</f>
        <v>0.83552631578947367</v>
      </c>
    </row>
    <row r="5" spans="1:11" ht="57.6" x14ac:dyDescent="0.3">
      <c r="A5" s="9"/>
      <c r="B5" s="10" t="s">
        <v>23</v>
      </c>
      <c r="C5" s="5">
        <v>30</v>
      </c>
      <c r="D5" s="5">
        <v>22</v>
      </c>
      <c r="E5" s="5">
        <v>5</v>
      </c>
      <c r="F5" s="5">
        <v>2</v>
      </c>
      <c r="G5" s="5">
        <v>1</v>
      </c>
      <c r="H5" s="5">
        <f>SUM(C5:G5)</f>
        <v>60</v>
      </c>
      <c r="I5" s="5">
        <f t="shared" si="0"/>
        <v>0.78947368421052633</v>
      </c>
      <c r="K5" s="5"/>
    </row>
    <row r="6" spans="1:11" ht="100.8" x14ac:dyDescent="0.3">
      <c r="A6" s="9" t="s">
        <v>51</v>
      </c>
      <c r="B6" s="10" t="s">
        <v>3</v>
      </c>
      <c r="C6" s="5">
        <v>37</v>
      </c>
      <c r="D6" s="5">
        <v>25</v>
      </c>
      <c r="E6" s="5">
        <v>8</v>
      </c>
      <c r="F6" s="5">
        <v>2</v>
      </c>
      <c r="G6" s="5">
        <v>1</v>
      </c>
      <c r="H6" s="5">
        <f>SUM(C6:G6)</f>
        <v>73</v>
      </c>
      <c r="I6" s="5">
        <f t="shared" si="0"/>
        <v>0.96052631578947367</v>
      </c>
      <c r="K6" s="5">
        <f>SUM(I6+I7+I8+I9+I10)/5</f>
        <v>0.50263157894736843</v>
      </c>
    </row>
    <row r="7" spans="1:11" ht="57.6" x14ac:dyDescent="0.3">
      <c r="A7" s="9"/>
      <c r="B7" s="10" t="s">
        <v>4</v>
      </c>
      <c r="C7" s="5">
        <v>11</v>
      </c>
      <c r="D7" s="5">
        <v>9</v>
      </c>
      <c r="E7" s="5">
        <v>5</v>
      </c>
      <c r="F7" s="5">
        <v>1</v>
      </c>
      <c r="G7" s="5">
        <v>1</v>
      </c>
      <c r="H7" s="5">
        <f>SUM(C7:G7)</f>
        <v>27</v>
      </c>
      <c r="I7" s="5">
        <f t="shared" si="0"/>
        <v>0.35526315789473684</v>
      </c>
      <c r="K7" s="5"/>
    </row>
    <row r="8" spans="1:11" ht="57.6" x14ac:dyDescent="0.3">
      <c r="A8" s="9"/>
      <c r="B8" s="10" t="s">
        <v>17</v>
      </c>
      <c r="C8" s="5">
        <v>6</v>
      </c>
      <c r="D8" s="5">
        <v>0</v>
      </c>
      <c r="E8" s="5">
        <v>1</v>
      </c>
      <c r="F8" s="5">
        <v>1</v>
      </c>
      <c r="G8" s="5">
        <v>0</v>
      </c>
      <c r="H8" s="5">
        <f>SUM(C8:G8)</f>
        <v>8</v>
      </c>
      <c r="I8" s="5">
        <f>SUM(H8/76)</f>
        <v>0.10526315789473684</v>
      </c>
      <c r="K8" s="5"/>
    </row>
    <row r="9" spans="1:11" ht="86.4" x14ac:dyDescent="0.3">
      <c r="A9" s="9"/>
      <c r="B9" s="10" t="s">
        <v>18</v>
      </c>
      <c r="C9" s="5">
        <v>15</v>
      </c>
      <c r="D9" s="5">
        <v>15</v>
      </c>
      <c r="E9" s="5">
        <v>6</v>
      </c>
      <c r="F9" s="5">
        <v>1</v>
      </c>
      <c r="G9" s="5">
        <v>0</v>
      </c>
      <c r="H9" s="5">
        <f>SUM(C9:G9)</f>
        <v>37</v>
      </c>
      <c r="I9" s="5">
        <f t="shared" ref="I9:I10" si="1">SUM(H9/76)</f>
        <v>0.48684210526315791</v>
      </c>
      <c r="K9" s="5"/>
    </row>
    <row r="10" spans="1:11" ht="57.6" x14ac:dyDescent="0.3">
      <c r="A10" s="9"/>
      <c r="B10" s="10" t="s">
        <v>22</v>
      </c>
      <c r="C10" s="5">
        <v>27</v>
      </c>
      <c r="D10" s="5">
        <v>11</v>
      </c>
      <c r="E10" s="5">
        <v>6</v>
      </c>
      <c r="F10" s="5">
        <v>2</v>
      </c>
      <c r="G10" s="5">
        <v>0</v>
      </c>
      <c r="H10" s="5">
        <f>SUM(C10:G10)</f>
        <v>46</v>
      </c>
      <c r="I10" s="5">
        <f t="shared" si="1"/>
        <v>0.60526315789473684</v>
      </c>
      <c r="K10" s="5"/>
    </row>
    <row r="11" spans="1:11" ht="57.6" x14ac:dyDescent="0.3">
      <c r="A11" s="9" t="s">
        <v>53</v>
      </c>
      <c r="B11" s="10" t="s">
        <v>7</v>
      </c>
      <c r="C11" s="5">
        <v>28</v>
      </c>
      <c r="D11" s="5">
        <v>24</v>
      </c>
      <c r="E11" s="5">
        <v>8</v>
      </c>
      <c r="F11" s="5">
        <v>0</v>
      </c>
      <c r="G11" s="5">
        <v>0</v>
      </c>
      <c r="H11" s="5">
        <f>SUM(C11:G11)</f>
        <v>60</v>
      </c>
      <c r="I11" s="5">
        <f>SUM(H11/76)</f>
        <v>0.78947368421052633</v>
      </c>
      <c r="K11" s="5">
        <f>SUM(I11+I12+I13)/3</f>
        <v>0.72368421052631582</v>
      </c>
    </row>
    <row r="12" spans="1:11" ht="72" x14ac:dyDescent="0.3">
      <c r="A12" s="9"/>
      <c r="B12" s="10" t="s">
        <v>9</v>
      </c>
      <c r="C12" s="5">
        <v>14</v>
      </c>
      <c r="D12" s="5">
        <v>17</v>
      </c>
      <c r="E12" s="5">
        <v>4</v>
      </c>
      <c r="F12" s="5">
        <v>0</v>
      </c>
      <c r="G12" s="5">
        <v>0</v>
      </c>
      <c r="H12" s="5">
        <f>SUM(C12:G12)</f>
        <v>35</v>
      </c>
      <c r="I12" s="5">
        <f t="shared" ref="I12:I16" si="2">SUM(H12/76)</f>
        <v>0.46052631578947367</v>
      </c>
      <c r="K12" s="5"/>
    </row>
    <row r="13" spans="1:11" ht="86.4" x14ac:dyDescent="0.3">
      <c r="A13" s="9"/>
      <c r="B13" s="10" t="s">
        <v>10</v>
      </c>
      <c r="C13" s="5">
        <v>37</v>
      </c>
      <c r="D13" s="5">
        <v>24</v>
      </c>
      <c r="E13" s="5">
        <v>7</v>
      </c>
      <c r="F13" s="5">
        <v>1</v>
      </c>
      <c r="G13" s="5">
        <v>1</v>
      </c>
      <c r="H13" s="5">
        <f>SUM(C13:G13)</f>
        <v>70</v>
      </c>
      <c r="I13" s="5">
        <f t="shared" si="2"/>
        <v>0.92105263157894735</v>
      </c>
      <c r="K13" s="5"/>
    </row>
    <row r="14" spans="1:11" ht="72" x14ac:dyDescent="0.3">
      <c r="A14" s="9" t="s">
        <v>52</v>
      </c>
      <c r="B14" s="10" t="s">
        <v>14</v>
      </c>
      <c r="C14" s="5">
        <v>5</v>
      </c>
      <c r="D14" s="5">
        <v>19</v>
      </c>
      <c r="E14" s="5">
        <v>3</v>
      </c>
      <c r="F14" s="5">
        <v>0</v>
      </c>
      <c r="G14" s="5">
        <v>0</v>
      </c>
      <c r="H14" s="5">
        <f>SUM(C14:G14)</f>
        <v>27</v>
      </c>
      <c r="I14" s="5">
        <f t="shared" si="2"/>
        <v>0.35526315789473684</v>
      </c>
      <c r="K14" s="5">
        <f>SUM(I14+I15+I16+I17)/4</f>
        <v>0.44407894736842102</v>
      </c>
    </row>
    <row r="15" spans="1:11" ht="57.6" x14ac:dyDescent="0.3">
      <c r="A15" s="9"/>
      <c r="B15" s="10" t="s">
        <v>27</v>
      </c>
      <c r="C15" s="5">
        <v>13</v>
      </c>
      <c r="D15" s="5">
        <v>19</v>
      </c>
      <c r="E15" s="5">
        <v>6</v>
      </c>
      <c r="F15" s="5">
        <v>0</v>
      </c>
      <c r="G15" s="5">
        <v>0</v>
      </c>
      <c r="H15" s="5">
        <f>SUM(C15:G15)</f>
        <v>38</v>
      </c>
      <c r="I15" s="5">
        <f t="shared" si="2"/>
        <v>0.5</v>
      </c>
      <c r="K15" s="5"/>
    </row>
    <row r="16" spans="1:11" ht="57.6" x14ac:dyDescent="0.3">
      <c r="A16" s="9"/>
      <c r="B16" s="10" t="s">
        <v>28</v>
      </c>
      <c r="C16" s="5">
        <v>0</v>
      </c>
      <c r="D16" s="5">
        <v>15</v>
      </c>
      <c r="E16" s="5">
        <v>6</v>
      </c>
      <c r="F16" s="5">
        <v>0</v>
      </c>
      <c r="G16" s="5">
        <v>0</v>
      </c>
      <c r="H16" s="5">
        <f>SUM(C16:G16)</f>
        <v>21</v>
      </c>
      <c r="I16" s="5">
        <f t="shared" si="2"/>
        <v>0.27631578947368424</v>
      </c>
      <c r="K16" s="5"/>
    </row>
    <row r="17" spans="1:11" ht="43.2" x14ac:dyDescent="0.3">
      <c r="A17" s="9"/>
      <c r="B17" s="10" t="s">
        <v>30</v>
      </c>
      <c r="C17" s="5">
        <v>17</v>
      </c>
      <c r="D17" s="5">
        <v>23</v>
      </c>
      <c r="E17" s="5">
        <v>8</v>
      </c>
      <c r="F17" s="5">
        <v>1</v>
      </c>
      <c r="G17" s="5">
        <v>0</v>
      </c>
      <c r="H17" s="5">
        <f>SUM(C17:G17)</f>
        <v>49</v>
      </c>
      <c r="I17" s="5">
        <f>SUM(H17/76)</f>
        <v>0.64473684210526316</v>
      </c>
      <c r="K17" s="5"/>
    </row>
    <row r="18" spans="1:11" ht="43.2" x14ac:dyDescent="0.3">
      <c r="A18" s="9" t="s">
        <v>54</v>
      </c>
      <c r="B18" s="10" t="s">
        <v>12</v>
      </c>
      <c r="C18" s="5">
        <v>0</v>
      </c>
      <c r="D18" s="5">
        <v>2</v>
      </c>
      <c r="E18" s="5">
        <v>1</v>
      </c>
      <c r="F18" s="5">
        <v>0</v>
      </c>
      <c r="G18" s="5">
        <v>0</v>
      </c>
      <c r="H18" s="5">
        <f>SUM(C18:G18)</f>
        <v>3</v>
      </c>
      <c r="I18" s="5">
        <f>SUM(H18/76)</f>
        <v>3.9473684210526314E-2</v>
      </c>
      <c r="K18" s="5">
        <f>SUM(I18+I19+I20+I21)/4</f>
        <v>0.16776315789473684</v>
      </c>
    </row>
    <row r="19" spans="1:11" ht="57.6" x14ac:dyDescent="0.3">
      <c r="A19" s="9"/>
      <c r="B19" s="10" t="s">
        <v>15</v>
      </c>
      <c r="C19" s="5">
        <v>9</v>
      </c>
      <c r="D19" s="5">
        <v>6</v>
      </c>
      <c r="E19" s="5">
        <v>2</v>
      </c>
      <c r="F19" s="5">
        <v>0</v>
      </c>
      <c r="G19" s="5">
        <v>0</v>
      </c>
      <c r="H19" s="5">
        <f>SUM(C19:G19)</f>
        <v>17</v>
      </c>
      <c r="I19" s="5">
        <f t="shared" ref="I19:I20" si="3">SUM(H19/76)</f>
        <v>0.22368421052631579</v>
      </c>
      <c r="K19" s="5"/>
    </row>
    <row r="20" spans="1:11" ht="43.2" x14ac:dyDescent="0.3">
      <c r="A20" s="9"/>
      <c r="B20" s="10" t="s">
        <v>19</v>
      </c>
      <c r="C20" s="5">
        <v>4</v>
      </c>
      <c r="D20" s="5">
        <v>4</v>
      </c>
      <c r="E20" s="5">
        <v>1</v>
      </c>
      <c r="F20" s="5">
        <v>0</v>
      </c>
      <c r="G20" s="5">
        <v>0</v>
      </c>
      <c r="H20" s="5">
        <f>SUM(C20:G20)</f>
        <v>9</v>
      </c>
      <c r="I20" s="5">
        <f t="shared" si="3"/>
        <v>0.11842105263157894</v>
      </c>
      <c r="K20" s="5"/>
    </row>
    <row r="21" spans="1:11" ht="57.6" x14ac:dyDescent="0.3">
      <c r="A21" s="9"/>
      <c r="B21" s="10" t="s">
        <v>26</v>
      </c>
      <c r="C21" s="5">
        <v>10</v>
      </c>
      <c r="D21" s="5">
        <v>9</v>
      </c>
      <c r="E21" s="5">
        <v>3</v>
      </c>
      <c r="F21" s="5">
        <v>0</v>
      </c>
      <c r="G21" s="5">
        <v>0</v>
      </c>
      <c r="H21" s="5">
        <f>SUM(C21:G21)</f>
        <v>22</v>
      </c>
      <c r="I21" s="5">
        <f>SUM(H21/76)</f>
        <v>0.28947368421052633</v>
      </c>
      <c r="K21" s="5"/>
    </row>
    <row r="22" spans="1:11" ht="57.6" x14ac:dyDescent="0.3">
      <c r="A22" s="9" t="s">
        <v>55</v>
      </c>
      <c r="B22" s="10" t="s">
        <v>29</v>
      </c>
      <c r="C22" s="5">
        <v>8</v>
      </c>
      <c r="D22" s="5">
        <v>9</v>
      </c>
      <c r="E22" s="5">
        <v>8</v>
      </c>
      <c r="F22" s="5">
        <v>0</v>
      </c>
      <c r="G22" s="5">
        <v>0</v>
      </c>
      <c r="H22" s="5">
        <f>SUM(C22:G22)</f>
        <v>25</v>
      </c>
      <c r="I22" s="5">
        <f t="shared" ref="I22:I23" si="4">SUM(H22/76)</f>
        <v>0.32894736842105265</v>
      </c>
      <c r="K22" s="5">
        <f>SUM(I22+I23)/2</f>
        <v>0.24342105263157895</v>
      </c>
    </row>
    <row r="23" spans="1:11" ht="72" x14ac:dyDescent="0.3">
      <c r="A23" s="9"/>
      <c r="B23" s="10" t="s">
        <v>33</v>
      </c>
      <c r="C23" s="5">
        <v>3</v>
      </c>
      <c r="D23" s="5">
        <v>5</v>
      </c>
      <c r="E23" s="5">
        <v>4</v>
      </c>
      <c r="F23" s="5">
        <v>0</v>
      </c>
      <c r="G23" s="5">
        <v>0</v>
      </c>
      <c r="H23" s="5">
        <f>SUM(C23:G23)</f>
        <v>12</v>
      </c>
      <c r="I23" s="5">
        <f t="shared" si="4"/>
        <v>0.15789473684210525</v>
      </c>
      <c r="K23" s="5"/>
    </row>
    <row r="24" spans="1:11" ht="72" x14ac:dyDescent="0.3">
      <c r="A24" s="9" t="s">
        <v>56</v>
      </c>
      <c r="B24" s="10" t="s">
        <v>21</v>
      </c>
      <c r="C24" s="5">
        <v>5</v>
      </c>
      <c r="D24" s="5">
        <v>5</v>
      </c>
      <c r="E24" s="5">
        <v>6</v>
      </c>
      <c r="F24" s="5">
        <v>0</v>
      </c>
      <c r="G24" s="5">
        <v>0</v>
      </c>
      <c r="H24" s="5">
        <f>SUM(C24:G24)</f>
        <v>16</v>
      </c>
      <c r="I24" s="5">
        <f>SUM(H24/76)</f>
        <v>0.21052631578947367</v>
      </c>
      <c r="K24" s="5">
        <f>SUM(I24/1)</f>
        <v>0.21052631578947367</v>
      </c>
    </row>
    <row r="25" spans="1:11" ht="57.6" x14ac:dyDescent="0.3">
      <c r="A25" s="9" t="s">
        <v>57</v>
      </c>
      <c r="B25" s="10" t="s">
        <v>1</v>
      </c>
      <c r="C25" s="5">
        <v>9</v>
      </c>
      <c r="D25" s="5">
        <v>22</v>
      </c>
      <c r="E25" s="5">
        <v>8</v>
      </c>
      <c r="F25" s="5">
        <v>1</v>
      </c>
      <c r="G25" s="5">
        <v>0</v>
      </c>
      <c r="H25" s="5">
        <f>SUM(C25:G25)</f>
        <v>40</v>
      </c>
      <c r="I25" s="5">
        <f t="shared" ref="I25:I37" si="5">SUM(H25/76)</f>
        <v>0.52631578947368418</v>
      </c>
      <c r="K25" s="5">
        <f>SUM(I25+I26+I27)/3</f>
        <v>0.59649122807017541</v>
      </c>
    </row>
    <row r="26" spans="1:11" ht="72" x14ac:dyDescent="0.3">
      <c r="A26" s="9"/>
      <c r="B26" s="10" t="s">
        <v>8</v>
      </c>
      <c r="C26" s="5">
        <v>29</v>
      </c>
      <c r="D26" s="5">
        <v>23</v>
      </c>
      <c r="E26" s="5">
        <v>7</v>
      </c>
      <c r="F26" s="5">
        <v>1</v>
      </c>
      <c r="G26" s="5">
        <v>0</v>
      </c>
      <c r="H26" s="5">
        <f>SUM(C26:G26)</f>
        <v>60</v>
      </c>
      <c r="I26" s="5">
        <f t="shared" si="5"/>
        <v>0.78947368421052633</v>
      </c>
      <c r="K26" s="5"/>
    </row>
    <row r="27" spans="1:11" ht="115.2" x14ac:dyDescent="0.3">
      <c r="A27" s="9"/>
      <c r="B27" s="10" t="s">
        <v>20</v>
      </c>
      <c r="C27" s="5">
        <v>16</v>
      </c>
      <c r="D27" s="5">
        <v>16</v>
      </c>
      <c r="E27" s="5">
        <v>4</v>
      </c>
      <c r="F27" s="5">
        <v>0</v>
      </c>
      <c r="G27" s="5">
        <v>0</v>
      </c>
      <c r="H27" s="5">
        <f>SUM(C27:G27)</f>
        <v>36</v>
      </c>
      <c r="I27" s="5">
        <f t="shared" si="5"/>
        <v>0.47368421052631576</v>
      </c>
      <c r="K27" s="5"/>
    </row>
    <row r="28" spans="1:11" ht="57.6" x14ac:dyDescent="0.3">
      <c r="A28" s="9" t="s">
        <v>58</v>
      </c>
      <c r="B28" s="10" t="s">
        <v>5</v>
      </c>
      <c r="C28" s="5">
        <v>23</v>
      </c>
      <c r="D28" s="5">
        <v>16</v>
      </c>
      <c r="E28" s="5">
        <v>4</v>
      </c>
      <c r="F28" s="5">
        <v>2</v>
      </c>
      <c r="G28" s="5">
        <v>1</v>
      </c>
      <c r="H28" s="5">
        <f>SUM(C28:G28)</f>
        <v>46</v>
      </c>
      <c r="I28" s="5">
        <f t="shared" si="5"/>
        <v>0.60526315789473684</v>
      </c>
      <c r="K28" s="5">
        <f>SUM(I28+I29)/2</f>
        <v>0.65789473684210531</v>
      </c>
    </row>
    <row r="29" spans="1:11" ht="57.6" x14ac:dyDescent="0.3">
      <c r="A29" s="9"/>
      <c r="B29" s="10" t="s">
        <v>31</v>
      </c>
      <c r="C29" s="5">
        <v>27</v>
      </c>
      <c r="D29" s="5">
        <v>18</v>
      </c>
      <c r="E29" s="5">
        <v>6</v>
      </c>
      <c r="F29" s="5">
        <v>2</v>
      </c>
      <c r="G29" s="5">
        <v>1</v>
      </c>
      <c r="H29" s="5">
        <f>SUM(C29:G29)</f>
        <v>54</v>
      </c>
      <c r="I29" s="5">
        <f t="shared" si="5"/>
        <v>0.71052631578947367</v>
      </c>
      <c r="K29" s="5"/>
    </row>
    <row r="30" spans="1:11" ht="57.6" x14ac:dyDescent="0.3">
      <c r="A30" s="9" t="s">
        <v>59</v>
      </c>
      <c r="B30" s="10" t="s">
        <v>25</v>
      </c>
      <c r="C30" s="5">
        <v>2</v>
      </c>
      <c r="D30" s="5">
        <v>0</v>
      </c>
      <c r="E30" s="5">
        <v>1</v>
      </c>
      <c r="F30" s="5">
        <v>0</v>
      </c>
      <c r="G30" s="5">
        <v>1</v>
      </c>
      <c r="H30" s="5">
        <f>SUM(C30:G30)</f>
        <v>4</v>
      </c>
      <c r="I30" s="5">
        <f t="shared" si="5"/>
        <v>5.2631578947368418E-2</v>
      </c>
      <c r="K30" s="5">
        <f>SUM(I30/1)</f>
        <v>5.2631578947368418E-2</v>
      </c>
    </row>
    <row r="31" spans="1:11" ht="57.6" x14ac:dyDescent="0.3">
      <c r="A31" s="9" t="s">
        <v>60</v>
      </c>
      <c r="B31" s="10" t="s">
        <v>32</v>
      </c>
      <c r="C31" s="5">
        <v>13</v>
      </c>
      <c r="D31" s="5">
        <v>10</v>
      </c>
      <c r="E31" s="5">
        <v>2</v>
      </c>
      <c r="F31" s="5">
        <v>1</v>
      </c>
      <c r="G31" s="5">
        <v>0</v>
      </c>
      <c r="H31" s="5">
        <f>SUM(C31:G31)</f>
        <v>26</v>
      </c>
      <c r="I31" s="5">
        <f t="shared" si="5"/>
        <v>0.34210526315789475</v>
      </c>
      <c r="K31" s="5">
        <f>SUM(I31/1)</f>
        <v>0.34210526315789475</v>
      </c>
    </row>
    <row r="32" spans="1:11" ht="43.2" x14ac:dyDescent="0.3">
      <c r="A32" s="9" t="s">
        <v>61</v>
      </c>
      <c r="B32" s="10" t="s">
        <v>2</v>
      </c>
      <c r="C32" s="5">
        <v>40</v>
      </c>
      <c r="D32" s="5">
        <v>25</v>
      </c>
      <c r="E32" s="5">
        <v>8</v>
      </c>
      <c r="F32" s="5">
        <v>2</v>
      </c>
      <c r="G32" s="5">
        <v>1</v>
      </c>
      <c r="H32" s="5">
        <f>SUM(C32:G32)</f>
        <v>76</v>
      </c>
      <c r="I32" s="5">
        <f t="shared" si="5"/>
        <v>1</v>
      </c>
      <c r="K32" s="5">
        <f>SUM(I32+I33+I34+I35+I36+I37)/6</f>
        <v>0.83771929824561397</v>
      </c>
    </row>
    <row r="33" spans="1:11" ht="72" x14ac:dyDescent="0.3">
      <c r="A33" s="9"/>
      <c r="B33" s="10" t="s">
        <v>6</v>
      </c>
      <c r="C33" s="5">
        <v>40</v>
      </c>
      <c r="D33" s="5">
        <v>17</v>
      </c>
      <c r="E33" s="5">
        <v>5</v>
      </c>
      <c r="F33" s="5">
        <v>2</v>
      </c>
      <c r="G33" s="5">
        <v>1</v>
      </c>
      <c r="H33" s="5">
        <f>SUM(C33:G33)</f>
        <v>65</v>
      </c>
      <c r="I33" s="5">
        <f t="shared" si="5"/>
        <v>0.85526315789473684</v>
      </c>
      <c r="K33" s="5"/>
    </row>
    <row r="34" spans="1:11" ht="86.4" x14ac:dyDescent="0.3">
      <c r="A34" s="9"/>
      <c r="B34" s="10" t="s">
        <v>11</v>
      </c>
      <c r="C34" s="5">
        <v>38</v>
      </c>
      <c r="D34" s="5">
        <v>23</v>
      </c>
      <c r="E34" s="5">
        <v>8</v>
      </c>
      <c r="F34" s="5">
        <v>2</v>
      </c>
      <c r="G34" s="5">
        <v>1</v>
      </c>
      <c r="H34" s="5">
        <f>SUM(C34:G34)</f>
        <v>72</v>
      </c>
      <c r="I34" s="5">
        <f t="shared" si="5"/>
        <v>0.94736842105263153</v>
      </c>
      <c r="K34" s="5"/>
    </row>
    <row r="35" spans="1:11" ht="57.6" x14ac:dyDescent="0.3">
      <c r="A35" s="9"/>
      <c r="B35" s="10" t="s">
        <v>13</v>
      </c>
      <c r="C35" s="5">
        <v>35</v>
      </c>
      <c r="D35" s="5">
        <v>3</v>
      </c>
      <c r="E35" s="5">
        <v>2</v>
      </c>
      <c r="F35" s="5">
        <v>1</v>
      </c>
      <c r="G35" s="5">
        <v>1</v>
      </c>
      <c r="H35" s="5">
        <f>SUM(C35:G35)</f>
        <v>42</v>
      </c>
      <c r="I35" s="5">
        <f t="shared" si="5"/>
        <v>0.55263157894736847</v>
      </c>
      <c r="K35" s="5"/>
    </row>
    <row r="36" spans="1:11" ht="43.2" x14ac:dyDescent="0.3">
      <c r="A36" s="9"/>
      <c r="B36" s="10" t="s">
        <v>24</v>
      </c>
      <c r="C36" s="5">
        <v>36</v>
      </c>
      <c r="D36" s="5">
        <v>15</v>
      </c>
      <c r="E36" s="5">
        <v>5</v>
      </c>
      <c r="F36" s="5">
        <v>2</v>
      </c>
      <c r="G36" s="5">
        <v>1</v>
      </c>
      <c r="H36" s="5">
        <f>SUM(C36:G36)</f>
        <v>59</v>
      </c>
      <c r="I36" s="5">
        <f t="shared" si="5"/>
        <v>0.77631578947368418</v>
      </c>
      <c r="K36" s="5"/>
    </row>
    <row r="37" spans="1:11" ht="43.2" x14ac:dyDescent="0.3">
      <c r="A37" s="9"/>
      <c r="B37" s="10" t="s">
        <v>34</v>
      </c>
      <c r="C37" s="5">
        <v>39</v>
      </c>
      <c r="D37" s="5">
        <v>19</v>
      </c>
      <c r="E37" s="5">
        <v>7</v>
      </c>
      <c r="F37" s="5">
        <v>2</v>
      </c>
      <c r="G37" s="5">
        <v>1</v>
      </c>
      <c r="H37" s="5">
        <f>SUM(C37:G37)</f>
        <v>68</v>
      </c>
      <c r="I37" s="5">
        <f t="shared" si="5"/>
        <v>0.89473684210526316</v>
      </c>
      <c r="K37" s="5"/>
    </row>
    <row r="38" spans="1:11" x14ac:dyDescent="0.3">
      <c r="C38">
        <f>SUM(C3:C37)</f>
        <v>699</v>
      </c>
      <c r="D38">
        <f>SUM(D3:D37)</f>
        <v>517</v>
      </c>
      <c r="E38">
        <f>SUM(E3:E37)</f>
        <v>178</v>
      </c>
      <c r="F38">
        <f>SUM(F3:F37)</f>
        <v>31</v>
      </c>
      <c r="G38">
        <f>SUM(G3:G37)</f>
        <v>15</v>
      </c>
      <c r="I38" s="8">
        <f>SUM(I3:I37)</f>
        <v>18.947368421052634</v>
      </c>
      <c r="J38" s="3">
        <f>SUM(I38/35)</f>
        <v>0.5413533834586467</v>
      </c>
    </row>
    <row r="39" spans="1:11" x14ac:dyDescent="0.3">
      <c r="B39" s="10" t="s">
        <v>63</v>
      </c>
      <c r="C39">
        <f>SUM(C38/35)</f>
        <v>19.971428571428572</v>
      </c>
      <c r="D39">
        <f>SUM(D38/35)</f>
        <v>14.771428571428572</v>
      </c>
      <c r="E39">
        <f>SUM(E38/35)</f>
        <v>5.0857142857142854</v>
      </c>
      <c r="F39">
        <f>SUM(F38/35)</f>
        <v>0.88571428571428568</v>
      </c>
      <c r="G39">
        <f>SUM(G38/35)</f>
        <v>0.42857142857142855</v>
      </c>
    </row>
    <row r="40" spans="1:11" x14ac:dyDescent="0.3">
      <c r="C40">
        <f>SUM(C39/40)</f>
        <v>0.49928571428571428</v>
      </c>
      <c r="D40">
        <f>SUM(D39/25)</f>
        <v>0.59085714285714286</v>
      </c>
      <c r="E40">
        <f>SUM(E39/8)</f>
        <v>0.63571428571428568</v>
      </c>
      <c r="F40">
        <f>SUM(F39/2)</f>
        <v>0.44285714285714284</v>
      </c>
      <c r="G40">
        <f>SUM(G39/1)</f>
        <v>0.42857142857142855</v>
      </c>
    </row>
    <row r="43" spans="1:11" x14ac:dyDescent="0.3">
      <c r="G43">
        <f>SUM(C40+D40+E40+F40+G40)/5</f>
        <v>0.51945714285714284</v>
      </c>
    </row>
  </sheetData>
  <mergeCells count="2"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F655-0347-42BD-AF74-32FB62F5DDAF}">
  <dimension ref="A1:P40"/>
  <sheetViews>
    <sheetView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26.6640625" bestFit="1" customWidth="1"/>
    <col min="2" max="2" width="26.6640625" customWidth="1"/>
    <col min="3" max="3" width="7.21875" bestFit="1" customWidth="1"/>
    <col min="4" max="4" width="7.21875" customWidth="1"/>
    <col min="5" max="5" width="8.33203125" bestFit="1" customWidth="1"/>
    <col min="6" max="6" width="8.33203125" customWidth="1"/>
  </cols>
  <sheetData>
    <row r="1" spans="1:16" x14ac:dyDescent="0.3">
      <c r="A1" s="12" t="s">
        <v>62</v>
      </c>
      <c r="B1" s="12" t="s">
        <v>65</v>
      </c>
      <c r="C1" s="8" t="s">
        <v>36</v>
      </c>
      <c r="D1" s="8"/>
      <c r="E1" s="8" t="s">
        <v>37</v>
      </c>
      <c r="F1" s="8"/>
      <c r="G1" s="8" t="s">
        <v>38</v>
      </c>
      <c r="H1" s="8"/>
      <c r="I1" s="8" t="s">
        <v>39</v>
      </c>
      <c r="J1" s="8"/>
      <c r="K1" s="8" t="s">
        <v>40</v>
      </c>
      <c r="L1" s="8"/>
      <c r="M1" s="11" t="s">
        <v>41</v>
      </c>
      <c r="N1" s="11"/>
      <c r="O1" s="13" t="s">
        <v>63</v>
      </c>
      <c r="P1" s="13"/>
    </row>
    <row r="2" spans="1:16" x14ac:dyDescent="0.3">
      <c r="A2" s="5"/>
      <c r="B2" s="5"/>
      <c r="C2" s="5" t="s">
        <v>66</v>
      </c>
      <c r="D2" s="5" t="s">
        <v>42</v>
      </c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41</v>
      </c>
      <c r="P2" s="5" t="s">
        <v>64</v>
      </c>
    </row>
    <row r="3" spans="1:16" ht="43.2" x14ac:dyDescent="0.3">
      <c r="A3" s="9" t="s">
        <v>49</v>
      </c>
      <c r="B3" s="10" t="s">
        <v>0</v>
      </c>
      <c r="C3" s="5">
        <v>38</v>
      </c>
      <c r="D3" s="5">
        <f>SUM(C3/40)</f>
        <v>0.95</v>
      </c>
      <c r="E3" s="5">
        <v>24</v>
      </c>
      <c r="F3" s="5">
        <f>SUM(E3/25)</f>
        <v>0.96</v>
      </c>
      <c r="G3" s="5">
        <v>6</v>
      </c>
      <c r="H3" s="5">
        <f>SUM(G3/8)</f>
        <v>0.75</v>
      </c>
      <c r="I3" s="5">
        <v>1</v>
      </c>
      <c r="J3" s="5">
        <f>SUM(I3/2)</f>
        <v>0.5</v>
      </c>
      <c r="K3" s="5">
        <v>1</v>
      </c>
      <c r="L3" s="5">
        <f>SUM(K3/1)</f>
        <v>1</v>
      </c>
      <c r="M3" s="5">
        <f>SUM(C3+E3+G3+I3+K3)</f>
        <v>70</v>
      </c>
      <c r="N3" s="5">
        <f>SUM(M3/76)</f>
        <v>0.92105263157894735</v>
      </c>
      <c r="O3" s="14"/>
      <c r="P3" s="5">
        <f>SUM(N3/1)</f>
        <v>0.92105263157894735</v>
      </c>
    </row>
    <row r="4" spans="1:16" ht="57.6" x14ac:dyDescent="0.3">
      <c r="A4" s="9" t="s">
        <v>50</v>
      </c>
      <c r="B4" s="10" t="s">
        <v>16</v>
      </c>
      <c r="C4" s="5">
        <v>35</v>
      </c>
      <c r="D4" s="5">
        <f t="shared" ref="D4:D37" si="0">SUM(C4/40)</f>
        <v>0.875</v>
      </c>
      <c r="E4" s="5">
        <v>23</v>
      </c>
      <c r="F4" s="5">
        <f t="shared" ref="F4:F37" si="1">SUM(E4/25)</f>
        <v>0.92</v>
      </c>
      <c r="G4" s="5">
        <v>7</v>
      </c>
      <c r="H4" s="5">
        <f t="shared" ref="H4:H37" si="2">SUM(G4/8)</f>
        <v>0.875</v>
      </c>
      <c r="I4" s="5">
        <v>1</v>
      </c>
      <c r="J4" s="5">
        <f t="shared" ref="J4:J37" si="3">SUM(I4/2)</f>
        <v>0.5</v>
      </c>
      <c r="K4" s="5">
        <v>1</v>
      </c>
      <c r="L4" s="5">
        <f t="shared" ref="L4:L37" si="4">SUM(K4/1)</f>
        <v>1</v>
      </c>
      <c r="M4" s="5">
        <f t="shared" ref="M4:M37" si="5">SUM(C4+E4+G4+I4+K4)</f>
        <v>67</v>
      </c>
      <c r="N4" s="5">
        <f t="shared" ref="N4:N7" si="6">SUM(M4/76)</f>
        <v>0.88157894736842102</v>
      </c>
      <c r="O4" s="14"/>
      <c r="P4" s="15">
        <f>SUM(N4+N5)/2</f>
        <v>0.83552631578947367</v>
      </c>
    </row>
    <row r="5" spans="1:16" ht="57.6" x14ac:dyDescent="0.3">
      <c r="A5" s="9"/>
      <c r="B5" s="10" t="s">
        <v>23</v>
      </c>
      <c r="C5" s="5">
        <v>30</v>
      </c>
      <c r="D5" s="5">
        <f t="shared" si="0"/>
        <v>0.75</v>
      </c>
      <c r="E5" s="5">
        <v>22</v>
      </c>
      <c r="F5" s="5">
        <f t="shared" si="1"/>
        <v>0.88</v>
      </c>
      <c r="G5" s="5">
        <v>5</v>
      </c>
      <c r="H5" s="5">
        <f t="shared" si="2"/>
        <v>0.625</v>
      </c>
      <c r="I5" s="5">
        <v>2</v>
      </c>
      <c r="J5" s="5">
        <f t="shared" si="3"/>
        <v>1</v>
      </c>
      <c r="K5" s="5">
        <v>1</v>
      </c>
      <c r="L5" s="5">
        <f t="shared" si="4"/>
        <v>1</v>
      </c>
      <c r="M5" s="5">
        <f t="shared" si="5"/>
        <v>60</v>
      </c>
      <c r="N5" s="5">
        <f t="shared" si="6"/>
        <v>0.78947368421052633</v>
      </c>
      <c r="O5" s="14"/>
      <c r="P5" s="15"/>
    </row>
    <row r="6" spans="1:16" ht="100.8" x14ac:dyDescent="0.3">
      <c r="A6" s="9" t="s">
        <v>51</v>
      </c>
      <c r="B6" s="10" t="s">
        <v>3</v>
      </c>
      <c r="C6" s="5">
        <v>37</v>
      </c>
      <c r="D6" s="5">
        <f t="shared" si="0"/>
        <v>0.92500000000000004</v>
      </c>
      <c r="E6" s="5">
        <v>25</v>
      </c>
      <c r="F6" s="5">
        <f t="shared" si="1"/>
        <v>1</v>
      </c>
      <c r="G6" s="5">
        <v>8</v>
      </c>
      <c r="H6" s="5">
        <f t="shared" si="2"/>
        <v>1</v>
      </c>
      <c r="I6" s="5">
        <v>2</v>
      </c>
      <c r="J6" s="5">
        <f t="shared" si="3"/>
        <v>1</v>
      </c>
      <c r="K6" s="5">
        <v>1</v>
      </c>
      <c r="L6" s="5">
        <f t="shared" si="4"/>
        <v>1</v>
      </c>
      <c r="M6" s="5">
        <f t="shared" si="5"/>
        <v>73</v>
      </c>
      <c r="N6" s="5">
        <f t="shared" si="6"/>
        <v>0.96052631578947367</v>
      </c>
      <c r="O6" s="14"/>
      <c r="P6" s="15">
        <f>SUM(N6+N7+N8+N9+N10)/5</f>
        <v>0.50263157894736843</v>
      </c>
    </row>
    <row r="7" spans="1:16" ht="57.6" x14ac:dyDescent="0.3">
      <c r="A7" s="9"/>
      <c r="B7" s="10" t="s">
        <v>4</v>
      </c>
      <c r="C7" s="5">
        <v>11</v>
      </c>
      <c r="D7" s="5">
        <f>SUM(C7/40)</f>
        <v>0.27500000000000002</v>
      </c>
      <c r="E7" s="5">
        <v>9</v>
      </c>
      <c r="F7" s="5">
        <f t="shared" si="1"/>
        <v>0.36</v>
      </c>
      <c r="G7" s="5">
        <v>5</v>
      </c>
      <c r="H7" s="5">
        <f t="shared" si="2"/>
        <v>0.625</v>
      </c>
      <c r="I7" s="5">
        <v>1</v>
      </c>
      <c r="J7" s="5">
        <f t="shared" si="3"/>
        <v>0.5</v>
      </c>
      <c r="K7" s="5">
        <v>1</v>
      </c>
      <c r="L7" s="5">
        <f t="shared" si="4"/>
        <v>1</v>
      </c>
      <c r="M7" s="5">
        <f t="shared" si="5"/>
        <v>27</v>
      </c>
      <c r="N7" s="5">
        <f t="shared" si="6"/>
        <v>0.35526315789473684</v>
      </c>
      <c r="O7" s="14"/>
      <c r="P7" s="15"/>
    </row>
    <row r="8" spans="1:16" ht="57.6" x14ac:dyDescent="0.3">
      <c r="A8" s="9"/>
      <c r="B8" s="10" t="s">
        <v>17</v>
      </c>
      <c r="C8" s="5">
        <v>6</v>
      </c>
      <c r="D8" s="5">
        <f t="shared" si="0"/>
        <v>0.15</v>
      </c>
      <c r="E8" s="5">
        <v>0</v>
      </c>
      <c r="F8" s="5">
        <f t="shared" si="1"/>
        <v>0</v>
      </c>
      <c r="G8" s="5">
        <v>1</v>
      </c>
      <c r="H8" s="5">
        <f t="shared" si="2"/>
        <v>0.125</v>
      </c>
      <c r="I8" s="5">
        <v>1</v>
      </c>
      <c r="J8" s="5">
        <f t="shared" si="3"/>
        <v>0.5</v>
      </c>
      <c r="K8" s="5">
        <v>0</v>
      </c>
      <c r="L8" s="5">
        <f t="shared" si="4"/>
        <v>0</v>
      </c>
      <c r="M8" s="5">
        <f t="shared" si="5"/>
        <v>8</v>
      </c>
      <c r="N8" s="5">
        <f>SUM(M8/76)</f>
        <v>0.10526315789473684</v>
      </c>
      <c r="O8" s="14"/>
      <c r="P8" s="15"/>
    </row>
    <row r="9" spans="1:16" ht="86.4" x14ac:dyDescent="0.3">
      <c r="A9" s="9"/>
      <c r="B9" s="10" t="s">
        <v>18</v>
      </c>
      <c r="C9" s="5">
        <v>15</v>
      </c>
      <c r="D9" s="5">
        <f t="shared" si="0"/>
        <v>0.375</v>
      </c>
      <c r="E9" s="5">
        <v>15</v>
      </c>
      <c r="F9" s="5">
        <f t="shared" si="1"/>
        <v>0.6</v>
      </c>
      <c r="G9" s="5">
        <v>6</v>
      </c>
      <c r="H9" s="5">
        <f t="shared" si="2"/>
        <v>0.75</v>
      </c>
      <c r="I9" s="5">
        <v>1</v>
      </c>
      <c r="J9" s="5">
        <f t="shared" si="3"/>
        <v>0.5</v>
      </c>
      <c r="K9" s="5">
        <v>0</v>
      </c>
      <c r="L9" s="5">
        <f t="shared" si="4"/>
        <v>0</v>
      </c>
      <c r="M9" s="5">
        <f t="shared" si="5"/>
        <v>37</v>
      </c>
      <c r="N9" s="5">
        <f t="shared" ref="N9:N10" si="7">SUM(M9/76)</f>
        <v>0.48684210526315791</v>
      </c>
      <c r="O9" s="14"/>
      <c r="P9" s="15"/>
    </row>
    <row r="10" spans="1:16" ht="57.6" x14ac:dyDescent="0.3">
      <c r="A10" s="9"/>
      <c r="B10" s="10" t="s">
        <v>22</v>
      </c>
      <c r="C10" s="5">
        <v>27</v>
      </c>
      <c r="D10" s="5">
        <f>SUM(C10/40)</f>
        <v>0.67500000000000004</v>
      </c>
      <c r="E10" s="5">
        <v>11</v>
      </c>
      <c r="F10" s="5">
        <f t="shared" si="1"/>
        <v>0.44</v>
      </c>
      <c r="G10" s="5">
        <v>6</v>
      </c>
      <c r="H10" s="5">
        <f t="shared" si="2"/>
        <v>0.75</v>
      </c>
      <c r="I10" s="5">
        <v>2</v>
      </c>
      <c r="J10" s="5">
        <f t="shared" si="3"/>
        <v>1</v>
      </c>
      <c r="K10" s="5">
        <v>0</v>
      </c>
      <c r="L10" s="5">
        <f t="shared" si="4"/>
        <v>0</v>
      </c>
      <c r="M10" s="5">
        <f t="shared" si="5"/>
        <v>46</v>
      </c>
      <c r="N10" s="5">
        <f t="shared" si="7"/>
        <v>0.60526315789473684</v>
      </c>
      <c r="O10" s="14"/>
      <c r="P10" s="15"/>
    </row>
    <row r="11" spans="1:16" ht="57.6" x14ac:dyDescent="0.3">
      <c r="A11" s="9" t="s">
        <v>53</v>
      </c>
      <c r="B11" s="10" t="s">
        <v>7</v>
      </c>
      <c r="C11" s="5">
        <v>28</v>
      </c>
      <c r="D11" s="5">
        <f t="shared" si="0"/>
        <v>0.7</v>
      </c>
      <c r="E11" s="5">
        <v>24</v>
      </c>
      <c r="F11" s="5">
        <f t="shared" si="1"/>
        <v>0.96</v>
      </c>
      <c r="G11" s="5">
        <v>8</v>
      </c>
      <c r="H11" s="5">
        <f t="shared" si="2"/>
        <v>1</v>
      </c>
      <c r="I11" s="5">
        <v>0</v>
      </c>
      <c r="J11" s="5">
        <f t="shared" si="3"/>
        <v>0</v>
      </c>
      <c r="K11" s="5">
        <v>0</v>
      </c>
      <c r="L11" s="5">
        <f t="shared" si="4"/>
        <v>0</v>
      </c>
      <c r="M11" s="5">
        <f t="shared" si="5"/>
        <v>60</v>
      </c>
      <c r="N11" s="5">
        <f>SUM(M11/76)</f>
        <v>0.78947368421052633</v>
      </c>
      <c r="O11" s="14"/>
      <c r="P11" s="15">
        <f>SUM(N11+N12+N13)/3</f>
        <v>0.72368421052631582</v>
      </c>
    </row>
    <row r="12" spans="1:16" ht="72" x14ac:dyDescent="0.3">
      <c r="A12" s="9"/>
      <c r="B12" s="10" t="s">
        <v>9</v>
      </c>
      <c r="C12" s="5">
        <v>14</v>
      </c>
      <c r="D12" s="5">
        <f t="shared" si="0"/>
        <v>0.35</v>
      </c>
      <c r="E12" s="5">
        <v>17</v>
      </c>
      <c r="F12" s="5">
        <f t="shared" si="1"/>
        <v>0.68</v>
      </c>
      <c r="G12" s="5">
        <v>4</v>
      </c>
      <c r="H12" s="5">
        <f t="shared" si="2"/>
        <v>0.5</v>
      </c>
      <c r="I12" s="5">
        <v>0</v>
      </c>
      <c r="J12" s="5">
        <f t="shared" si="3"/>
        <v>0</v>
      </c>
      <c r="K12" s="5">
        <v>0</v>
      </c>
      <c r="L12" s="5">
        <f t="shared" si="4"/>
        <v>0</v>
      </c>
      <c r="M12" s="5">
        <f t="shared" si="5"/>
        <v>35</v>
      </c>
      <c r="N12" s="5">
        <f t="shared" ref="N12:N16" si="8">SUM(M12/76)</f>
        <v>0.46052631578947367</v>
      </c>
      <c r="O12" s="14"/>
      <c r="P12" s="15"/>
    </row>
    <row r="13" spans="1:16" ht="86.4" x14ac:dyDescent="0.3">
      <c r="A13" s="9"/>
      <c r="B13" s="10" t="s">
        <v>10</v>
      </c>
      <c r="C13" s="5">
        <v>37</v>
      </c>
      <c r="D13" s="5">
        <f>SUM(C13/40)</f>
        <v>0.92500000000000004</v>
      </c>
      <c r="E13" s="5">
        <v>24</v>
      </c>
      <c r="F13" s="5">
        <f t="shared" si="1"/>
        <v>0.96</v>
      </c>
      <c r="G13" s="5">
        <v>7</v>
      </c>
      <c r="H13" s="5">
        <f t="shared" si="2"/>
        <v>0.875</v>
      </c>
      <c r="I13" s="5">
        <v>1</v>
      </c>
      <c r="J13" s="5">
        <f t="shared" si="3"/>
        <v>0.5</v>
      </c>
      <c r="K13" s="5">
        <v>1</v>
      </c>
      <c r="L13" s="5">
        <f t="shared" si="4"/>
        <v>1</v>
      </c>
      <c r="M13" s="5">
        <f t="shared" si="5"/>
        <v>70</v>
      </c>
      <c r="N13" s="5">
        <f t="shared" si="8"/>
        <v>0.92105263157894735</v>
      </c>
      <c r="O13" s="14"/>
      <c r="P13" s="15"/>
    </row>
    <row r="14" spans="1:16" ht="72" x14ac:dyDescent="0.3">
      <c r="A14" s="9" t="s">
        <v>52</v>
      </c>
      <c r="B14" s="10" t="s">
        <v>14</v>
      </c>
      <c r="C14" s="5">
        <v>5</v>
      </c>
      <c r="D14" s="5">
        <f t="shared" si="0"/>
        <v>0.125</v>
      </c>
      <c r="E14" s="5">
        <v>19</v>
      </c>
      <c r="F14" s="5">
        <f t="shared" si="1"/>
        <v>0.76</v>
      </c>
      <c r="G14" s="5">
        <v>3</v>
      </c>
      <c r="H14" s="5">
        <f t="shared" si="2"/>
        <v>0.375</v>
      </c>
      <c r="I14" s="5">
        <v>0</v>
      </c>
      <c r="J14" s="5">
        <f t="shared" si="3"/>
        <v>0</v>
      </c>
      <c r="K14" s="5">
        <v>0</v>
      </c>
      <c r="L14" s="5">
        <f t="shared" si="4"/>
        <v>0</v>
      </c>
      <c r="M14" s="5">
        <f t="shared" si="5"/>
        <v>27</v>
      </c>
      <c r="N14" s="5">
        <f t="shared" si="8"/>
        <v>0.35526315789473684</v>
      </c>
      <c r="O14" s="14"/>
      <c r="P14" s="15">
        <f>SUM(N14+N15+N16+N17)/4</f>
        <v>0.44407894736842102</v>
      </c>
    </row>
    <row r="15" spans="1:16" ht="57.6" x14ac:dyDescent="0.3">
      <c r="A15" s="9"/>
      <c r="B15" s="10" t="s">
        <v>27</v>
      </c>
      <c r="C15" s="5">
        <v>13</v>
      </c>
      <c r="D15" s="5">
        <f>SUM(C15/40)</f>
        <v>0.32500000000000001</v>
      </c>
      <c r="E15" s="5">
        <v>19</v>
      </c>
      <c r="F15" s="5">
        <f t="shared" si="1"/>
        <v>0.76</v>
      </c>
      <c r="G15" s="5">
        <v>6</v>
      </c>
      <c r="H15" s="5">
        <f t="shared" si="2"/>
        <v>0.75</v>
      </c>
      <c r="I15" s="5">
        <v>0</v>
      </c>
      <c r="J15" s="5">
        <f t="shared" si="3"/>
        <v>0</v>
      </c>
      <c r="K15" s="5">
        <v>0</v>
      </c>
      <c r="L15" s="5">
        <f t="shared" si="4"/>
        <v>0</v>
      </c>
      <c r="M15" s="5">
        <f t="shared" si="5"/>
        <v>38</v>
      </c>
      <c r="N15" s="5">
        <f t="shared" si="8"/>
        <v>0.5</v>
      </c>
      <c r="O15" s="14"/>
      <c r="P15" s="15"/>
    </row>
    <row r="16" spans="1:16" ht="57.6" x14ac:dyDescent="0.3">
      <c r="A16" s="9"/>
      <c r="B16" s="10" t="s">
        <v>28</v>
      </c>
      <c r="C16" s="5">
        <v>0</v>
      </c>
      <c r="D16" s="5">
        <f t="shared" si="0"/>
        <v>0</v>
      </c>
      <c r="E16" s="5">
        <v>15</v>
      </c>
      <c r="F16" s="5">
        <f t="shared" si="1"/>
        <v>0.6</v>
      </c>
      <c r="G16" s="5">
        <v>6</v>
      </c>
      <c r="H16" s="5">
        <f t="shared" si="2"/>
        <v>0.75</v>
      </c>
      <c r="I16" s="5">
        <v>0</v>
      </c>
      <c r="J16" s="5">
        <f t="shared" si="3"/>
        <v>0</v>
      </c>
      <c r="K16" s="5">
        <v>0</v>
      </c>
      <c r="L16" s="5">
        <f t="shared" si="4"/>
        <v>0</v>
      </c>
      <c r="M16" s="5">
        <f t="shared" si="5"/>
        <v>21</v>
      </c>
      <c r="N16" s="5">
        <f t="shared" si="8"/>
        <v>0.27631578947368424</v>
      </c>
      <c r="O16" s="14"/>
      <c r="P16" s="15"/>
    </row>
    <row r="17" spans="1:16" ht="43.2" x14ac:dyDescent="0.3">
      <c r="A17" s="9"/>
      <c r="B17" s="10" t="s">
        <v>30</v>
      </c>
      <c r="C17" s="5">
        <v>17</v>
      </c>
      <c r="D17" s="5">
        <f t="shared" si="0"/>
        <v>0.42499999999999999</v>
      </c>
      <c r="E17" s="5">
        <v>23</v>
      </c>
      <c r="F17" s="5">
        <f t="shared" si="1"/>
        <v>0.92</v>
      </c>
      <c r="G17" s="5">
        <v>8</v>
      </c>
      <c r="H17" s="5">
        <f t="shared" si="2"/>
        <v>1</v>
      </c>
      <c r="I17" s="5">
        <v>1</v>
      </c>
      <c r="J17" s="5">
        <f t="shared" si="3"/>
        <v>0.5</v>
      </c>
      <c r="K17" s="5">
        <v>0</v>
      </c>
      <c r="L17" s="5">
        <f t="shared" si="4"/>
        <v>0</v>
      </c>
      <c r="M17" s="5">
        <f t="shared" si="5"/>
        <v>49</v>
      </c>
      <c r="N17" s="5">
        <f>SUM(M17/76)</f>
        <v>0.64473684210526316</v>
      </c>
      <c r="O17" s="14"/>
      <c r="P17" s="15"/>
    </row>
    <row r="18" spans="1:16" ht="43.2" x14ac:dyDescent="0.3">
      <c r="A18" s="9" t="s">
        <v>54</v>
      </c>
      <c r="B18" s="10" t="s">
        <v>12</v>
      </c>
      <c r="C18" s="5">
        <v>0</v>
      </c>
      <c r="D18" s="5">
        <f t="shared" si="0"/>
        <v>0</v>
      </c>
      <c r="E18" s="5">
        <v>2</v>
      </c>
      <c r="F18" s="5">
        <f t="shared" si="1"/>
        <v>0.08</v>
      </c>
      <c r="G18" s="5">
        <v>1</v>
      </c>
      <c r="H18" s="5">
        <f t="shared" si="2"/>
        <v>0.125</v>
      </c>
      <c r="I18" s="5">
        <v>0</v>
      </c>
      <c r="J18" s="5">
        <f t="shared" si="3"/>
        <v>0</v>
      </c>
      <c r="K18" s="5">
        <v>0</v>
      </c>
      <c r="L18" s="5">
        <f t="shared" si="4"/>
        <v>0</v>
      </c>
      <c r="M18" s="5">
        <f t="shared" si="5"/>
        <v>3</v>
      </c>
      <c r="N18" s="5">
        <f>SUM(M18/76)</f>
        <v>3.9473684210526314E-2</v>
      </c>
      <c r="O18" s="14"/>
      <c r="P18" s="15">
        <f>SUM(N18+N19+N20+N21)/4</f>
        <v>0.16776315789473684</v>
      </c>
    </row>
    <row r="19" spans="1:16" ht="57.6" x14ac:dyDescent="0.3">
      <c r="A19" s="9"/>
      <c r="B19" s="10" t="s">
        <v>15</v>
      </c>
      <c r="C19" s="5">
        <v>9</v>
      </c>
      <c r="D19" s="5">
        <f>SUM(C19/40)</f>
        <v>0.22500000000000001</v>
      </c>
      <c r="E19" s="5">
        <v>6</v>
      </c>
      <c r="F19" s="5">
        <f t="shared" si="1"/>
        <v>0.24</v>
      </c>
      <c r="G19" s="5">
        <v>2</v>
      </c>
      <c r="H19" s="5">
        <f t="shared" si="2"/>
        <v>0.25</v>
      </c>
      <c r="I19" s="5">
        <v>0</v>
      </c>
      <c r="J19" s="5">
        <f t="shared" si="3"/>
        <v>0</v>
      </c>
      <c r="K19" s="5">
        <v>0</v>
      </c>
      <c r="L19" s="5">
        <f t="shared" si="4"/>
        <v>0</v>
      </c>
      <c r="M19" s="5">
        <f t="shared" si="5"/>
        <v>17</v>
      </c>
      <c r="N19" s="5">
        <f t="shared" ref="N19:N20" si="9">SUM(M19/76)</f>
        <v>0.22368421052631579</v>
      </c>
      <c r="O19" s="14"/>
      <c r="P19" s="15"/>
    </row>
    <row r="20" spans="1:16" ht="43.2" x14ac:dyDescent="0.3">
      <c r="A20" s="9"/>
      <c r="B20" s="10" t="s">
        <v>19</v>
      </c>
      <c r="C20" s="5">
        <v>4</v>
      </c>
      <c r="D20" s="5">
        <f t="shared" si="0"/>
        <v>0.1</v>
      </c>
      <c r="E20" s="5">
        <v>4</v>
      </c>
      <c r="F20" s="5">
        <f t="shared" si="1"/>
        <v>0.16</v>
      </c>
      <c r="G20" s="5">
        <v>1</v>
      </c>
      <c r="H20" s="5">
        <f t="shared" si="2"/>
        <v>0.125</v>
      </c>
      <c r="I20" s="5">
        <v>0</v>
      </c>
      <c r="J20" s="5">
        <f t="shared" si="3"/>
        <v>0</v>
      </c>
      <c r="K20" s="5">
        <v>0</v>
      </c>
      <c r="L20" s="5">
        <f t="shared" si="4"/>
        <v>0</v>
      </c>
      <c r="M20" s="5">
        <f t="shared" si="5"/>
        <v>9</v>
      </c>
      <c r="N20" s="5">
        <f t="shared" si="9"/>
        <v>0.11842105263157894</v>
      </c>
      <c r="O20" s="14"/>
      <c r="P20" s="15"/>
    </row>
    <row r="21" spans="1:16" ht="57.6" x14ac:dyDescent="0.3">
      <c r="A21" s="9"/>
      <c r="B21" s="10" t="s">
        <v>26</v>
      </c>
      <c r="C21" s="5">
        <v>10</v>
      </c>
      <c r="D21" s="5">
        <f t="shared" si="0"/>
        <v>0.25</v>
      </c>
      <c r="E21" s="5">
        <v>9</v>
      </c>
      <c r="F21" s="5">
        <f t="shared" si="1"/>
        <v>0.36</v>
      </c>
      <c r="G21" s="5">
        <v>3</v>
      </c>
      <c r="H21" s="5">
        <f t="shared" si="2"/>
        <v>0.375</v>
      </c>
      <c r="I21" s="5">
        <v>0</v>
      </c>
      <c r="J21" s="5">
        <f t="shared" si="3"/>
        <v>0</v>
      </c>
      <c r="K21" s="5">
        <v>0</v>
      </c>
      <c r="L21" s="5">
        <f t="shared" si="4"/>
        <v>0</v>
      </c>
      <c r="M21" s="5">
        <f t="shared" si="5"/>
        <v>22</v>
      </c>
      <c r="N21" s="5">
        <f>SUM(M21/76)</f>
        <v>0.28947368421052633</v>
      </c>
      <c r="O21" s="14"/>
      <c r="P21" s="15"/>
    </row>
    <row r="22" spans="1:16" ht="57.6" x14ac:dyDescent="0.3">
      <c r="A22" s="9" t="s">
        <v>55</v>
      </c>
      <c r="B22" s="10" t="s">
        <v>29</v>
      </c>
      <c r="C22" s="5">
        <v>8</v>
      </c>
      <c r="D22" s="5">
        <f t="shared" si="0"/>
        <v>0.2</v>
      </c>
      <c r="E22" s="5">
        <v>9</v>
      </c>
      <c r="F22" s="5">
        <f t="shared" si="1"/>
        <v>0.36</v>
      </c>
      <c r="G22" s="5">
        <v>8</v>
      </c>
      <c r="H22" s="5">
        <f t="shared" si="2"/>
        <v>1</v>
      </c>
      <c r="I22" s="5">
        <v>0</v>
      </c>
      <c r="J22" s="5">
        <f t="shared" si="3"/>
        <v>0</v>
      </c>
      <c r="K22" s="5">
        <v>0</v>
      </c>
      <c r="L22" s="5">
        <f t="shared" si="4"/>
        <v>0</v>
      </c>
      <c r="M22" s="5">
        <f t="shared" si="5"/>
        <v>25</v>
      </c>
      <c r="N22" s="5">
        <f t="shared" ref="N22:N23" si="10">SUM(M22/76)</f>
        <v>0.32894736842105265</v>
      </c>
      <c r="O22" s="14"/>
      <c r="P22" s="15">
        <f>SUM(N22+N23)/2</f>
        <v>0.24342105263157895</v>
      </c>
    </row>
    <row r="23" spans="1:16" ht="72" x14ac:dyDescent="0.3">
      <c r="A23" s="9"/>
      <c r="B23" s="10" t="s">
        <v>33</v>
      </c>
      <c r="C23" s="5">
        <v>3</v>
      </c>
      <c r="D23" s="5">
        <f>SUM(C23/40)</f>
        <v>7.4999999999999997E-2</v>
      </c>
      <c r="E23" s="5">
        <v>5</v>
      </c>
      <c r="F23" s="5">
        <f t="shared" si="1"/>
        <v>0.2</v>
      </c>
      <c r="G23" s="5">
        <v>4</v>
      </c>
      <c r="H23" s="5">
        <f t="shared" si="2"/>
        <v>0.5</v>
      </c>
      <c r="I23" s="5">
        <v>0</v>
      </c>
      <c r="J23" s="5">
        <f t="shared" si="3"/>
        <v>0</v>
      </c>
      <c r="K23" s="5">
        <v>0</v>
      </c>
      <c r="L23" s="5">
        <f t="shared" si="4"/>
        <v>0</v>
      </c>
      <c r="M23" s="5">
        <f t="shared" si="5"/>
        <v>12</v>
      </c>
      <c r="N23" s="5">
        <f t="shared" si="10"/>
        <v>0.15789473684210525</v>
      </c>
      <c r="O23" s="14"/>
      <c r="P23" s="15"/>
    </row>
    <row r="24" spans="1:16" ht="72" x14ac:dyDescent="0.3">
      <c r="A24" s="9" t="s">
        <v>56</v>
      </c>
      <c r="B24" s="10" t="s">
        <v>21</v>
      </c>
      <c r="C24" s="5">
        <v>5</v>
      </c>
      <c r="D24" s="5">
        <f t="shared" si="0"/>
        <v>0.125</v>
      </c>
      <c r="E24" s="5">
        <v>5</v>
      </c>
      <c r="F24" s="5">
        <f t="shared" si="1"/>
        <v>0.2</v>
      </c>
      <c r="G24" s="5">
        <v>6</v>
      </c>
      <c r="H24" s="5">
        <f t="shared" si="2"/>
        <v>0.75</v>
      </c>
      <c r="I24" s="5">
        <v>0</v>
      </c>
      <c r="J24" s="5">
        <f t="shared" si="3"/>
        <v>0</v>
      </c>
      <c r="K24" s="5">
        <v>0</v>
      </c>
      <c r="L24" s="5">
        <f t="shared" si="4"/>
        <v>0</v>
      </c>
      <c r="M24" s="5">
        <f t="shared" si="5"/>
        <v>16</v>
      </c>
      <c r="N24" s="5">
        <f>SUM(M24/76)</f>
        <v>0.21052631578947367</v>
      </c>
      <c r="O24" s="14"/>
      <c r="P24" s="5">
        <f>SUM(N24/1)</f>
        <v>0.21052631578947367</v>
      </c>
    </row>
    <row r="25" spans="1:16" ht="57.6" x14ac:dyDescent="0.3">
      <c r="A25" s="9" t="s">
        <v>57</v>
      </c>
      <c r="B25" s="10" t="s">
        <v>1</v>
      </c>
      <c r="C25" s="5">
        <v>9</v>
      </c>
      <c r="D25" s="5">
        <f t="shared" si="0"/>
        <v>0.22500000000000001</v>
      </c>
      <c r="E25" s="5">
        <v>22</v>
      </c>
      <c r="F25" s="5">
        <f t="shared" si="1"/>
        <v>0.88</v>
      </c>
      <c r="G25" s="5">
        <v>8</v>
      </c>
      <c r="H25" s="5">
        <f t="shared" si="2"/>
        <v>1</v>
      </c>
      <c r="I25" s="5">
        <v>1</v>
      </c>
      <c r="J25" s="5">
        <f t="shared" si="3"/>
        <v>0.5</v>
      </c>
      <c r="K25" s="5">
        <v>0</v>
      </c>
      <c r="L25" s="5">
        <f t="shared" si="4"/>
        <v>0</v>
      </c>
      <c r="M25" s="5">
        <f t="shared" si="5"/>
        <v>40</v>
      </c>
      <c r="N25" s="5">
        <f t="shared" ref="N25:N37" si="11">SUM(M25/76)</f>
        <v>0.52631578947368418</v>
      </c>
      <c r="O25" s="14"/>
      <c r="P25" s="15">
        <f>SUM(N25+N26+N27)/3</f>
        <v>0.59649122807017541</v>
      </c>
    </row>
    <row r="26" spans="1:16" ht="72" x14ac:dyDescent="0.3">
      <c r="A26" s="9"/>
      <c r="B26" s="10" t="s">
        <v>8</v>
      </c>
      <c r="C26" s="5">
        <v>29</v>
      </c>
      <c r="D26" s="5">
        <f t="shared" si="0"/>
        <v>0.72499999999999998</v>
      </c>
      <c r="E26" s="5">
        <v>23</v>
      </c>
      <c r="F26" s="5">
        <f t="shared" si="1"/>
        <v>0.92</v>
      </c>
      <c r="G26" s="5">
        <v>7</v>
      </c>
      <c r="H26" s="5">
        <f t="shared" si="2"/>
        <v>0.875</v>
      </c>
      <c r="I26" s="5">
        <v>1</v>
      </c>
      <c r="J26" s="5">
        <f t="shared" si="3"/>
        <v>0.5</v>
      </c>
      <c r="K26" s="5">
        <v>0</v>
      </c>
      <c r="L26" s="5">
        <f t="shared" si="4"/>
        <v>0</v>
      </c>
      <c r="M26" s="5">
        <f t="shared" si="5"/>
        <v>60</v>
      </c>
      <c r="N26" s="5">
        <f t="shared" si="11"/>
        <v>0.78947368421052633</v>
      </c>
      <c r="O26" s="14"/>
      <c r="P26" s="15"/>
    </row>
    <row r="27" spans="1:16" ht="115.2" x14ac:dyDescent="0.3">
      <c r="A27" s="9"/>
      <c r="B27" s="10" t="s">
        <v>20</v>
      </c>
      <c r="C27" s="5">
        <v>16</v>
      </c>
      <c r="D27" s="5">
        <f>SUM(C27/40)</f>
        <v>0.4</v>
      </c>
      <c r="E27" s="5">
        <v>16</v>
      </c>
      <c r="F27" s="5">
        <f t="shared" si="1"/>
        <v>0.64</v>
      </c>
      <c r="G27" s="5">
        <v>4</v>
      </c>
      <c r="H27" s="5">
        <f t="shared" si="2"/>
        <v>0.5</v>
      </c>
      <c r="I27" s="5">
        <v>0</v>
      </c>
      <c r="J27" s="5">
        <f t="shared" si="3"/>
        <v>0</v>
      </c>
      <c r="K27" s="5">
        <v>0</v>
      </c>
      <c r="L27" s="5">
        <f t="shared" si="4"/>
        <v>0</v>
      </c>
      <c r="M27" s="5">
        <f t="shared" si="5"/>
        <v>36</v>
      </c>
      <c r="N27" s="5">
        <f t="shared" si="11"/>
        <v>0.47368421052631576</v>
      </c>
      <c r="O27" s="14"/>
      <c r="P27" s="15"/>
    </row>
    <row r="28" spans="1:16" ht="57.6" x14ac:dyDescent="0.3">
      <c r="A28" s="9" t="s">
        <v>58</v>
      </c>
      <c r="B28" s="10" t="s">
        <v>5</v>
      </c>
      <c r="C28" s="5">
        <v>23</v>
      </c>
      <c r="D28" s="5">
        <f t="shared" si="0"/>
        <v>0.57499999999999996</v>
      </c>
      <c r="E28" s="5">
        <v>16</v>
      </c>
      <c r="F28" s="5">
        <f t="shared" si="1"/>
        <v>0.64</v>
      </c>
      <c r="G28" s="5">
        <v>4</v>
      </c>
      <c r="H28" s="5">
        <f t="shared" si="2"/>
        <v>0.5</v>
      </c>
      <c r="I28" s="5">
        <v>2</v>
      </c>
      <c r="J28" s="5">
        <f t="shared" si="3"/>
        <v>1</v>
      </c>
      <c r="K28" s="5">
        <v>1</v>
      </c>
      <c r="L28" s="5">
        <f t="shared" si="4"/>
        <v>1</v>
      </c>
      <c r="M28" s="5">
        <f t="shared" si="5"/>
        <v>46</v>
      </c>
      <c r="N28" s="5">
        <f t="shared" si="11"/>
        <v>0.60526315789473684</v>
      </c>
      <c r="O28" s="14"/>
      <c r="P28" s="15">
        <f>SUM(N28+N29)/2</f>
        <v>0.65789473684210531</v>
      </c>
    </row>
    <row r="29" spans="1:16" ht="57.6" x14ac:dyDescent="0.3">
      <c r="A29" s="9"/>
      <c r="B29" s="10" t="s">
        <v>31</v>
      </c>
      <c r="C29" s="5">
        <v>27</v>
      </c>
      <c r="D29" s="5">
        <f t="shared" si="0"/>
        <v>0.67500000000000004</v>
      </c>
      <c r="E29" s="5">
        <v>18</v>
      </c>
      <c r="F29" s="5">
        <f t="shared" si="1"/>
        <v>0.72</v>
      </c>
      <c r="G29" s="5">
        <v>6</v>
      </c>
      <c r="H29" s="5">
        <f t="shared" si="2"/>
        <v>0.75</v>
      </c>
      <c r="I29" s="5">
        <v>2</v>
      </c>
      <c r="J29" s="5">
        <f t="shared" si="3"/>
        <v>1</v>
      </c>
      <c r="K29" s="5">
        <v>1</v>
      </c>
      <c r="L29" s="5">
        <f t="shared" si="4"/>
        <v>1</v>
      </c>
      <c r="M29" s="5">
        <f t="shared" si="5"/>
        <v>54</v>
      </c>
      <c r="N29" s="5">
        <f t="shared" si="11"/>
        <v>0.71052631578947367</v>
      </c>
      <c r="O29" s="14"/>
      <c r="P29" s="15"/>
    </row>
    <row r="30" spans="1:16" ht="57.6" x14ac:dyDescent="0.3">
      <c r="A30" s="9" t="s">
        <v>59</v>
      </c>
      <c r="B30" s="10" t="s">
        <v>25</v>
      </c>
      <c r="C30" s="5">
        <v>2</v>
      </c>
      <c r="D30" s="5">
        <f>SUM(C30/40)</f>
        <v>0.05</v>
      </c>
      <c r="E30" s="5">
        <v>0</v>
      </c>
      <c r="F30" s="5">
        <f t="shared" si="1"/>
        <v>0</v>
      </c>
      <c r="G30" s="5">
        <v>1</v>
      </c>
      <c r="H30" s="5">
        <f t="shared" si="2"/>
        <v>0.125</v>
      </c>
      <c r="I30" s="5">
        <v>0</v>
      </c>
      <c r="J30" s="5">
        <f t="shared" si="3"/>
        <v>0</v>
      </c>
      <c r="K30" s="5">
        <v>1</v>
      </c>
      <c r="L30" s="5">
        <f t="shared" si="4"/>
        <v>1</v>
      </c>
      <c r="M30" s="5">
        <f t="shared" si="5"/>
        <v>4</v>
      </c>
      <c r="N30" s="5">
        <f t="shared" si="11"/>
        <v>5.2631578947368418E-2</v>
      </c>
      <c r="O30" s="14"/>
      <c r="P30" s="5">
        <f>SUM(N30/1)</f>
        <v>5.2631578947368418E-2</v>
      </c>
    </row>
    <row r="31" spans="1:16" ht="57.6" x14ac:dyDescent="0.3">
      <c r="A31" s="9" t="s">
        <v>60</v>
      </c>
      <c r="B31" s="10" t="s">
        <v>32</v>
      </c>
      <c r="C31" s="5">
        <v>13</v>
      </c>
      <c r="D31" s="5">
        <f t="shared" si="0"/>
        <v>0.32500000000000001</v>
      </c>
      <c r="E31" s="5">
        <v>10</v>
      </c>
      <c r="F31" s="5">
        <f t="shared" si="1"/>
        <v>0.4</v>
      </c>
      <c r="G31" s="5">
        <v>2</v>
      </c>
      <c r="H31" s="5">
        <f t="shared" si="2"/>
        <v>0.25</v>
      </c>
      <c r="I31" s="5">
        <v>1</v>
      </c>
      <c r="J31" s="5">
        <f t="shared" si="3"/>
        <v>0.5</v>
      </c>
      <c r="K31" s="5">
        <v>0</v>
      </c>
      <c r="L31" s="5">
        <f t="shared" si="4"/>
        <v>0</v>
      </c>
      <c r="M31" s="5">
        <f t="shared" si="5"/>
        <v>26</v>
      </c>
      <c r="N31" s="5">
        <f t="shared" si="11"/>
        <v>0.34210526315789475</v>
      </c>
      <c r="O31" s="14"/>
      <c r="P31" s="5">
        <f>SUM(N31/1)</f>
        <v>0.34210526315789475</v>
      </c>
    </row>
    <row r="32" spans="1:16" ht="43.2" x14ac:dyDescent="0.3">
      <c r="A32" s="9" t="s">
        <v>61</v>
      </c>
      <c r="B32" s="10" t="s">
        <v>2</v>
      </c>
      <c r="C32" s="5">
        <v>40</v>
      </c>
      <c r="D32" s="5">
        <f t="shared" si="0"/>
        <v>1</v>
      </c>
      <c r="E32" s="5">
        <v>25</v>
      </c>
      <c r="F32" s="5">
        <f t="shared" si="1"/>
        <v>1</v>
      </c>
      <c r="G32" s="5">
        <v>8</v>
      </c>
      <c r="H32" s="5">
        <f t="shared" si="2"/>
        <v>1</v>
      </c>
      <c r="I32" s="5">
        <v>2</v>
      </c>
      <c r="J32" s="5">
        <f t="shared" si="3"/>
        <v>1</v>
      </c>
      <c r="K32" s="5">
        <v>1</v>
      </c>
      <c r="L32" s="5">
        <f t="shared" si="4"/>
        <v>1</v>
      </c>
      <c r="M32" s="5">
        <f t="shared" si="5"/>
        <v>76</v>
      </c>
      <c r="N32" s="5">
        <f t="shared" si="11"/>
        <v>1</v>
      </c>
      <c r="O32" s="14"/>
      <c r="P32" s="15">
        <f>SUM(N32+N33+N34+N35+N36+N37)/6</f>
        <v>0.83771929824561397</v>
      </c>
    </row>
    <row r="33" spans="1:16" ht="72" x14ac:dyDescent="0.3">
      <c r="A33" s="9"/>
      <c r="B33" s="10" t="s">
        <v>6</v>
      </c>
      <c r="C33" s="5">
        <v>40</v>
      </c>
      <c r="D33" s="5">
        <f>SUM(C33/40)</f>
        <v>1</v>
      </c>
      <c r="E33" s="5">
        <v>17</v>
      </c>
      <c r="F33" s="5">
        <f t="shared" si="1"/>
        <v>0.68</v>
      </c>
      <c r="G33" s="5">
        <v>5</v>
      </c>
      <c r="H33" s="5">
        <f t="shared" si="2"/>
        <v>0.625</v>
      </c>
      <c r="I33" s="5">
        <v>2</v>
      </c>
      <c r="J33" s="5">
        <f t="shared" si="3"/>
        <v>1</v>
      </c>
      <c r="K33" s="5">
        <v>1</v>
      </c>
      <c r="L33" s="5">
        <f t="shared" si="4"/>
        <v>1</v>
      </c>
      <c r="M33" s="5">
        <f t="shared" si="5"/>
        <v>65</v>
      </c>
      <c r="N33" s="5">
        <f t="shared" si="11"/>
        <v>0.85526315789473684</v>
      </c>
      <c r="O33" s="14"/>
      <c r="P33" s="15"/>
    </row>
    <row r="34" spans="1:16" ht="86.4" x14ac:dyDescent="0.3">
      <c r="A34" s="9"/>
      <c r="B34" s="10" t="s">
        <v>11</v>
      </c>
      <c r="C34" s="5">
        <v>38</v>
      </c>
      <c r="D34" s="5">
        <f t="shared" si="0"/>
        <v>0.95</v>
      </c>
      <c r="E34" s="5">
        <v>23</v>
      </c>
      <c r="F34" s="5">
        <f t="shared" si="1"/>
        <v>0.92</v>
      </c>
      <c r="G34" s="5">
        <v>8</v>
      </c>
      <c r="H34" s="5">
        <f t="shared" si="2"/>
        <v>1</v>
      </c>
      <c r="I34" s="5">
        <v>2</v>
      </c>
      <c r="J34" s="5">
        <f t="shared" si="3"/>
        <v>1</v>
      </c>
      <c r="K34" s="5">
        <v>1</v>
      </c>
      <c r="L34" s="5">
        <f t="shared" si="4"/>
        <v>1</v>
      </c>
      <c r="M34" s="5">
        <f t="shared" si="5"/>
        <v>72</v>
      </c>
      <c r="N34" s="5">
        <f t="shared" si="11"/>
        <v>0.94736842105263153</v>
      </c>
      <c r="O34" s="14"/>
      <c r="P34" s="15"/>
    </row>
    <row r="35" spans="1:16" ht="57.6" x14ac:dyDescent="0.3">
      <c r="A35" s="9"/>
      <c r="B35" s="10" t="s">
        <v>13</v>
      </c>
      <c r="C35" s="5">
        <v>35</v>
      </c>
      <c r="D35" s="5">
        <f>SUM(C35/40)</f>
        <v>0.875</v>
      </c>
      <c r="E35" s="5">
        <v>3</v>
      </c>
      <c r="F35" s="5">
        <f t="shared" si="1"/>
        <v>0.12</v>
      </c>
      <c r="G35" s="5">
        <v>2</v>
      </c>
      <c r="H35" s="5">
        <f t="shared" si="2"/>
        <v>0.25</v>
      </c>
      <c r="I35" s="5">
        <v>1</v>
      </c>
      <c r="J35" s="5">
        <f t="shared" si="3"/>
        <v>0.5</v>
      </c>
      <c r="K35" s="5">
        <v>1</v>
      </c>
      <c r="L35" s="5">
        <f t="shared" si="4"/>
        <v>1</v>
      </c>
      <c r="M35" s="5">
        <f t="shared" si="5"/>
        <v>42</v>
      </c>
      <c r="N35" s="5">
        <f t="shared" si="11"/>
        <v>0.55263157894736847</v>
      </c>
      <c r="O35" s="14"/>
      <c r="P35" s="15"/>
    </row>
    <row r="36" spans="1:16" ht="43.2" x14ac:dyDescent="0.3">
      <c r="A36" s="9"/>
      <c r="B36" s="10" t="s">
        <v>24</v>
      </c>
      <c r="C36" s="5">
        <v>36</v>
      </c>
      <c r="D36" s="5">
        <f t="shared" si="0"/>
        <v>0.9</v>
      </c>
      <c r="E36" s="5">
        <v>15</v>
      </c>
      <c r="F36" s="5">
        <f t="shared" si="1"/>
        <v>0.6</v>
      </c>
      <c r="G36" s="5">
        <v>5</v>
      </c>
      <c r="H36" s="5">
        <f t="shared" si="2"/>
        <v>0.625</v>
      </c>
      <c r="I36" s="5">
        <v>2</v>
      </c>
      <c r="J36" s="5">
        <f t="shared" si="3"/>
        <v>1</v>
      </c>
      <c r="K36" s="5">
        <v>1</v>
      </c>
      <c r="L36" s="5">
        <f t="shared" si="4"/>
        <v>1</v>
      </c>
      <c r="M36" s="5">
        <f t="shared" si="5"/>
        <v>59</v>
      </c>
      <c r="N36" s="5">
        <f t="shared" si="11"/>
        <v>0.77631578947368418</v>
      </c>
      <c r="O36" s="14"/>
      <c r="P36" s="15"/>
    </row>
    <row r="37" spans="1:16" ht="43.2" x14ac:dyDescent="0.3">
      <c r="A37" s="9"/>
      <c r="B37" s="10" t="s">
        <v>34</v>
      </c>
      <c r="C37" s="5">
        <v>39</v>
      </c>
      <c r="D37" s="5">
        <f t="shared" si="0"/>
        <v>0.97499999999999998</v>
      </c>
      <c r="E37" s="5">
        <v>19</v>
      </c>
      <c r="F37" s="5">
        <f t="shared" si="1"/>
        <v>0.76</v>
      </c>
      <c r="G37" s="5">
        <v>7</v>
      </c>
      <c r="H37" s="5">
        <f t="shared" si="2"/>
        <v>0.875</v>
      </c>
      <c r="I37" s="5">
        <v>2</v>
      </c>
      <c r="J37" s="5">
        <f t="shared" si="3"/>
        <v>1</v>
      </c>
      <c r="K37" s="5">
        <v>1</v>
      </c>
      <c r="L37" s="5">
        <f t="shared" si="4"/>
        <v>1</v>
      </c>
      <c r="M37" s="5">
        <f t="shared" si="5"/>
        <v>68</v>
      </c>
      <c r="N37" s="5">
        <f t="shared" si="11"/>
        <v>0.89473684210526316</v>
      </c>
      <c r="O37" s="14"/>
      <c r="P37" s="15"/>
    </row>
    <row r="38" spans="1:16" x14ac:dyDescent="0.3">
      <c r="C38">
        <f>SUM(C3:C37)</f>
        <v>699</v>
      </c>
      <c r="D38" s="5">
        <f>AVERAGE(D3:D37)</f>
        <v>0.49928571428571422</v>
      </c>
      <c r="E38">
        <f>SUM(E3:E37)</f>
        <v>517</v>
      </c>
      <c r="F38" s="5">
        <f>AVERAGE(F3:F37)</f>
        <v>0.59085714285714297</v>
      </c>
      <c r="G38">
        <f>SUM(G3:G37)</f>
        <v>178</v>
      </c>
      <c r="H38" s="5">
        <f>AVERAGE(H3:H37)</f>
        <v>0.63571428571428568</v>
      </c>
      <c r="I38">
        <f>SUM(I3:I37)</f>
        <v>31</v>
      </c>
      <c r="J38" s="5">
        <f>AVERAGE(J3:J37)</f>
        <v>0.44285714285714284</v>
      </c>
      <c r="K38">
        <f>SUM(K3:K37)</f>
        <v>15</v>
      </c>
      <c r="L38" s="5">
        <f>AVERAGE(L3:L37)</f>
        <v>0.42857142857142855</v>
      </c>
      <c r="N38" s="8">
        <f>SUM(N3:N37)</f>
        <v>18.947368421052634</v>
      </c>
      <c r="O38" s="3">
        <f>SUM(N38/35)</f>
        <v>0.5413533834586467</v>
      </c>
      <c r="P38">
        <f>SUM(P3:P37)/13</f>
        <v>0.50273279352226719</v>
      </c>
    </row>
    <row r="39" spans="1:16" x14ac:dyDescent="0.3">
      <c r="B39" s="10" t="s">
        <v>63</v>
      </c>
      <c r="C39">
        <f>SUM(C38/35)</f>
        <v>19.971428571428572</v>
      </c>
      <c r="E39">
        <f>SUM(E38/35)</f>
        <v>14.771428571428572</v>
      </c>
      <c r="G39">
        <f>SUM(G38/35)</f>
        <v>5.0857142857142854</v>
      </c>
      <c r="I39">
        <f>SUM(I38/35)</f>
        <v>0.88571428571428568</v>
      </c>
      <c r="K39">
        <f>SUM(K38/35)</f>
        <v>0.42857142857142855</v>
      </c>
    </row>
    <row r="40" spans="1:16" x14ac:dyDescent="0.3">
      <c r="C40">
        <f>SUM(C39/40)</f>
        <v>0.49928571428571428</v>
      </c>
      <c r="E40">
        <f>SUM(E39/25)</f>
        <v>0.59085714285714286</v>
      </c>
      <c r="G40">
        <f>SUM(G39/8)</f>
        <v>0.63571428571428568</v>
      </c>
      <c r="I40">
        <f>SUM(I39/2)</f>
        <v>0.44285714285714284</v>
      </c>
      <c r="K40">
        <f>SUM(K39/1)</f>
        <v>0.42857142857142855</v>
      </c>
    </row>
  </sheetData>
  <mergeCells count="12">
    <mergeCell ref="P25:P27"/>
    <mergeCell ref="P28:P29"/>
    <mergeCell ref="P32:P37"/>
    <mergeCell ref="M1:N1"/>
    <mergeCell ref="O1:P1"/>
    <mergeCell ref="O3:O37"/>
    <mergeCell ref="P4:P5"/>
    <mergeCell ref="P6:P10"/>
    <mergeCell ref="P11:P13"/>
    <mergeCell ref="P14:P17"/>
    <mergeCell ref="P18:P21"/>
    <mergeCell ref="P22:P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6EB4-5342-473C-ACE7-1BD575CFAD70}">
  <dimension ref="A1:P40"/>
  <sheetViews>
    <sheetView workbookViewId="0">
      <pane ySplit="1" topLeftCell="A2" activePane="bottomLeft" state="frozen"/>
      <selection pane="bottomLeft" activeCell="A31" sqref="A31:XFD31"/>
    </sheetView>
  </sheetViews>
  <sheetFormatPr defaultRowHeight="14.4" x14ac:dyDescent="0.3"/>
  <cols>
    <col min="1" max="1" width="26.6640625" bestFit="1" customWidth="1"/>
    <col min="2" max="2" width="26.6640625" customWidth="1"/>
    <col min="3" max="3" width="7.5546875" bestFit="1" customWidth="1"/>
    <col min="4" max="4" width="7.21875" customWidth="1"/>
    <col min="5" max="5" width="8.44140625" bestFit="1" customWidth="1"/>
    <col min="6" max="6" width="8.33203125" customWidth="1"/>
    <col min="7" max="7" width="9" bestFit="1" customWidth="1"/>
    <col min="9" max="9" width="9" bestFit="1" customWidth="1"/>
    <col min="11" max="11" width="9" bestFit="1" customWidth="1"/>
    <col min="14" max="14" width="10.5546875" bestFit="1" customWidth="1"/>
    <col min="15" max="16" width="9.5546875" bestFit="1" customWidth="1"/>
  </cols>
  <sheetData>
    <row r="1" spans="1:16" x14ac:dyDescent="0.3">
      <c r="A1" s="12" t="s">
        <v>62</v>
      </c>
      <c r="B1" s="12" t="s">
        <v>65</v>
      </c>
      <c r="C1" s="8" t="s">
        <v>36</v>
      </c>
      <c r="D1" s="8"/>
      <c r="E1" s="8" t="s">
        <v>37</v>
      </c>
      <c r="F1" s="8"/>
      <c r="G1" s="8" t="s">
        <v>38</v>
      </c>
      <c r="H1" s="8"/>
      <c r="I1" s="8" t="s">
        <v>39</v>
      </c>
      <c r="J1" s="8"/>
      <c r="K1" s="8" t="s">
        <v>40</v>
      </c>
      <c r="L1" s="8"/>
      <c r="M1" s="11" t="s">
        <v>41</v>
      </c>
      <c r="N1" s="11"/>
      <c r="O1" s="13" t="s">
        <v>63</v>
      </c>
      <c r="P1" s="13"/>
    </row>
    <row r="2" spans="1:16" x14ac:dyDescent="0.3">
      <c r="A2" s="5"/>
      <c r="B2" s="5"/>
      <c r="C2" s="5" t="s">
        <v>66</v>
      </c>
      <c r="D2" s="5" t="s">
        <v>42</v>
      </c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41</v>
      </c>
      <c r="P2" s="5" t="s">
        <v>64</v>
      </c>
    </row>
    <row r="3" spans="1:16" x14ac:dyDescent="0.3">
      <c r="A3" s="9" t="s">
        <v>49</v>
      </c>
      <c r="B3" s="10" t="s">
        <v>67</v>
      </c>
      <c r="C3" s="5">
        <v>38</v>
      </c>
      <c r="D3" s="16">
        <f>SUM(C3/40)</f>
        <v>0.95</v>
      </c>
      <c r="E3" s="5">
        <v>24</v>
      </c>
      <c r="F3" s="16">
        <f>SUM(E3/25)</f>
        <v>0.96</v>
      </c>
      <c r="G3" s="5">
        <v>6</v>
      </c>
      <c r="H3" s="16">
        <f>SUM(G3/8)</f>
        <v>0.75</v>
      </c>
      <c r="I3" s="5">
        <v>1</v>
      </c>
      <c r="J3" s="16">
        <f>SUM(I3/2)</f>
        <v>0.5</v>
      </c>
      <c r="K3" s="5">
        <v>1</v>
      </c>
      <c r="L3" s="16">
        <f>SUM(K3/1)</f>
        <v>1</v>
      </c>
      <c r="M3" s="5">
        <f>SUM(C3+E3+G3+I3+K3)</f>
        <v>70</v>
      </c>
      <c r="N3" s="16">
        <f>SUM(M3/76)</f>
        <v>0.92105263157894735</v>
      </c>
      <c r="O3" s="17"/>
      <c r="P3" s="16">
        <f>SUM(N3/1)</f>
        <v>0.92105263157894735</v>
      </c>
    </row>
    <row r="4" spans="1:16" ht="43.2" x14ac:dyDescent="0.3">
      <c r="A4" s="9" t="s">
        <v>50</v>
      </c>
      <c r="B4" s="10" t="s">
        <v>68</v>
      </c>
      <c r="C4" s="5">
        <v>35</v>
      </c>
      <c r="D4" s="16">
        <f t="shared" ref="D4:D37" si="0">SUM(C4/40)</f>
        <v>0.875</v>
      </c>
      <c r="E4" s="5">
        <v>23</v>
      </c>
      <c r="F4" s="16">
        <f t="shared" ref="F4:F37" si="1">SUM(E4/25)</f>
        <v>0.92</v>
      </c>
      <c r="G4" s="5">
        <v>7</v>
      </c>
      <c r="H4" s="16">
        <f t="shared" ref="H4:H37" si="2">SUM(G4/8)</f>
        <v>0.875</v>
      </c>
      <c r="I4" s="5">
        <v>1</v>
      </c>
      <c r="J4" s="16">
        <f t="shared" ref="J4:J37" si="3">SUM(I4/2)</f>
        <v>0.5</v>
      </c>
      <c r="K4" s="5">
        <v>1</v>
      </c>
      <c r="L4" s="16">
        <f t="shared" ref="L4:L37" si="4">SUM(K4/1)</f>
        <v>1</v>
      </c>
      <c r="M4" s="5">
        <f t="shared" ref="M4:M37" si="5">SUM(C4+E4+G4+I4+K4)</f>
        <v>67</v>
      </c>
      <c r="N4" s="16">
        <f t="shared" ref="N4:N7" si="6">SUM(M4/76)</f>
        <v>0.88157894736842102</v>
      </c>
      <c r="O4" s="17"/>
      <c r="P4" s="18">
        <f>SUM(N4+N5)/2</f>
        <v>0.83552631578947367</v>
      </c>
    </row>
    <row r="5" spans="1:16" ht="28.8" x14ac:dyDescent="0.3">
      <c r="A5" s="9"/>
      <c r="B5" s="10" t="s">
        <v>69</v>
      </c>
      <c r="C5" s="5">
        <v>30</v>
      </c>
      <c r="D5" s="16">
        <f t="shared" si="0"/>
        <v>0.75</v>
      </c>
      <c r="E5" s="5">
        <v>22</v>
      </c>
      <c r="F5" s="16">
        <f t="shared" si="1"/>
        <v>0.88</v>
      </c>
      <c r="G5" s="5">
        <v>5</v>
      </c>
      <c r="H5" s="16">
        <f t="shared" si="2"/>
        <v>0.625</v>
      </c>
      <c r="I5" s="5">
        <v>2</v>
      </c>
      <c r="J5" s="16">
        <f t="shared" si="3"/>
        <v>1</v>
      </c>
      <c r="K5" s="5">
        <v>1</v>
      </c>
      <c r="L5" s="16">
        <f t="shared" si="4"/>
        <v>1</v>
      </c>
      <c r="M5" s="5">
        <f t="shared" si="5"/>
        <v>60</v>
      </c>
      <c r="N5" s="16">
        <f t="shared" si="6"/>
        <v>0.78947368421052633</v>
      </c>
      <c r="O5" s="17"/>
      <c r="P5" s="18"/>
    </row>
    <row r="6" spans="1:16" ht="28.8" x14ac:dyDescent="0.3">
      <c r="A6" s="9" t="s">
        <v>51</v>
      </c>
      <c r="B6" s="10" t="s">
        <v>70</v>
      </c>
      <c r="C6" s="5">
        <v>37</v>
      </c>
      <c r="D6" s="16">
        <f t="shared" si="0"/>
        <v>0.92500000000000004</v>
      </c>
      <c r="E6" s="5">
        <v>25</v>
      </c>
      <c r="F6" s="16">
        <f t="shared" si="1"/>
        <v>1</v>
      </c>
      <c r="G6" s="5">
        <v>8</v>
      </c>
      <c r="H6" s="16">
        <f t="shared" si="2"/>
        <v>1</v>
      </c>
      <c r="I6" s="5">
        <v>2</v>
      </c>
      <c r="J6" s="16">
        <f t="shared" si="3"/>
        <v>1</v>
      </c>
      <c r="K6" s="5">
        <v>1</v>
      </c>
      <c r="L6" s="16">
        <f t="shared" si="4"/>
        <v>1</v>
      </c>
      <c r="M6" s="5">
        <f t="shared" si="5"/>
        <v>73</v>
      </c>
      <c r="N6" s="16">
        <f t="shared" si="6"/>
        <v>0.96052631578947367</v>
      </c>
      <c r="O6" s="17"/>
      <c r="P6" s="18">
        <f>SUM(N6+N7+N8+N9+N10)/5</f>
        <v>0.50263157894736843</v>
      </c>
    </row>
    <row r="7" spans="1:16" ht="28.8" x14ac:dyDescent="0.3">
      <c r="A7" s="9"/>
      <c r="B7" s="10" t="s">
        <v>71</v>
      </c>
      <c r="C7" s="5">
        <v>11</v>
      </c>
      <c r="D7" s="16">
        <f>SUM(C7/40)</f>
        <v>0.27500000000000002</v>
      </c>
      <c r="E7" s="5">
        <v>9</v>
      </c>
      <c r="F7" s="16">
        <f t="shared" si="1"/>
        <v>0.36</v>
      </c>
      <c r="G7" s="5">
        <v>5</v>
      </c>
      <c r="H7" s="16">
        <f t="shared" si="2"/>
        <v>0.625</v>
      </c>
      <c r="I7" s="5">
        <v>1</v>
      </c>
      <c r="J7" s="16">
        <f t="shared" si="3"/>
        <v>0.5</v>
      </c>
      <c r="K7" s="5">
        <v>1</v>
      </c>
      <c r="L7" s="16">
        <f t="shared" si="4"/>
        <v>1</v>
      </c>
      <c r="M7" s="5">
        <f t="shared" si="5"/>
        <v>27</v>
      </c>
      <c r="N7" s="16">
        <f t="shared" si="6"/>
        <v>0.35526315789473684</v>
      </c>
      <c r="O7" s="17"/>
      <c r="P7" s="18"/>
    </row>
    <row r="8" spans="1:16" ht="28.8" x14ac:dyDescent="0.3">
      <c r="A8" s="9"/>
      <c r="B8" s="10" t="s">
        <v>72</v>
      </c>
      <c r="C8" s="5">
        <v>6</v>
      </c>
      <c r="D8" s="16">
        <f t="shared" si="0"/>
        <v>0.15</v>
      </c>
      <c r="E8" s="5">
        <v>0</v>
      </c>
      <c r="F8" s="16">
        <f t="shared" si="1"/>
        <v>0</v>
      </c>
      <c r="G8" s="5">
        <v>1</v>
      </c>
      <c r="H8" s="16">
        <f t="shared" si="2"/>
        <v>0.125</v>
      </c>
      <c r="I8" s="5">
        <v>1</v>
      </c>
      <c r="J8" s="16">
        <f t="shared" si="3"/>
        <v>0.5</v>
      </c>
      <c r="K8" s="5">
        <v>0</v>
      </c>
      <c r="L8" s="16">
        <f t="shared" si="4"/>
        <v>0</v>
      </c>
      <c r="M8" s="5">
        <f t="shared" si="5"/>
        <v>8</v>
      </c>
      <c r="N8" s="16">
        <f>SUM(M8/76)</f>
        <v>0.10526315789473684</v>
      </c>
      <c r="O8" s="17"/>
      <c r="P8" s="18"/>
    </row>
    <row r="9" spans="1:16" ht="28.8" x14ac:dyDescent="0.3">
      <c r="A9" s="9"/>
      <c r="B9" s="10" t="s">
        <v>100</v>
      </c>
      <c r="C9" s="5">
        <v>15</v>
      </c>
      <c r="D9" s="16">
        <f t="shared" si="0"/>
        <v>0.375</v>
      </c>
      <c r="E9" s="5">
        <v>15</v>
      </c>
      <c r="F9" s="16">
        <f t="shared" si="1"/>
        <v>0.6</v>
      </c>
      <c r="G9" s="5">
        <v>6</v>
      </c>
      <c r="H9" s="16">
        <f t="shared" si="2"/>
        <v>0.75</v>
      </c>
      <c r="I9" s="5">
        <v>1</v>
      </c>
      <c r="J9" s="16">
        <f t="shared" si="3"/>
        <v>0.5</v>
      </c>
      <c r="K9" s="5">
        <v>0</v>
      </c>
      <c r="L9" s="16">
        <f t="shared" si="4"/>
        <v>0</v>
      </c>
      <c r="M9" s="5">
        <f t="shared" si="5"/>
        <v>37</v>
      </c>
      <c r="N9" s="16">
        <f t="shared" ref="N9:N10" si="7">SUM(M9/76)</f>
        <v>0.48684210526315791</v>
      </c>
      <c r="O9" s="17"/>
      <c r="P9" s="18"/>
    </row>
    <row r="10" spans="1:16" ht="28.8" x14ac:dyDescent="0.3">
      <c r="A10" s="9"/>
      <c r="B10" s="10" t="s">
        <v>73</v>
      </c>
      <c r="C10" s="5">
        <v>27</v>
      </c>
      <c r="D10" s="16">
        <f>SUM(C10/40)</f>
        <v>0.67500000000000004</v>
      </c>
      <c r="E10" s="5">
        <v>11</v>
      </c>
      <c r="F10" s="16">
        <f t="shared" si="1"/>
        <v>0.44</v>
      </c>
      <c r="G10" s="5">
        <v>6</v>
      </c>
      <c r="H10" s="16">
        <f t="shared" si="2"/>
        <v>0.75</v>
      </c>
      <c r="I10" s="5">
        <v>2</v>
      </c>
      <c r="J10" s="16">
        <f t="shared" si="3"/>
        <v>1</v>
      </c>
      <c r="K10" s="5">
        <v>0</v>
      </c>
      <c r="L10" s="16">
        <f t="shared" si="4"/>
        <v>0</v>
      </c>
      <c r="M10" s="5">
        <f t="shared" si="5"/>
        <v>46</v>
      </c>
      <c r="N10" s="16">
        <f t="shared" si="7"/>
        <v>0.60526315789473684</v>
      </c>
      <c r="O10" s="17"/>
      <c r="P10" s="18"/>
    </row>
    <row r="11" spans="1:16" ht="43.2" x14ac:dyDescent="0.3">
      <c r="A11" s="9" t="s">
        <v>53</v>
      </c>
      <c r="B11" s="10" t="s">
        <v>74</v>
      </c>
      <c r="C11" s="5">
        <v>28</v>
      </c>
      <c r="D11" s="16">
        <f t="shared" si="0"/>
        <v>0.7</v>
      </c>
      <c r="E11" s="5">
        <v>24</v>
      </c>
      <c r="F11" s="16">
        <f t="shared" si="1"/>
        <v>0.96</v>
      </c>
      <c r="G11" s="5">
        <v>8</v>
      </c>
      <c r="H11" s="16">
        <f t="shared" si="2"/>
        <v>1</v>
      </c>
      <c r="I11" s="5">
        <v>0</v>
      </c>
      <c r="J11" s="16">
        <f t="shared" si="3"/>
        <v>0</v>
      </c>
      <c r="K11" s="5">
        <v>0</v>
      </c>
      <c r="L11" s="16">
        <f t="shared" si="4"/>
        <v>0</v>
      </c>
      <c r="M11" s="5">
        <f t="shared" si="5"/>
        <v>60</v>
      </c>
      <c r="N11" s="16">
        <f>SUM(M11/76)</f>
        <v>0.78947368421052633</v>
      </c>
      <c r="O11" s="17"/>
      <c r="P11" s="18">
        <f>SUM(N11+N12+N13)/3</f>
        <v>0.72368421052631582</v>
      </c>
    </row>
    <row r="12" spans="1:16" ht="43.2" x14ac:dyDescent="0.3">
      <c r="A12" s="9"/>
      <c r="B12" s="10" t="s">
        <v>75</v>
      </c>
      <c r="C12" s="5">
        <v>14</v>
      </c>
      <c r="D12" s="16">
        <f t="shared" si="0"/>
        <v>0.35</v>
      </c>
      <c r="E12" s="5">
        <v>17</v>
      </c>
      <c r="F12" s="16">
        <f t="shared" si="1"/>
        <v>0.68</v>
      </c>
      <c r="G12" s="5">
        <v>4</v>
      </c>
      <c r="H12" s="16">
        <f t="shared" si="2"/>
        <v>0.5</v>
      </c>
      <c r="I12" s="5">
        <v>0</v>
      </c>
      <c r="J12" s="16">
        <f t="shared" si="3"/>
        <v>0</v>
      </c>
      <c r="K12" s="5">
        <v>0</v>
      </c>
      <c r="L12" s="16">
        <f t="shared" si="4"/>
        <v>0</v>
      </c>
      <c r="M12" s="5">
        <f t="shared" si="5"/>
        <v>35</v>
      </c>
      <c r="N12" s="16">
        <f t="shared" ref="N12:N16" si="8">SUM(M12/76)</f>
        <v>0.46052631578947367</v>
      </c>
      <c r="O12" s="17"/>
      <c r="P12" s="18"/>
    </row>
    <row r="13" spans="1:16" ht="43.2" x14ac:dyDescent="0.3">
      <c r="A13" s="9"/>
      <c r="B13" s="10" t="s">
        <v>76</v>
      </c>
      <c r="C13" s="5">
        <v>37</v>
      </c>
      <c r="D13" s="16">
        <f>SUM(C13/40)</f>
        <v>0.92500000000000004</v>
      </c>
      <c r="E13" s="5">
        <v>24</v>
      </c>
      <c r="F13" s="16">
        <f t="shared" si="1"/>
        <v>0.96</v>
      </c>
      <c r="G13" s="5">
        <v>7</v>
      </c>
      <c r="H13" s="16">
        <f t="shared" si="2"/>
        <v>0.875</v>
      </c>
      <c r="I13" s="5">
        <v>1</v>
      </c>
      <c r="J13" s="16">
        <f t="shared" si="3"/>
        <v>0.5</v>
      </c>
      <c r="K13" s="5">
        <v>1</v>
      </c>
      <c r="L13" s="16">
        <f t="shared" si="4"/>
        <v>1</v>
      </c>
      <c r="M13" s="5">
        <f t="shared" si="5"/>
        <v>70</v>
      </c>
      <c r="N13" s="16">
        <f t="shared" si="8"/>
        <v>0.92105263157894735</v>
      </c>
      <c r="O13" s="17"/>
      <c r="P13" s="18"/>
    </row>
    <row r="14" spans="1:16" ht="43.2" x14ac:dyDescent="0.3">
      <c r="A14" s="9" t="s">
        <v>52</v>
      </c>
      <c r="B14" s="10" t="s">
        <v>77</v>
      </c>
      <c r="C14" s="5">
        <v>5</v>
      </c>
      <c r="D14" s="16">
        <f t="shared" si="0"/>
        <v>0.125</v>
      </c>
      <c r="E14" s="5">
        <v>19</v>
      </c>
      <c r="F14" s="16">
        <f t="shared" si="1"/>
        <v>0.76</v>
      </c>
      <c r="G14" s="5">
        <v>3</v>
      </c>
      <c r="H14" s="16">
        <f t="shared" si="2"/>
        <v>0.375</v>
      </c>
      <c r="I14" s="5">
        <v>0</v>
      </c>
      <c r="J14" s="16">
        <f t="shared" si="3"/>
        <v>0</v>
      </c>
      <c r="K14" s="5">
        <v>0</v>
      </c>
      <c r="L14" s="16">
        <f t="shared" si="4"/>
        <v>0</v>
      </c>
      <c r="M14" s="5">
        <f t="shared" si="5"/>
        <v>27</v>
      </c>
      <c r="N14" s="16">
        <f t="shared" si="8"/>
        <v>0.35526315789473684</v>
      </c>
      <c r="O14" s="17"/>
      <c r="P14" s="18">
        <f>SUM(N14+N15+N16+N17)/4</f>
        <v>0.44407894736842102</v>
      </c>
    </row>
    <row r="15" spans="1:16" x14ac:dyDescent="0.3">
      <c r="A15" s="9"/>
      <c r="B15" s="10" t="s">
        <v>78</v>
      </c>
      <c r="C15" s="5">
        <v>13</v>
      </c>
      <c r="D15" s="16">
        <f>SUM(C15/40)</f>
        <v>0.32500000000000001</v>
      </c>
      <c r="E15" s="5">
        <v>19</v>
      </c>
      <c r="F15" s="16">
        <f t="shared" si="1"/>
        <v>0.76</v>
      </c>
      <c r="G15" s="5">
        <v>6</v>
      </c>
      <c r="H15" s="16">
        <f t="shared" si="2"/>
        <v>0.75</v>
      </c>
      <c r="I15" s="5">
        <v>0</v>
      </c>
      <c r="J15" s="16">
        <f t="shared" si="3"/>
        <v>0</v>
      </c>
      <c r="K15" s="5">
        <v>0</v>
      </c>
      <c r="L15" s="16">
        <f t="shared" si="4"/>
        <v>0</v>
      </c>
      <c r="M15" s="5">
        <f t="shared" si="5"/>
        <v>38</v>
      </c>
      <c r="N15" s="16">
        <f t="shared" si="8"/>
        <v>0.5</v>
      </c>
      <c r="O15" s="17"/>
      <c r="P15" s="18"/>
    </row>
    <row r="16" spans="1:16" ht="43.2" x14ac:dyDescent="0.3">
      <c r="A16" s="9"/>
      <c r="B16" s="10" t="s">
        <v>79</v>
      </c>
      <c r="C16" s="5">
        <v>0</v>
      </c>
      <c r="D16" s="16">
        <f t="shared" si="0"/>
        <v>0</v>
      </c>
      <c r="E16" s="5">
        <v>15</v>
      </c>
      <c r="F16" s="16">
        <f t="shared" si="1"/>
        <v>0.6</v>
      </c>
      <c r="G16" s="5">
        <v>6</v>
      </c>
      <c r="H16" s="16">
        <f t="shared" si="2"/>
        <v>0.75</v>
      </c>
      <c r="I16" s="5">
        <v>0</v>
      </c>
      <c r="J16" s="16">
        <f t="shared" si="3"/>
        <v>0</v>
      </c>
      <c r="K16" s="5">
        <v>0</v>
      </c>
      <c r="L16" s="16">
        <f t="shared" si="4"/>
        <v>0</v>
      </c>
      <c r="M16" s="5">
        <f t="shared" si="5"/>
        <v>21</v>
      </c>
      <c r="N16" s="16">
        <f t="shared" si="8"/>
        <v>0.27631578947368424</v>
      </c>
      <c r="O16" s="17"/>
      <c r="P16" s="18"/>
    </row>
    <row r="17" spans="1:16" ht="28.8" x14ac:dyDescent="0.3">
      <c r="A17" s="9"/>
      <c r="B17" s="10" t="s">
        <v>80</v>
      </c>
      <c r="C17" s="5">
        <v>17</v>
      </c>
      <c r="D17" s="16">
        <f t="shared" si="0"/>
        <v>0.42499999999999999</v>
      </c>
      <c r="E17" s="5">
        <v>23</v>
      </c>
      <c r="F17" s="16">
        <f t="shared" si="1"/>
        <v>0.92</v>
      </c>
      <c r="G17" s="5">
        <v>8</v>
      </c>
      <c r="H17" s="16">
        <f t="shared" si="2"/>
        <v>1</v>
      </c>
      <c r="I17" s="5">
        <v>1</v>
      </c>
      <c r="J17" s="16">
        <f t="shared" si="3"/>
        <v>0.5</v>
      </c>
      <c r="K17" s="5">
        <v>0</v>
      </c>
      <c r="L17" s="16">
        <f t="shared" si="4"/>
        <v>0</v>
      </c>
      <c r="M17" s="5">
        <f t="shared" si="5"/>
        <v>49</v>
      </c>
      <c r="N17" s="16">
        <f>SUM(M17/76)</f>
        <v>0.64473684210526316</v>
      </c>
      <c r="O17" s="17"/>
      <c r="P17" s="18"/>
    </row>
    <row r="18" spans="1:16" ht="28.8" x14ac:dyDescent="0.3">
      <c r="A18" s="9" t="s">
        <v>54</v>
      </c>
      <c r="B18" s="10" t="s">
        <v>81</v>
      </c>
      <c r="C18" s="5">
        <v>0</v>
      </c>
      <c r="D18" s="16">
        <f t="shared" si="0"/>
        <v>0</v>
      </c>
      <c r="E18" s="5">
        <v>2</v>
      </c>
      <c r="F18" s="16">
        <f t="shared" si="1"/>
        <v>0.08</v>
      </c>
      <c r="G18" s="5">
        <v>1</v>
      </c>
      <c r="H18" s="16">
        <f t="shared" si="2"/>
        <v>0.125</v>
      </c>
      <c r="I18" s="5">
        <v>0</v>
      </c>
      <c r="J18" s="16">
        <f t="shared" si="3"/>
        <v>0</v>
      </c>
      <c r="K18" s="5">
        <v>0</v>
      </c>
      <c r="L18" s="16">
        <f t="shared" si="4"/>
        <v>0</v>
      </c>
      <c r="M18" s="5">
        <f t="shared" si="5"/>
        <v>3</v>
      </c>
      <c r="N18" s="16">
        <f>SUM(M18/76)</f>
        <v>3.9473684210526314E-2</v>
      </c>
      <c r="O18" s="17"/>
      <c r="P18" s="18">
        <f>SUM(N18+N19+N20+N21)/4</f>
        <v>0.16776315789473684</v>
      </c>
    </row>
    <row r="19" spans="1:16" ht="28.8" x14ac:dyDescent="0.3">
      <c r="A19" s="9"/>
      <c r="B19" s="10" t="s">
        <v>82</v>
      </c>
      <c r="C19" s="5">
        <v>9</v>
      </c>
      <c r="D19" s="16">
        <f>SUM(C19/40)</f>
        <v>0.22500000000000001</v>
      </c>
      <c r="E19" s="5">
        <v>6</v>
      </c>
      <c r="F19" s="16">
        <f t="shared" si="1"/>
        <v>0.24</v>
      </c>
      <c r="G19" s="5">
        <v>2</v>
      </c>
      <c r="H19" s="16">
        <f t="shared" si="2"/>
        <v>0.25</v>
      </c>
      <c r="I19" s="5">
        <v>0</v>
      </c>
      <c r="J19" s="16">
        <f t="shared" si="3"/>
        <v>0</v>
      </c>
      <c r="K19" s="5">
        <v>0</v>
      </c>
      <c r="L19" s="16">
        <f t="shared" si="4"/>
        <v>0</v>
      </c>
      <c r="M19" s="5">
        <f t="shared" si="5"/>
        <v>17</v>
      </c>
      <c r="N19" s="16">
        <f t="shared" ref="N19:N20" si="9">SUM(M19/76)</f>
        <v>0.22368421052631579</v>
      </c>
      <c r="O19" s="17"/>
      <c r="P19" s="18"/>
    </row>
    <row r="20" spans="1:16" x14ac:dyDescent="0.3">
      <c r="A20" s="9"/>
      <c r="B20" s="10" t="s">
        <v>83</v>
      </c>
      <c r="C20" s="5">
        <v>4</v>
      </c>
      <c r="D20" s="16">
        <f t="shared" si="0"/>
        <v>0.1</v>
      </c>
      <c r="E20" s="5">
        <v>4</v>
      </c>
      <c r="F20" s="16">
        <f t="shared" si="1"/>
        <v>0.16</v>
      </c>
      <c r="G20" s="5">
        <v>1</v>
      </c>
      <c r="H20" s="16">
        <f t="shared" si="2"/>
        <v>0.125</v>
      </c>
      <c r="I20" s="5">
        <v>0</v>
      </c>
      <c r="J20" s="16">
        <f t="shared" si="3"/>
        <v>0</v>
      </c>
      <c r="K20" s="5">
        <v>0</v>
      </c>
      <c r="L20" s="16">
        <f t="shared" si="4"/>
        <v>0</v>
      </c>
      <c r="M20" s="5">
        <f t="shared" si="5"/>
        <v>9</v>
      </c>
      <c r="N20" s="16">
        <f t="shared" si="9"/>
        <v>0.11842105263157894</v>
      </c>
      <c r="O20" s="17"/>
      <c r="P20" s="18"/>
    </row>
    <row r="21" spans="1:16" x14ac:dyDescent="0.3">
      <c r="A21" s="9"/>
      <c r="B21" s="10" t="s">
        <v>84</v>
      </c>
      <c r="C21" s="5">
        <v>10</v>
      </c>
      <c r="D21" s="16">
        <f t="shared" si="0"/>
        <v>0.25</v>
      </c>
      <c r="E21" s="5">
        <v>9</v>
      </c>
      <c r="F21" s="16">
        <f t="shared" si="1"/>
        <v>0.36</v>
      </c>
      <c r="G21" s="5">
        <v>3</v>
      </c>
      <c r="H21" s="16">
        <f t="shared" si="2"/>
        <v>0.375</v>
      </c>
      <c r="I21" s="5">
        <v>0</v>
      </c>
      <c r="J21" s="16">
        <f t="shared" si="3"/>
        <v>0</v>
      </c>
      <c r="K21" s="5">
        <v>0</v>
      </c>
      <c r="L21" s="16">
        <f t="shared" si="4"/>
        <v>0</v>
      </c>
      <c r="M21" s="5">
        <f t="shared" si="5"/>
        <v>22</v>
      </c>
      <c r="N21" s="16">
        <f>SUM(M21/76)</f>
        <v>0.28947368421052633</v>
      </c>
      <c r="O21" s="17"/>
      <c r="P21" s="18"/>
    </row>
    <row r="22" spans="1:16" x14ac:dyDescent="0.3">
      <c r="A22" s="9" t="s">
        <v>55</v>
      </c>
      <c r="B22" s="10" t="s">
        <v>85</v>
      </c>
      <c r="C22" s="5">
        <v>8</v>
      </c>
      <c r="D22" s="16">
        <f t="shared" si="0"/>
        <v>0.2</v>
      </c>
      <c r="E22" s="5">
        <v>9</v>
      </c>
      <c r="F22" s="16">
        <f t="shared" si="1"/>
        <v>0.36</v>
      </c>
      <c r="G22" s="5">
        <v>8</v>
      </c>
      <c r="H22" s="16">
        <f t="shared" si="2"/>
        <v>1</v>
      </c>
      <c r="I22" s="5">
        <v>0</v>
      </c>
      <c r="J22" s="16">
        <f t="shared" si="3"/>
        <v>0</v>
      </c>
      <c r="K22" s="5">
        <v>0</v>
      </c>
      <c r="L22" s="16">
        <f t="shared" si="4"/>
        <v>0</v>
      </c>
      <c r="M22" s="5">
        <f t="shared" si="5"/>
        <v>25</v>
      </c>
      <c r="N22" s="16">
        <f t="shared" ref="N22:N23" si="10">SUM(M22/76)</f>
        <v>0.32894736842105265</v>
      </c>
      <c r="O22" s="17"/>
      <c r="P22" s="18">
        <f>SUM(N22+N23)/2</f>
        <v>0.24342105263157895</v>
      </c>
    </row>
    <row r="23" spans="1:16" ht="28.8" x14ac:dyDescent="0.3">
      <c r="A23" s="9"/>
      <c r="B23" s="10" t="s">
        <v>86</v>
      </c>
      <c r="C23" s="5">
        <v>3</v>
      </c>
      <c r="D23" s="16">
        <f>SUM(C23/40)</f>
        <v>7.4999999999999997E-2</v>
      </c>
      <c r="E23" s="5">
        <v>5</v>
      </c>
      <c r="F23" s="16">
        <f t="shared" si="1"/>
        <v>0.2</v>
      </c>
      <c r="G23" s="5">
        <v>4</v>
      </c>
      <c r="H23" s="16">
        <f t="shared" si="2"/>
        <v>0.5</v>
      </c>
      <c r="I23" s="5">
        <v>0</v>
      </c>
      <c r="J23" s="16">
        <f t="shared" si="3"/>
        <v>0</v>
      </c>
      <c r="K23" s="5">
        <v>0</v>
      </c>
      <c r="L23" s="16">
        <f t="shared" si="4"/>
        <v>0</v>
      </c>
      <c r="M23" s="5">
        <f t="shared" si="5"/>
        <v>12</v>
      </c>
      <c r="N23" s="16">
        <f t="shared" si="10"/>
        <v>0.15789473684210525</v>
      </c>
      <c r="O23" s="17"/>
      <c r="P23" s="18"/>
    </row>
    <row r="24" spans="1:16" ht="43.2" x14ac:dyDescent="0.3">
      <c r="A24" s="9" t="s">
        <v>101</v>
      </c>
      <c r="B24" s="10" t="s">
        <v>87</v>
      </c>
      <c r="C24" s="5">
        <v>5</v>
      </c>
      <c r="D24" s="16">
        <f t="shared" si="0"/>
        <v>0.125</v>
      </c>
      <c r="E24" s="5">
        <v>5</v>
      </c>
      <c r="F24" s="16">
        <f t="shared" si="1"/>
        <v>0.2</v>
      </c>
      <c r="G24" s="5">
        <v>6</v>
      </c>
      <c r="H24" s="16">
        <f t="shared" si="2"/>
        <v>0.75</v>
      </c>
      <c r="I24" s="5">
        <v>0</v>
      </c>
      <c r="J24" s="16">
        <f t="shared" si="3"/>
        <v>0</v>
      </c>
      <c r="K24" s="5">
        <v>0</v>
      </c>
      <c r="L24" s="16">
        <f t="shared" si="4"/>
        <v>0</v>
      </c>
      <c r="M24" s="5">
        <f t="shared" si="5"/>
        <v>16</v>
      </c>
      <c r="N24" s="16">
        <f>SUM(M24/76)</f>
        <v>0.21052631578947367</v>
      </c>
      <c r="O24" s="17"/>
      <c r="P24" s="16">
        <f>SUM(N24/1)</f>
        <v>0.21052631578947367</v>
      </c>
    </row>
    <row r="25" spans="1:16" ht="28.8" x14ac:dyDescent="0.3">
      <c r="A25" s="9" t="s">
        <v>57</v>
      </c>
      <c r="B25" s="10" t="s">
        <v>88</v>
      </c>
      <c r="C25" s="5">
        <v>9</v>
      </c>
      <c r="D25" s="16">
        <f t="shared" si="0"/>
        <v>0.22500000000000001</v>
      </c>
      <c r="E25" s="5">
        <v>22</v>
      </c>
      <c r="F25" s="16">
        <f t="shared" si="1"/>
        <v>0.88</v>
      </c>
      <c r="G25" s="5">
        <v>8</v>
      </c>
      <c r="H25" s="16">
        <f t="shared" si="2"/>
        <v>1</v>
      </c>
      <c r="I25" s="5">
        <v>1</v>
      </c>
      <c r="J25" s="16">
        <f t="shared" si="3"/>
        <v>0.5</v>
      </c>
      <c r="K25" s="5">
        <v>0</v>
      </c>
      <c r="L25" s="16">
        <f t="shared" si="4"/>
        <v>0</v>
      </c>
      <c r="M25" s="5">
        <f t="shared" si="5"/>
        <v>40</v>
      </c>
      <c r="N25" s="16">
        <f t="shared" ref="N25:N37" si="11">SUM(M25/76)</f>
        <v>0.52631578947368418</v>
      </c>
      <c r="O25" s="17"/>
      <c r="P25" s="18">
        <f>SUM(N25+N26+N27)/3</f>
        <v>0.59649122807017541</v>
      </c>
    </row>
    <row r="26" spans="1:16" x14ac:dyDescent="0.3">
      <c r="A26" s="9"/>
      <c r="B26" s="10" t="s">
        <v>89</v>
      </c>
      <c r="C26" s="5">
        <v>29</v>
      </c>
      <c r="D26" s="16">
        <f t="shared" si="0"/>
        <v>0.72499999999999998</v>
      </c>
      <c r="E26" s="5">
        <v>23</v>
      </c>
      <c r="F26" s="16">
        <f t="shared" si="1"/>
        <v>0.92</v>
      </c>
      <c r="G26" s="5">
        <v>7</v>
      </c>
      <c r="H26" s="16">
        <f t="shared" si="2"/>
        <v>0.875</v>
      </c>
      <c r="I26" s="5">
        <v>1</v>
      </c>
      <c r="J26" s="16">
        <f t="shared" si="3"/>
        <v>0.5</v>
      </c>
      <c r="K26" s="5">
        <v>0</v>
      </c>
      <c r="L26" s="16">
        <f t="shared" si="4"/>
        <v>0</v>
      </c>
      <c r="M26" s="5">
        <f t="shared" si="5"/>
        <v>60</v>
      </c>
      <c r="N26" s="16">
        <f t="shared" si="11"/>
        <v>0.78947368421052633</v>
      </c>
      <c r="O26" s="17"/>
      <c r="P26" s="18"/>
    </row>
    <row r="27" spans="1:16" ht="28.8" x14ac:dyDescent="0.3">
      <c r="A27" s="9"/>
      <c r="B27" s="10" t="s">
        <v>90</v>
      </c>
      <c r="C27" s="5">
        <v>16</v>
      </c>
      <c r="D27" s="16">
        <f>SUM(C27/40)</f>
        <v>0.4</v>
      </c>
      <c r="E27" s="5">
        <v>16</v>
      </c>
      <c r="F27" s="16">
        <f t="shared" si="1"/>
        <v>0.64</v>
      </c>
      <c r="G27" s="5">
        <v>4</v>
      </c>
      <c r="H27" s="16">
        <f t="shared" si="2"/>
        <v>0.5</v>
      </c>
      <c r="I27" s="5">
        <v>0</v>
      </c>
      <c r="J27" s="16">
        <f t="shared" si="3"/>
        <v>0</v>
      </c>
      <c r="K27" s="5">
        <v>0</v>
      </c>
      <c r="L27" s="16">
        <f t="shared" si="4"/>
        <v>0</v>
      </c>
      <c r="M27" s="5">
        <f t="shared" si="5"/>
        <v>36</v>
      </c>
      <c r="N27" s="16">
        <f t="shared" si="11"/>
        <v>0.47368421052631576</v>
      </c>
      <c r="O27" s="17"/>
      <c r="P27" s="18"/>
    </row>
    <row r="28" spans="1:16" ht="28.8" x14ac:dyDescent="0.3">
      <c r="A28" s="9" t="s">
        <v>58</v>
      </c>
      <c r="B28" s="10" t="s">
        <v>91</v>
      </c>
      <c r="C28" s="5">
        <v>23</v>
      </c>
      <c r="D28" s="16">
        <f t="shared" si="0"/>
        <v>0.57499999999999996</v>
      </c>
      <c r="E28" s="5">
        <v>16</v>
      </c>
      <c r="F28" s="16">
        <f t="shared" si="1"/>
        <v>0.64</v>
      </c>
      <c r="G28" s="5">
        <v>4</v>
      </c>
      <c r="H28" s="16">
        <f t="shared" si="2"/>
        <v>0.5</v>
      </c>
      <c r="I28" s="5">
        <v>2</v>
      </c>
      <c r="J28" s="16">
        <f t="shared" si="3"/>
        <v>1</v>
      </c>
      <c r="K28" s="5">
        <v>1</v>
      </c>
      <c r="L28" s="16">
        <f t="shared" si="4"/>
        <v>1</v>
      </c>
      <c r="M28" s="5">
        <f t="shared" si="5"/>
        <v>46</v>
      </c>
      <c r="N28" s="16">
        <f t="shared" si="11"/>
        <v>0.60526315789473684</v>
      </c>
      <c r="O28" s="17"/>
      <c r="P28" s="18">
        <f>SUM(N28+N29)/2</f>
        <v>0.65789473684210531</v>
      </c>
    </row>
    <row r="29" spans="1:16" ht="28.8" x14ac:dyDescent="0.3">
      <c r="A29" s="9"/>
      <c r="B29" s="10" t="s">
        <v>92</v>
      </c>
      <c r="C29" s="5">
        <v>27</v>
      </c>
      <c r="D29" s="16">
        <f t="shared" si="0"/>
        <v>0.67500000000000004</v>
      </c>
      <c r="E29" s="5">
        <v>18</v>
      </c>
      <c r="F29" s="16">
        <f t="shared" si="1"/>
        <v>0.72</v>
      </c>
      <c r="G29" s="5">
        <v>6</v>
      </c>
      <c r="H29" s="16">
        <f t="shared" si="2"/>
        <v>0.75</v>
      </c>
      <c r="I29" s="5">
        <v>2</v>
      </c>
      <c r="J29" s="16">
        <f t="shared" si="3"/>
        <v>1</v>
      </c>
      <c r="K29" s="5">
        <v>1</v>
      </c>
      <c r="L29" s="16">
        <f t="shared" si="4"/>
        <v>1</v>
      </c>
      <c r="M29" s="5">
        <f t="shared" si="5"/>
        <v>54</v>
      </c>
      <c r="N29" s="16">
        <f t="shared" si="11"/>
        <v>0.71052631578947367</v>
      </c>
      <c r="O29" s="17"/>
      <c r="P29" s="18"/>
    </row>
    <row r="30" spans="1:16" x14ac:dyDescent="0.3">
      <c r="A30" s="9" t="s">
        <v>59</v>
      </c>
      <c r="B30" s="10" t="s">
        <v>93</v>
      </c>
      <c r="C30" s="5">
        <v>2</v>
      </c>
      <c r="D30" s="16">
        <f>SUM(C30/40)</f>
        <v>0.05</v>
      </c>
      <c r="E30" s="5">
        <v>0</v>
      </c>
      <c r="F30" s="16">
        <f t="shared" si="1"/>
        <v>0</v>
      </c>
      <c r="G30" s="5">
        <v>1</v>
      </c>
      <c r="H30" s="16">
        <f t="shared" si="2"/>
        <v>0.125</v>
      </c>
      <c r="I30" s="5">
        <v>0</v>
      </c>
      <c r="J30" s="16">
        <f t="shared" si="3"/>
        <v>0</v>
      </c>
      <c r="K30" s="5">
        <v>1</v>
      </c>
      <c r="L30" s="16">
        <f t="shared" si="4"/>
        <v>1</v>
      </c>
      <c r="M30" s="5">
        <f t="shared" si="5"/>
        <v>4</v>
      </c>
      <c r="N30" s="16">
        <f t="shared" si="11"/>
        <v>5.2631578947368418E-2</v>
      </c>
      <c r="O30" s="17"/>
      <c r="P30" s="16">
        <f>SUM(N30/1)</f>
        <v>5.2631578947368418E-2</v>
      </c>
    </row>
    <row r="31" spans="1:16" ht="43.2" x14ac:dyDescent="0.3">
      <c r="A31" s="9" t="s">
        <v>60</v>
      </c>
      <c r="B31" s="10" t="s">
        <v>94</v>
      </c>
      <c r="C31" s="5">
        <v>13</v>
      </c>
      <c r="D31" s="16">
        <f t="shared" si="0"/>
        <v>0.32500000000000001</v>
      </c>
      <c r="E31" s="5">
        <v>10</v>
      </c>
      <c r="F31" s="16">
        <f t="shared" si="1"/>
        <v>0.4</v>
      </c>
      <c r="G31" s="5">
        <v>2</v>
      </c>
      <c r="H31" s="16">
        <f t="shared" si="2"/>
        <v>0.25</v>
      </c>
      <c r="I31" s="5">
        <v>1</v>
      </c>
      <c r="J31" s="16">
        <f t="shared" si="3"/>
        <v>0.5</v>
      </c>
      <c r="K31" s="5">
        <v>0</v>
      </c>
      <c r="L31" s="16">
        <f t="shared" si="4"/>
        <v>0</v>
      </c>
      <c r="M31" s="5">
        <f t="shared" si="5"/>
        <v>26</v>
      </c>
      <c r="N31" s="16">
        <f t="shared" si="11"/>
        <v>0.34210526315789475</v>
      </c>
      <c r="O31" s="17"/>
      <c r="P31" s="16">
        <f>SUM(N31/1)</f>
        <v>0.34210526315789475</v>
      </c>
    </row>
    <row r="32" spans="1:16" x14ac:dyDescent="0.3">
      <c r="A32" s="9" t="s">
        <v>61</v>
      </c>
      <c r="B32" s="10" t="s">
        <v>95</v>
      </c>
      <c r="C32" s="5">
        <v>40</v>
      </c>
      <c r="D32" s="16">
        <f t="shared" si="0"/>
        <v>1</v>
      </c>
      <c r="E32" s="5">
        <v>25</v>
      </c>
      <c r="F32" s="16">
        <f t="shared" si="1"/>
        <v>1</v>
      </c>
      <c r="G32" s="5">
        <v>8</v>
      </c>
      <c r="H32" s="16">
        <f t="shared" si="2"/>
        <v>1</v>
      </c>
      <c r="I32" s="5">
        <v>2</v>
      </c>
      <c r="J32" s="16">
        <f t="shared" si="3"/>
        <v>1</v>
      </c>
      <c r="K32" s="5">
        <v>1</v>
      </c>
      <c r="L32" s="16">
        <f t="shared" si="4"/>
        <v>1</v>
      </c>
      <c r="M32" s="5">
        <f t="shared" si="5"/>
        <v>76</v>
      </c>
      <c r="N32" s="16">
        <f t="shared" si="11"/>
        <v>1</v>
      </c>
      <c r="O32" s="17"/>
      <c r="P32" s="18">
        <f>SUM(N32+N33+N34+N35+N36+N37)/6</f>
        <v>0.83771929824561397</v>
      </c>
    </row>
    <row r="33" spans="1:16" ht="43.2" x14ac:dyDescent="0.3">
      <c r="A33" s="9"/>
      <c r="B33" s="10" t="s">
        <v>96</v>
      </c>
      <c r="C33" s="5">
        <v>40</v>
      </c>
      <c r="D33" s="16">
        <f>SUM(C33/40)</f>
        <v>1</v>
      </c>
      <c r="E33" s="5">
        <v>17</v>
      </c>
      <c r="F33" s="16">
        <f t="shared" si="1"/>
        <v>0.68</v>
      </c>
      <c r="G33" s="5">
        <v>5</v>
      </c>
      <c r="H33" s="16">
        <f t="shared" si="2"/>
        <v>0.625</v>
      </c>
      <c r="I33" s="5">
        <v>2</v>
      </c>
      <c r="J33" s="16">
        <f t="shared" si="3"/>
        <v>1</v>
      </c>
      <c r="K33" s="5">
        <v>1</v>
      </c>
      <c r="L33" s="16">
        <f t="shared" si="4"/>
        <v>1</v>
      </c>
      <c r="M33" s="5">
        <f t="shared" si="5"/>
        <v>65</v>
      </c>
      <c r="N33" s="16">
        <f t="shared" si="11"/>
        <v>0.85526315789473684</v>
      </c>
      <c r="O33" s="17"/>
      <c r="P33" s="18"/>
    </row>
    <row r="34" spans="1:16" x14ac:dyDescent="0.3">
      <c r="A34" s="9"/>
      <c r="B34" s="10" t="s">
        <v>97</v>
      </c>
      <c r="C34" s="5">
        <v>38</v>
      </c>
      <c r="D34" s="16">
        <f t="shared" si="0"/>
        <v>0.95</v>
      </c>
      <c r="E34" s="5">
        <v>23</v>
      </c>
      <c r="F34" s="16">
        <f t="shared" si="1"/>
        <v>0.92</v>
      </c>
      <c r="G34" s="5">
        <v>8</v>
      </c>
      <c r="H34" s="16">
        <f t="shared" si="2"/>
        <v>1</v>
      </c>
      <c r="I34" s="5">
        <v>2</v>
      </c>
      <c r="J34" s="16">
        <f t="shared" si="3"/>
        <v>1</v>
      </c>
      <c r="K34" s="5">
        <v>1</v>
      </c>
      <c r="L34" s="16">
        <f t="shared" si="4"/>
        <v>1</v>
      </c>
      <c r="M34" s="5">
        <f t="shared" si="5"/>
        <v>72</v>
      </c>
      <c r="N34" s="16">
        <f t="shared" si="11"/>
        <v>0.94736842105263153</v>
      </c>
      <c r="O34" s="17"/>
      <c r="P34" s="18"/>
    </row>
    <row r="35" spans="1:16" ht="43.2" x14ac:dyDescent="0.3">
      <c r="A35" s="9"/>
      <c r="B35" s="10" t="s">
        <v>98</v>
      </c>
      <c r="C35" s="5">
        <v>35</v>
      </c>
      <c r="D35" s="16">
        <f>SUM(C35/40)</f>
        <v>0.875</v>
      </c>
      <c r="E35" s="5">
        <v>3</v>
      </c>
      <c r="F35" s="16">
        <f t="shared" si="1"/>
        <v>0.12</v>
      </c>
      <c r="G35" s="5">
        <v>2</v>
      </c>
      <c r="H35" s="16">
        <f t="shared" si="2"/>
        <v>0.25</v>
      </c>
      <c r="I35" s="5">
        <v>1</v>
      </c>
      <c r="J35" s="16">
        <f t="shared" si="3"/>
        <v>0.5</v>
      </c>
      <c r="K35" s="5">
        <v>1</v>
      </c>
      <c r="L35" s="16">
        <f t="shared" si="4"/>
        <v>1</v>
      </c>
      <c r="M35" s="5">
        <f t="shared" si="5"/>
        <v>42</v>
      </c>
      <c r="N35" s="16">
        <f t="shared" si="11"/>
        <v>0.55263157894736847</v>
      </c>
      <c r="O35" s="17"/>
      <c r="P35" s="18"/>
    </row>
    <row r="36" spans="1:16" x14ac:dyDescent="0.3">
      <c r="A36" s="9"/>
      <c r="B36" s="10" t="s">
        <v>99</v>
      </c>
      <c r="C36" s="5">
        <v>36</v>
      </c>
      <c r="D36" s="16">
        <f t="shared" si="0"/>
        <v>0.9</v>
      </c>
      <c r="E36" s="5">
        <v>15</v>
      </c>
      <c r="F36" s="16">
        <f t="shared" si="1"/>
        <v>0.6</v>
      </c>
      <c r="G36" s="5">
        <v>5</v>
      </c>
      <c r="H36" s="16">
        <f t="shared" si="2"/>
        <v>0.625</v>
      </c>
      <c r="I36" s="5">
        <v>2</v>
      </c>
      <c r="J36" s="16">
        <f t="shared" si="3"/>
        <v>1</v>
      </c>
      <c r="K36" s="5">
        <v>1</v>
      </c>
      <c r="L36" s="16">
        <f t="shared" si="4"/>
        <v>1</v>
      </c>
      <c r="M36" s="5">
        <f t="shared" si="5"/>
        <v>59</v>
      </c>
      <c r="N36" s="16">
        <f t="shared" si="11"/>
        <v>0.77631578947368418</v>
      </c>
      <c r="O36" s="17"/>
      <c r="P36" s="18"/>
    </row>
    <row r="37" spans="1:16" ht="28.8" x14ac:dyDescent="0.3">
      <c r="A37" s="9"/>
      <c r="B37" s="10" t="s">
        <v>102</v>
      </c>
      <c r="C37" s="5">
        <v>39</v>
      </c>
      <c r="D37" s="16">
        <f t="shared" si="0"/>
        <v>0.97499999999999998</v>
      </c>
      <c r="E37" s="5">
        <v>19</v>
      </c>
      <c r="F37" s="16">
        <f t="shared" si="1"/>
        <v>0.76</v>
      </c>
      <c r="G37" s="5">
        <v>7</v>
      </c>
      <c r="H37" s="16">
        <f t="shared" si="2"/>
        <v>0.875</v>
      </c>
      <c r="I37" s="5">
        <v>2</v>
      </c>
      <c r="J37" s="16">
        <f t="shared" si="3"/>
        <v>1</v>
      </c>
      <c r="K37" s="5">
        <v>1</v>
      </c>
      <c r="L37" s="16">
        <f t="shared" si="4"/>
        <v>1</v>
      </c>
      <c r="M37" s="5">
        <f t="shared" si="5"/>
        <v>68</v>
      </c>
      <c r="N37" s="16">
        <f t="shared" si="11"/>
        <v>0.89473684210526316</v>
      </c>
      <c r="O37" s="17"/>
      <c r="P37" s="18"/>
    </row>
    <row r="38" spans="1:16" x14ac:dyDescent="0.3">
      <c r="C38" s="6">
        <f>SUM(C3:C37)</f>
        <v>699</v>
      </c>
      <c r="D38" s="16">
        <f>AVERAGE(D3:D37)</f>
        <v>0.49928571428571422</v>
      </c>
      <c r="E38" s="6">
        <f>SUM(E3:E37)</f>
        <v>517</v>
      </c>
      <c r="F38" s="16">
        <f>AVERAGE(F3:F37)</f>
        <v>0.59085714285714297</v>
      </c>
      <c r="G38" s="6">
        <f>SUM(G3:G37)</f>
        <v>178</v>
      </c>
      <c r="H38" s="16">
        <f>AVERAGE(H3:H37)</f>
        <v>0.63571428571428568</v>
      </c>
      <c r="I38" s="6">
        <f>SUM(I3:I37)</f>
        <v>31</v>
      </c>
      <c r="J38" s="16">
        <f>AVERAGE(J3:J37)</f>
        <v>0.44285714285714284</v>
      </c>
      <c r="K38" s="6">
        <f>SUM(K3:K37)</f>
        <v>15</v>
      </c>
      <c r="L38" s="16">
        <f>AVERAGE(L3:L37)</f>
        <v>0.42857142857142855</v>
      </c>
      <c r="N38" s="19">
        <f>SUM(N3:N37)</f>
        <v>18.947368421052634</v>
      </c>
      <c r="O38" s="20">
        <f>SUM(N38/35)</f>
        <v>0.5413533834586467</v>
      </c>
      <c r="P38" s="21">
        <f>SUM(P3:P37)/13</f>
        <v>0.50273279352226719</v>
      </c>
    </row>
    <row r="39" spans="1:16" x14ac:dyDescent="0.3">
      <c r="B39" s="10" t="s">
        <v>63</v>
      </c>
      <c r="C39" s="22">
        <f>SUM(C38/35)</f>
        <v>19.971428571428572</v>
      </c>
      <c r="D39" s="22"/>
      <c r="E39" s="22">
        <f>SUM(E38/35)</f>
        <v>14.771428571428572</v>
      </c>
      <c r="F39" s="22"/>
      <c r="G39" s="22">
        <f>SUM(G38/35)</f>
        <v>5.0857142857142854</v>
      </c>
      <c r="H39" s="22"/>
      <c r="I39" s="22">
        <f>SUM(I38/35)</f>
        <v>0.88571428571428568</v>
      </c>
      <c r="J39" s="22"/>
      <c r="K39" s="22">
        <f>SUM(K38/35)</f>
        <v>0.42857142857142855</v>
      </c>
      <c r="L39" s="6"/>
    </row>
    <row r="40" spans="1:16" x14ac:dyDescent="0.3">
      <c r="C40" s="22">
        <f>SUM(C39/40)</f>
        <v>0.49928571428571428</v>
      </c>
      <c r="D40" s="22"/>
      <c r="E40" s="22">
        <f>SUM(E39/25)</f>
        <v>0.59085714285714286</v>
      </c>
      <c r="F40" s="22"/>
      <c r="G40" s="22">
        <f>SUM(G39/8)</f>
        <v>0.63571428571428568</v>
      </c>
      <c r="H40" s="22"/>
      <c r="I40" s="22">
        <f>SUM(I39/2)</f>
        <v>0.44285714285714284</v>
      </c>
      <c r="J40" s="22"/>
      <c r="K40" s="22">
        <f>SUM(K39/1)</f>
        <v>0.42857142857142855</v>
      </c>
      <c r="L40" s="6"/>
    </row>
  </sheetData>
  <mergeCells count="12">
    <mergeCell ref="P28:P29"/>
    <mergeCell ref="P32:P37"/>
    <mergeCell ref="M1:N1"/>
    <mergeCell ref="O1:P1"/>
    <mergeCell ref="O3:O37"/>
    <mergeCell ref="P4:P5"/>
    <mergeCell ref="P6:P10"/>
    <mergeCell ref="P11:P13"/>
    <mergeCell ref="P14:P17"/>
    <mergeCell ref="P18:P21"/>
    <mergeCell ref="P22:P23"/>
    <mergeCell ref="P25:P27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779E-FFDA-468D-A70C-10E921A5D2FC}">
  <dimension ref="A1:P40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26.6640625" bestFit="1" customWidth="1"/>
    <col min="2" max="2" width="26.6640625" customWidth="1"/>
    <col min="3" max="3" width="7.5546875" bestFit="1" customWidth="1"/>
    <col min="4" max="4" width="7.21875" customWidth="1"/>
    <col min="5" max="5" width="8.44140625" bestFit="1" customWidth="1"/>
    <col min="6" max="6" width="8.33203125" customWidth="1"/>
    <col min="7" max="7" width="9" bestFit="1" customWidth="1"/>
    <col min="9" max="9" width="9" bestFit="1" customWidth="1"/>
    <col min="11" max="11" width="9" bestFit="1" customWidth="1"/>
    <col min="12" max="12" width="9.5546875" bestFit="1" customWidth="1"/>
    <col min="14" max="14" width="10.5546875" bestFit="1" customWidth="1"/>
    <col min="15" max="16" width="9.5546875" style="6" bestFit="1" customWidth="1"/>
  </cols>
  <sheetData>
    <row r="1" spans="1:16" x14ac:dyDescent="0.3">
      <c r="A1" s="12" t="s">
        <v>62</v>
      </c>
      <c r="B1" s="12" t="s">
        <v>65</v>
      </c>
      <c r="C1" s="8" t="s">
        <v>36</v>
      </c>
      <c r="D1" s="8"/>
      <c r="E1" s="8" t="s">
        <v>37</v>
      </c>
      <c r="F1" s="8"/>
      <c r="G1" s="8" t="s">
        <v>38</v>
      </c>
      <c r="H1" s="8"/>
      <c r="I1" s="8" t="s">
        <v>39</v>
      </c>
      <c r="J1" s="8"/>
      <c r="K1" s="8" t="s">
        <v>40</v>
      </c>
      <c r="L1" s="8"/>
      <c r="M1" s="11" t="s">
        <v>41</v>
      </c>
      <c r="N1" s="11"/>
      <c r="O1" s="13" t="s">
        <v>63</v>
      </c>
      <c r="P1" s="13"/>
    </row>
    <row r="2" spans="1:16" x14ac:dyDescent="0.3">
      <c r="A2" s="5"/>
      <c r="B2" s="5"/>
      <c r="C2" s="5" t="s">
        <v>66</v>
      </c>
      <c r="D2" s="5" t="s">
        <v>42</v>
      </c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41</v>
      </c>
      <c r="P2" s="5" t="s">
        <v>64</v>
      </c>
    </row>
    <row r="3" spans="1:16" x14ac:dyDescent="0.3">
      <c r="A3" s="9" t="s">
        <v>49</v>
      </c>
      <c r="B3" s="10" t="s">
        <v>67</v>
      </c>
      <c r="C3" s="5">
        <v>38</v>
      </c>
      <c r="D3" s="16">
        <f>SUM(C3/40)</f>
        <v>0.95</v>
      </c>
      <c r="E3" s="5">
        <v>24</v>
      </c>
      <c r="F3" s="16">
        <f>SUM(E3/25)</f>
        <v>0.96</v>
      </c>
      <c r="G3" s="5">
        <v>6</v>
      </c>
      <c r="H3" s="16">
        <f>SUM(G3/8)</f>
        <v>0.75</v>
      </c>
      <c r="I3" s="5">
        <v>1</v>
      </c>
      <c r="J3" s="16">
        <f>SUM(I3/2)</f>
        <v>0.5</v>
      </c>
      <c r="K3" s="5">
        <v>1</v>
      </c>
      <c r="L3" s="16">
        <f>SUM(K3/1)</f>
        <v>1</v>
      </c>
      <c r="M3" s="5">
        <f>SUM(C3+E3+G3+I3+K3)</f>
        <v>70</v>
      </c>
      <c r="N3" s="16">
        <f>SUM(M3/76)</f>
        <v>0.92105263157894735</v>
      </c>
      <c r="O3" s="22"/>
      <c r="P3" s="16">
        <f>SUM(N3/1)</f>
        <v>0.92105263157894735</v>
      </c>
    </row>
    <row r="4" spans="1:16" ht="43.2" x14ac:dyDescent="0.3">
      <c r="A4" s="9" t="s">
        <v>50</v>
      </c>
      <c r="B4" s="10" t="s">
        <v>68</v>
      </c>
      <c r="C4" s="5">
        <v>35</v>
      </c>
      <c r="D4" s="16">
        <f t="shared" ref="D4:D37" si="0">SUM(C4/40)</f>
        <v>0.875</v>
      </c>
      <c r="E4" s="5">
        <v>23</v>
      </c>
      <c r="F4" s="16">
        <f t="shared" ref="F4:F37" si="1">SUM(E4/25)</f>
        <v>0.92</v>
      </c>
      <c r="G4" s="5">
        <v>7</v>
      </c>
      <c r="H4" s="16">
        <f t="shared" ref="H4:H37" si="2">SUM(G4/8)</f>
        <v>0.875</v>
      </c>
      <c r="I4" s="5">
        <v>1</v>
      </c>
      <c r="J4" s="16">
        <f t="shared" ref="J4:J37" si="3">SUM(I4/2)</f>
        <v>0.5</v>
      </c>
      <c r="K4" s="5">
        <v>1</v>
      </c>
      <c r="L4" s="16">
        <f t="shared" ref="L4:L37" si="4">SUM(K4/1)</f>
        <v>1</v>
      </c>
      <c r="M4" s="5">
        <f t="shared" ref="M4:M37" si="5">SUM(C4+E4+G4+I4+K4)</f>
        <v>67</v>
      </c>
      <c r="N4" s="16">
        <f t="shared" ref="N4:N7" si="6">SUM(M4/76)</f>
        <v>0.88157894736842102</v>
      </c>
      <c r="O4" s="22"/>
      <c r="P4" s="16">
        <f>SUM(N4+N5)/2</f>
        <v>0.83552631578947367</v>
      </c>
    </row>
    <row r="5" spans="1:16" ht="28.8" x14ac:dyDescent="0.3">
      <c r="A5" s="9"/>
      <c r="B5" s="10" t="s">
        <v>69</v>
      </c>
      <c r="C5" s="5">
        <v>30</v>
      </c>
      <c r="D5" s="16">
        <f t="shared" si="0"/>
        <v>0.75</v>
      </c>
      <c r="E5" s="5">
        <v>22</v>
      </c>
      <c r="F5" s="16">
        <f t="shared" si="1"/>
        <v>0.88</v>
      </c>
      <c r="G5" s="5">
        <v>5</v>
      </c>
      <c r="H5" s="16">
        <f t="shared" si="2"/>
        <v>0.625</v>
      </c>
      <c r="I5" s="5">
        <v>2</v>
      </c>
      <c r="J5" s="16">
        <f t="shared" si="3"/>
        <v>1</v>
      </c>
      <c r="K5" s="5">
        <v>1</v>
      </c>
      <c r="L5" s="16">
        <f t="shared" si="4"/>
        <v>1</v>
      </c>
      <c r="M5" s="5">
        <f t="shared" si="5"/>
        <v>60</v>
      </c>
      <c r="N5" s="16">
        <f t="shared" si="6"/>
        <v>0.78947368421052633</v>
      </c>
      <c r="O5" s="22"/>
      <c r="P5" s="16"/>
    </row>
    <row r="6" spans="1:16" ht="28.8" x14ac:dyDescent="0.3">
      <c r="A6" s="9" t="s">
        <v>51</v>
      </c>
      <c r="B6" s="10" t="s">
        <v>70</v>
      </c>
      <c r="C6" s="5">
        <v>37</v>
      </c>
      <c r="D6" s="16">
        <f t="shared" si="0"/>
        <v>0.92500000000000004</v>
      </c>
      <c r="E6" s="5">
        <v>25</v>
      </c>
      <c r="F6" s="16">
        <f t="shared" si="1"/>
        <v>1</v>
      </c>
      <c r="G6" s="5">
        <v>8</v>
      </c>
      <c r="H6" s="16">
        <f t="shared" si="2"/>
        <v>1</v>
      </c>
      <c r="I6" s="5">
        <v>2</v>
      </c>
      <c r="J6" s="16">
        <f t="shared" si="3"/>
        <v>1</v>
      </c>
      <c r="K6" s="5">
        <v>1</v>
      </c>
      <c r="L6" s="16">
        <f t="shared" si="4"/>
        <v>1</v>
      </c>
      <c r="M6" s="5">
        <f t="shared" si="5"/>
        <v>73</v>
      </c>
      <c r="N6" s="16">
        <f t="shared" si="6"/>
        <v>0.96052631578947367</v>
      </c>
      <c r="O6" s="22"/>
      <c r="P6" s="16">
        <f>SUM(N6+N7+N8+N9+N10)/5</f>
        <v>0.50263157894736843</v>
      </c>
    </row>
    <row r="7" spans="1:16" ht="28.8" x14ac:dyDescent="0.3">
      <c r="A7" s="9"/>
      <c r="B7" s="10" t="s">
        <v>71</v>
      </c>
      <c r="C7" s="5">
        <v>11</v>
      </c>
      <c r="D7" s="16">
        <f>SUM(C7/40)</f>
        <v>0.27500000000000002</v>
      </c>
      <c r="E7" s="5">
        <v>9</v>
      </c>
      <c r="F7" s="16">
        <f t="shared" si="1"/>
        <v>0.36</v>
      </c>
      <c r="G7" s="5">
        <v>5</v>
      </c>
      <c r="H7" s="16">
        <f t="shared" si="2"/>
        <v>0.625</v>
      </c>
      <c r="I7" s="5">
        <v>1</v>
      </c>
      <c r="J7" s="16">
        <f t="shared" si="3"/>
        <v>0.5</v>
      </c>
      <c r="K7" s="5">
        <v>1</v>
      </c>
      <c r="L7" s="16">
        <f t="shared" si="4"/>
        <v>1</v>
      </c>
      <c r="M7" s="5">
        <f t="shared" si="5"/>
        <v>27</v>
      </c>
      <c r="N7" s="16">
        <f t="shared" si="6"/>
        <v>0.35526315789473684</v>
      </c>
      <c r="O7" s="22"/>
      <c r="P7" s="16"/>
    </row>
    <row r="8" spans="1:16" ht="28.8" x14ac:dyDescent="0.3">
      <c r="A8" s="9"/>
      <c r="B8" s="10" t="s">
        <v>72</v>
      </c>
      <c r="C8" s="5">
        <v>6</v>
      </c>
      <c r="D8" s="16">
        <f t="shared" si="0"/>
        <v>0.15</v>
      </c>
      <c r="E8" s="5">
        <v>0</v>
      </c>
      <c r="F8" s="16">
        <f t="shared" si="1"/>
        <v>0</v>
      </c>
      <c r="G8" s="5">
        <v>1</v>
      </c>
      <c r="H8" s="16">
        <f t="shared" si="2"/>
        <v>0.125</v>
      </c>
      <c r="I8" s="5">
        <v>1</v>
      </c>
      <c r="J8" s="16">
        <f t="shared" si="3"/>
        <v>0.5</v>
      </c>
      <c r="K8" s="5">
        <v>0</v>
      </c>
      <c r="L8" s="16">
        <f t="shared" si="4"/>
        <v>0</v>
      </c>
      <c r="M8" s="5">
        <f t="shared" si="5"/>
        <v>8</v>
      </c>
      <c r="N8" s="16">
        <f>SUM(M8/76)</f>
        <v>0.10526315789473684</v>
      </c>
      <c r="O8" s="22"/>
      <c r="P8" s="16"/>
    </row>
    <row r="9" spans="1:16" ht="28.8" x14ac:dyDescent="0.3">
      <c r="A9" s="9"/>
      <c r="B9" s="10" t="s">
        <v>100</v>
      </c>
      <c r="C9" s="5">
        <v>15</v>
      </c>
      <c r="D9" s="16">
        <f t="shared" si="0"/>
        <v>0.375</v>
      </c>
      <c r="E9" s="5">
        <v>15</v>
      </c>
      <c r="F9" s="16">
        <f t="shared" si="1"/>
        <v>0.6</v>
      </c>
      <c r="G9" s="5">
        <v>6</v>
      </c>
      <c r="H9" s="16">
        <f t="shared" si="2"/>
        <v>0.75</v>
      </c>
      <c r="I9" s="5">
        <v>1</v>
      </c>
      <c r="J9" s="16">
        <f t="shared" si="3"/>
        <v>0.5</v>
      </c>
      <c r="K9" s="5">
        <v>0</v>
      </c>
      <c r="L9" s="16">
        <f t="shared" si="4"/>
        <v>0</v>
      </c>
      <c r="M9" s="5">
        <f t="shared" si="5"/>
        <v>37</v>
      </c>
      <c r="N9" s="16">
        <f t="shared" ref="N9:N10" si="7">SUM(M9/76)</f>
        <v>0.48684210526315791</v>
      </c>
      <c r="O9" s="22"/>
      <c r="P9" s="16"/>
    </row>
    <row r="10" spans="1:16" ht="28.8" x14ac:dyDescent="0.3">
      <c r="A10" s="9"/>
      <c r="B10" s="10" t="s">
        <v>73</v>
      </c>
      <c r="C10" s="5">
        <v>27</v>
      </c>
      <c r="D10" s="16">
        <f>SUM(C10/40)</f>
        <v>0.67500000000000004</v>
      </c>
      <c r="E10" s="5">
        <v>11</v>
      </c>
      <c r="F10" s="16">
        <f t="shared" si="1"/>
        <v>0.44</v>
      </c>
      <c r="G10" s="5">
        <v>6</v>
      </c>
      <c r="H10" s="16">
        <f t="shared" si="2"/>
        <v>0.75</v>
      </c>
      <c r="I10" s="5">
        <v>2</v>
      </c>
      <c r="J10" s="16">
        <f t="shared" si="3"/>
        <v>1</v>
      </c>
      <c r="K10" s="5">
        <v>0</v>
      </c>
      <c r="L10" s="16">
        <f t="shared" si="4"/>
        <v>0</v>
      </c>
      <c r="M10" s="5">
        <f t="shared" si="5"/>
        <v>46</v>
      </c>
      <c r="N10" s="16">
        <f t="shared" si="7"/>
        <v>0.60526315789473684</v>
      </c>
      <c r="O10" s="22"/>
      <c r="P10" s="16"/>
    </row>
    <row r="11" spans="1:16" ht="43.2" x14ac:dyDescent="0.3">
      <c r="A11" s="9" t="s">
        <v>53</v>
      </c>
      <c r="B11" s="10" t="s">
        <v>74</v>
      </c>
      <c r="C11" s="5">
        <v>28</v>
      </c>
      <c r="D11" s="16">
        <f t="shared" si="0"/>
        <v>0.7</v>
      </c>
      <c r="E11" s="5">
        <v>24</v>
      </c>
      <c r="F11" s="16">
        <f t="shared" si="1"/>
        <v>0.96</v>
      </c>
      <c r="G11" s="5">
        <v>8</v>
      </c>
      <c r="H11" s="16">
        <f t="shared" si="2"/>
        <v>1</v>
      </c>
      <c r="I11" s="5">
        <v>0</v>
      </c>
      <c r="J11" s="16">
        <f t="shared" si="3"/>
        <v>0</v>
      </c>
      <c r="K11" s="5">
        <v>0</v>
      </c>
      <c r="L11" s="16">
        <f t="shared" si="4"/>
        <v>0</v>
      </c>
      <c r="M11" s="5">
        <f t="shared" si="5"/>
        <v>60</v>
      </c>
      <c r="N11" s="16">
        <f>SUM(M11/76)</f>
        <v>0.78947368421052633</v>
      </c>
      <c r="O11" s="22"/>
      <c r="P11" s="16">
        <f>SUM(N11+N12+N13)/3</f>
        <v>0.72368421052631582</v>
      </c>
    </row>
    <row r="12" spans="1:16" ht="43.2" x14ac:dyDescent="0.3">
      <c r="A12" s="9"/>
      <c r="B12" s="10" t="s">
        <v>75</v>
      </c>
      <c r="C12" s="5">
        <v>14</v>
      </c>
      <c r="D12" s="16">
        <f t="shared" si="0"/>
        <v>0.35</v>
      </c>
      <c r="E12" s="5">
        <v>17</v>
      </c>
      <c r="F12" s="16">
        <f t="shared" si="1"/>
        <v>0.68</v>
      </c>
      <c r="G12" s="5">
        <v>4</v>
      </c>
      <c r="H12" s="16">
        <f t="shared" si="2"/>
        <v>0.5</v>
      </c>
      <c r="I12" s="5">
        <v>0</v>
      </c>
      <c r="J12" s="16">
        <f t="shared" si="3"/>
        <v>0</v>
      </c>
      <c r="K12" s="5">
        <v>0</v>
      </c>
      <c r="L12" s="16">
        <f t="shared" si="4"/>
        <v>0</v>
      </c>
      <c r="M12" s="5">
        <f t="shared" si="5"/>
        <v>35</v>
      </c>
      <c r="N12" s="16">
        <f t="shared" ref="N12:N16" si="8">SUM(M12/76)</f>
        <v>0.46052631578947367</v>
      </c>
      <c r="O12" s="22"/>
      <c r="P12" s="16"/>
    </row>
    <row r="13" spans="1:16" ht="43.2" x14ac:dyDescent="0.3">
      <c r="A13" s="9"/>
      <c r="B13" s="10" t="s">
        <v>76</v>
      </c>
      <c r="C13" s="5">
        <v>37</v>
      </c>
      <c r="D13" s="16">
        <f>SUM(C13/40)</f>
        <v>0.92500000000000004</v>
      </c>
      <c r="E13" s="5">
        <v>24</v>
      </c>
      <c r="F13" s="16">
        <f t="shared" si="1"/>
        <v>0.96</v>
      </c>
      <c r="G13" s="5">
        <v>7</v>
      </c>
      <c r="H13" s="16">
        <f t="shared" si="2"/>
        <v>0.875</v>
      </c>
      <c r="I13" s="5">
        <v>1</v>
      </c>
      <c r="J13" s="16">
        <f t="shared" si="3"/>
        <v>0.5</v>
      </c>
      <c r="K13" s="5">
        <v>1</v>
      </c>
      <c r="L13" s="16">
        <f t="shared" si="4"/>
        <v>1</v>
      </c>
      <c r="M13" s="5">
        <f t="shared" si="5"/>
        <v>70</v>
      </c>
      <c r="N13" s="16">
        <f t="shared" si="8"/>
        <v>0.92105263157894735</v>
      </c>
      <c r="O13" s="22"/>
      <c r="P13" s="16"/>
    </row>
    <row r="14" spans="1:16" ht="43.2" x14ac:dyDescent="0.3">
      <c r="A14" s="9" t="s">
        <v>52</v>
      </c>
      <c r="B14" s="10" t="s">
        <v>77</v>
      </c>
      <c r="C14" s="5">
        <v>5</v>
      </c>
      <c r="D14" s="16">
        <f t="shared" si="0"/>
        <v>0.125</v>
      </c>
      <c r="E14" s="5">
        <v>19</v>
      </c>
      <c r="F14" s="16">
        <f t="shared" si="1"/>
        <v>0.76</v>
      </c>
      <c r="G14" s="5">
        <v>3</v>
      </c>
      <c r="H14" s="16">
        <f t="shared" si="2"/>
        <v>0.375</v>
      </c>
      <c r="I14" s="5">
        <v>0</v>
      </c>
      <c r="J14" s="16">
        <f t="shared" si="3"/>
        <v>0</v>
      </c>
      <c r="K14" s="5">
        <v>0</v>
      </c>
      <c r="L14" s="16">
        <f t="shared" si="4"/>
        <v>0</v>
      </c>
      <c r="M14" s="5">
        <f t="shared" si="5"/>
        <v>27</v>
      </c>
      <c r="N14" s="16">
        <f t="shared" si="8"/>
        <v>0.35526315789473684</v>
      </c>
      <c r="O14" s="22"/>
      <c r="P14" s="16">
        <f>SUM(N14+N15+N16+N17)/4</f>
        <v>0.44407894736842102</v>
      </c>
    </row>
    <row r="15" spans="1:16" x14ac:dyDescent="0.3">
      <c r="A15" s="9"/>
      <c r="B15" s="10" t="s">
        <v>78</v>
      </c>
      <c r="C15" s="5">
        <v>13</v>
      </c>
      <c r="D15" s="16">
        <f>SUM(C15/40)</f>
        <v>0.32500000000000001</v>
      </c>
      <c r="E15" s="5">
        <v>19</v>
      </c>
      <c r="F15" s="16">
        <f t="shared" si="1"/>
        <v>0.76</v>
      </c>
      <c r="G15" s="5">
        <v>6</v>
      </c>
      <c r="H15" s="16">
        <f t="shared" si="2"/>
        <v>0.75</v>
      </c>
      <c r="I15" s="5">
        <v>0</v>
      </c>
      <c r="J15" s="16">
        <f t="shared" si="3"/>
        <v>0</v>
      </c>
      <c r="K15" s="5">
        <v>0</v>
      </c>
      <c r="L15" s="16">
        <f t="shared" si="4"/>
        <v>0</v>
      </c>
      <c r="M15" s="5">
        <f t="shared" si="5"/>
        <v>38</v>
      </c>
      <c r="N15" s="16">
        <f t="shared" si="8"/>
        <v>0.5</v>
      </c>
      <c r="O15" s="22"/>
      <c r="P15" s="16"/>
    </row>
    <row r="16" spans="1:16" ht="43.2" x14ac:dyDescent="0.3">
      <c r="A16" s="9"/>
      <c r="B16" s="10" t="s">
        <v>79</v>
      </c>
      <c r="C16" s="5">
        <v>0</v>
      </c>
      <c r="D16" s="16">
        <f t="shared" si="0"/>
        <v>0</v>
      </c>
      <c r="E16" s="5">
        <v>15</v>
      </c>
      <c r="F16" s="16">
        <f t="shared" si="1"/>
        <v>0.6</v>
      </c>
      <c r="G16" s="5">
        <v>6</v>
      </c>
      <c r="H16" s="16">
        <f t="shared" si="2"/>
        <v>0.75</v>
      </c>
      <c r="I16" s="5">
        <v>0</v>
      </c>
      <c r="J16" s="16">
        <f t="shared" si="3"/>
        <v>0</v>
      </c>
      <c r="K16" s="5">
        <v>0</v>
      </c>
      <c r="L16" s="16">
        <f t="shared" si="4"/>
        <v>0</v>
      </c>
      <c r="M16" s="5">
        <f t="shared" si="5"/>
        <v>21</v>
      </c>
      <c r="N16" s="16">
        <f t="shared" si="8"/>
        <v>0.27631578947368424</v>
      </c>
      <c r="O16" s="22"/>
      <c r="P16" s="16"/>
    </row>
    <row r="17" spans="1:16" ht="28.8" x14ac:dyDescent="0.3">
      <c r="A17" s="9"/>
      <c r="B17" s="10" t="s">
        <v>80</v>
      </c>
      <c r="C17" s="5">
        <v>17</v>
      </c>
      <c r="D17" s="16">
        <f t="shared" si="0"/>
        <v>0.42499999999999999</v>
      </c>
      <c r="E17" s="5">
        <v>23</v>
      </c>
      <c r="F17" s="16">
        <f t="shared" si="1"/>
        <v>0.92</v>
      </c>
      <c r="G17" s="5">
        <v>8</v>
      </c>
      <c r="H17" s="16">
        <f t="shared" si="2"/>
        <v>1</v>
      </c>
      <c r="I17" s="5">
        <v>1</v>
      </c>
      <c r="J17" s="16">
        <f t="shared" si="3"/>
        <v>0.5</v>
      </c>
      <c r="K17" s="5">
        <v>0</v>
      </c>
      <c r="L17" s="16">
        <f t="shared" si="4"/>
        <v>0</v>
      </c>
      <c r="M17" s="5">
        <f t="shared" si="5"/>
        <v>49</v>
      </c>
      <c r="N17" s="16">
        <f>SUM(M17/76)</f>
        <v>0.64473684210526316</v>
      </c>
      <c r="O17" s="22"/>
      <c r="P17" s="16"/>
    </row>
    <row r="18" spans="1:16" ht="28.8" x14ac:dyDescent="0.3">
      <c r="A18" s="9" t="s">
        <v>54</v>
      </c>
      <c r="B18" s="10" t="s">
        <v>81</v>
      </c>
      <c r="C18" s="5">
        <v>0</v>
      </c>
      <c r="D18" s="16">
        <f t="shared" si="0"/>
        <v>0</v>
      </c>
      <c r="E18" s="5">
        <v>2</v>
      </c>
      <c r="F18" s="16">
        <f t="shared" si="1"/>
        <v>0.08</v>
      </c>
      <c r="G18" s="5">
        <v>1</v>
      </c>
      <c r="H18" s="16">
        <f t="shared" si="2"/>
        <v>0.125</v>
      </c>
      <c r="I18" s="5">
        <v>0</v>
      </c>
      <c r="J18" s="16">
        <f t="shared" si="3"/>
        <v>0</v>
      </c>
      <c r="K18" s="5">
        <v>0</v>
      </c>
      <c r="L18" s="16">
        <f t="shared" si="4"/>
        <v>0</v>
      </c>
      <c r="M18" s="5">
        <f t="shared" si="5"/>
        <v>3</v>
      </c>
      <c r="N18" s="16">
        <f>SUM(M18/76)</f>
        <v>3.9473684210526314E-2</v>
      </c>
      <c r="O18" s="22"/>
      <c r="P18" s="16">
        <f>SUM(N18+N19+N20+N21)/4</f>
        <v>0.16776315789473684</v>
      </c>
    </row>
    <row r="19" spans="1:16" ht="28.8" x14ac:dyDescent="0.3">
      <c r="A19" s="9"/>
      <c r="B19" s="10" t="s">
        <v>82</v>
      </c>
      <c r="C19" s="5">
        <v>9</v>
      </c>
      <c r="D19" s="16">
        <f>SUM(C19/40)</f>
        <v>0.22500000000000001</v>
      </c>
      <c r="E19" s="5">
        <v>6</v>
      </c>
      <c r="F19" s="16">
        <f t="shared" si="1"/>
        <v>0.24</v>
      </c>
      <c r="G19" s="5">
        <v>2</v>
      </c>
      <c r="H19" s="16">
        <f t="shared" si="2"/>
        <v>0.25</v>
      </c>
      <c r="I19" s="5">
        <v>0</v>
      </c>
      <c r="J19" s="16">
        <f t="shared" si="3"/>
        <v>0</v>
      </c>
      <c r="K19" s="5">
        <v>0</v>
      </c>
      <c r="L19" s="16">
        <f t="shared" si="4"/>
        <v>0</v>
      </c>
      <c r="M19" s="5">
        <f t="shared" si="5"/>
        <v>17</v>
      </c>
      <c r="N19" s="16">
        <f t="shared" ref="N19:N20" si="9">SUM(M19/76)</f>
        <v>0.22368421052631579</v>
      </c>
      <c r="O19" s="22"/>
      <c r="P19" s="16"/>
    </row>
    <row r="20" spans="1:16" x14ac:dyDescent="0.3">
      <c r="A20" s="9"/>
      <c r="B20" s="10" t="s">
        <v>83</v>
      </c>
      <c r="C20" s="5">
        <v>4</v>
      </c>
      <c r="D20" s="16">
        <f t="shared" si="0"/>
        <v>0.1</v>
      </c>
      <c r="E20" s="5">
        <v>4</v>
      </c>
      <c r="F20" s="16">
        <f t="shared" si="1"/>
        <v>0.16</v>
      </c>
      <c r="G20" s="5">
        <v>1</v>
      </c>
      <c r="H20" s="16">
        <f t="shared" si="2"/>
        <v>0.125</v>
      </c>
      <c r="I20" s="5">
        <v>0</v>
      </c>
      <c r="J20" s="16">
        <f t="shared" si="3"/>
        <v>0</v>
      </c>
      <c r="K20" s="5">
        <v>0</v>
      </c>
      <c r="L20" s="16">
        <f t="shared" si="4"/>
        <v>0</v>
      </c>
      <c r="M20" s="5">
        <f t="shared" si="5"/>
        <v>9</v>
      </c>
      <c r="N20" s="16">
        <f t="shared" si="9"/>
        <v>0.11842105263157894</v>
      </c>
      <c r="O20" s="22"/>
      <c r="P20" s="16"/>
    </row>
    <row r="21" spans="1:16" x14ac:dyDescent="0.3">
      <c r="A21" s="9"/>
      <c r="B21" s="10" t="s">
        <v>84</v>
      </c>
      <c r="C21" s="5">
        <v>10</v>
      </c>
      <c r="D21" s="16">
        <f t="shared" si="0"/>
        <v>0.25</v>
      </c>
      <c r="E21" s="5">
        <v>9</v>
      </c>
      <c r="F21" s="16">
        <f t="shared" si="1"/>
        <v>0.36</v>
      </c>
      <c r="G21" s="5">
        <v>3</v>
      </c>
      <c r="H21" s="16">
        <f t="shared" si="2"/>
        <v>0.375</v>
      </c>
      <c r="I21" s="5">
        <v>0</v>
      </c>
      <c r="J21" s="16">
        <f t="shared" si="3"/>
        <v>0</v>
      </c>
      <c r="K21" s="5">
        <v>0</v>
      </c>
      <c r="L21" s="16">
        <f t="shared" si="4"/>
        <v>0</v>
      </c>
      <c r="M21" s="5">
        <f t="shared" si="5"/>
        <v>22</v>
      </c>
      <c r="N21" s="16">
        <f>SUM(M21/76)</f>
        <v>0.28947368421052633</v>
      </c>
      <c r="O21" s="22"/>
      <c r="P21" s="16"/>
    </row>
    <row r="22" spans="1:16" ht="28.8" x14ac:dyDescent="0.3">
      <c r="A22" s="9" t="s">
        <v>57</v>
      </c>
      <c r="B22" s="10" t="s">
        <v>88</v>
      </c>
      <c r="C22" s="5">
        <v>9</v>
      </c>
      <c r="D22" s="16">
        <f>SUM(C22/40)</f>
        <v>0.22500000000000001</v>
      </c>
      <c r="E22" s="5">
        <v>22</v>
      </c>
      <c r="F22" s="16">
        <f>SUM(E22/25)</f>
        <v>0.88</v>
      </c>
      <c r="G22" s="5">
        <v>8</v>
      </c>
      <c r="H22" s="16">
        <f>SUM(G22/8)</f>
        <v>1</v>
      </c>
      <c r="I22" s="5">
        <v>1</v>
      </c>
      <c r="J22" s="16">
        <f>SUM(I22/2)</f>
        <v>0.5</v>
      </c>
      <c r="K22" s="5">
        <v>0</v>
      </c>
      <c r="L22" s="16">
        <f>SUM(K22/1)</f>
        <v>0</v>
      </c>
      <c r="M22" s="5">
        <f>SUM(C22+E22+G22+I22+K22)</f>
        <v>40</v>
      </c>
      <c r="N22" s="16">
        <f>SUM(M22/76)</f>
        <v>0.52631578947368418</v>
      </c>
      <c r="O22" s="22"/>
      <c r="P22" s="16">
        <f>SUM(N22+N23+N24)/3</f>
        <v>0.59649122807017541</v>
      </c>
    </row>
    <row r="23" spans="1:16" x14ac:dyDescent="0.3">
      <c r="A23" s="9"/>
      <c r="B23" s="10" t="s">
        <v>89</v>
      </c>
      <c r="C23" s="5">
        <v>29</v>
      </c>
      <c r="D23" s="16">
        <f>SUM(C23/40)</f>
        <v>0.72499999999999998</v>
      </c>
      <c r="E23" s="5">
        <v>23</v>
      </c>
      <c r="F23" s="16">
        <f>SUM(E23/25)</f>
        <v>0.92</v>
      </c>
      <c r="G23" s="5">
        <v>7</v>
      </c>
      <c r="H23" s="16">
        <f>SUM(G23/8)</f>
        <v>0.875</v>
      </c>
      <c r="I23" s="5">
        <v>1</v>
      </c>
      <c r="J23" s="16">
        <f>SUM(I23/2)</f>
        <v>0.5</v>
      </c>
      <c r="K23" s="5">
        <v>0</v>
      </c>
      <c r="L23" s="16">
        <f>SUM(K23/1)</f>
        <v>0</v>
      </c>
      <c r="M23" s="5">
        <f>SUM(C23+E23+G23+I23+K23)</f>
        <v>60</v>
      </c>
      <c r="N23" s="16">
        <f>SUM(M23/76)</f>
        <v>0.78947368421052633</v>
      </c>
      <c r="O23" s="22"/>
      <c r="P23" s="16"/>
    </row>
    <row r="24" spans="1:16" ht="28.8" x14ac:dyDescent="0.3">
      <c r="A24" s="9"/>
      <c r="B24" s="10" t="s">
        <v>90</v>
      </c>
      <c r="C24" s="5">
        <v>16</v>
      </c>
      <c r="D24" s="16">
        <f>SUM(C24/40)</f>
        <v>0.4</v>
      </c>
      <c r="E24" s="5">
        <v>16</v>
      </c>
      <c r="F24" s="16">
        <f>SUM(E24/25)</f>
        <v>0.64</v>
      </c>
      <c r="G24" s="5">
        <v>4</v>
      </c>
      <c r="H24" s="16">
        <f>SUM(G24/8)</f>
        <v>0.5</v>
      </c>
      <c r="I24" s="5">
        <v>0</v>
      </c>
      <c r="J24" s="16">
        <f>SUM(I24/2)</f>
        <v>0</v>
      </c>
      <c r="K24" s="5">
        <v>0</v>
      </c>
      <c r="L24" s="16">
        <f>SUM(K24/1)</f>
        <v>0</v>
      </c>
      <c r="M24" s="5">
        <f>SUM(C24+E24+G24+I24+K24)</f>
        <v>36</v>
      </c>
      <c r="N24" s="16">
        <f>SUM(M24/76)</f>
        <v>0.47368421052631576</v>
      </c>
      <c r="O24" s="22"/>
      <c r="P24" s="16"/>
    </row>
    <row r="25" spans="1:16" x14ac:dyDescent="0.3">
      <c r="A25" s="9" t="s">
        <v>55</v>
      </c>
      <c r="B25" s="10" t="s">
        <v>85</v>
      </c>
      <c r="C25" s="5">
        <v>8</v>
      </c>
      <c r="D25" s="16">
        <f t="shared" si="0"/>
        <v>0.2</v>
      </c>
      <c r="E25" s="5">
        <v>9</v>
      </c>
      <c r="F25" s="16">
        <f t="shared" si="1"/>
        <v>0.36</v>
      </c>
      <c r="G25" s="5">
        <v>8</v>
      </c>
      <c r="H25" s="16">
        <f t="shared" si="2"/>
        <v>1</v>
      </c>
      <c r="I25" s="5">
        <v>0</v>
      </c>
      <c r="J25" s="16">
        <f t="shared" si="3"/>
        <v>0</v>
      </c>
      <c r="K25" s="5">
        <v>0</v>
      </c>
      <c r="L25" s="16">
        <f t="shared" si="4"/>
        <v>0</v>
      </c>
      <c r="M25" s="5">
        <f t="shared" si="5"/>
        <v>25</v>
      </c>
      <c r="N25" s="16">
        <f t="shared" ref="N25:N26" si="10">SUM(M25/76)</f>
        <v>0.32894736842105265</v>
      </c>
      <c r="O25" s="22"/>
      <c r="P25" s="16">
        <f>SUM(N25+N26)/2</f>
        <v>0.24342105263157895</v>
      </c>
    </row>
    <row r="26" spans="1:16" ht="28.8" x14ac:dyDescent="0.3">
      <c r="A26" s="9"/>
      <c r="B26" s="10" t="s">
        <v>86</v>
      </c>
      <c r="C26" s="5">
        <v>3</v>
      </c>
      <c r="D26" s="16">
        <f>SUM(C26/40)</f>
        <v>7.4999999999999997E-2</v>
      </c>
      <c r="E26" s="5">
        <v>5</v>
      </c>
      <c r="F26" s="16">
        <f t="shared" si="1"/>
        <v>0.2</v>
      </c>
      <c r="G26" s="5">
        <v>4</v>
      </c>
      <c r="H26" s="16">
        <f t="shared" si="2"/>
        <v>0.5</v>
      </c>
      <c r="I26" s="5">
        <v>0</v>
      </c>
      <c r="J26" s="16">
        <f t="shared" si="3"/>
        <v>0</v>
      </c>
      <c r="K26" s="5">
        <v>0</v>
      </c>
      <c r="L26" s="16">
        <f t="shared" si="4"/>
        <v>0</v>
      </c>
      <c r="M26" s="5">
        <f t="shared" si="5"/>
        <v>12</v>
      </c>
      <c r="N26" s="16">
        <f t="shared" si="10"/>
        <v>0.15789473684210525</v>
      </c>
      <c r="O26" s="22"/>
      <c r="P26" s="16"/>
    </row>
    <row r="27" spans="1:16" ht="43.2" x14ac:dyDescent="0.3">
      <c r="A27" s="9" t="s">
        <v>101</v>
      </c>
      <c r="B27" s="10" t="s">
        <v>87</v>
      </c>
      <c r="C27" s="5">
        <v>5</v>
      </c>
      <c r="D27" s="16">
        <f t="shared" si="0"/>
        <v>0.125</v>
      </c>
      <c r="E27" s="5">
        <v>5</v>
      </c>
      <c r="F27" s="16">
        <f t="shared" si="1"/>
        <v>0.2</v>
      </c>
      <c r="G27" s="5">
        <v>6</v>
      </c>
      <c r="H27" s="16">
        <f t="shared" si="2"/>
        <v>0.75</v>
      </c>
      <c r="I27" s="5">
        <v>0</v>
      </c>
      <c r="J27" s="16">
        <f t="shared" si="3"/>
        <v>0</v>
      </c>
      <c r="K27" s="5">
        <v>0</v>
      </c>
      <c r="L27" s="16">
        <f t="shared" si="4"/>
        <v>0</v>
      </c>
      <c r="M27" s="5">
        <f t="shared" si="5"/>
        <v>16</v>
      </c>
      <c r="N27" s="16">
        <f>SUM(M27/76)</f>
        <v>0.21052631578947367</v>
      </c>
      <c r="O27" s="22"/>
      <c r="P27" s="16">
        <f>SUM(N27/1)</f>
        <v>0.21052631578947367</v>
      </c>
    </row>
    <row r="28" spans="1:16" x14ac:dyDescent="0.3">
      <c r="A28" s="9" t="s">
        <v>61</v>
      </c>
      <c r="B28" s="10" t="s">
        <v>95</v>
      </c>
      <c r="C28" s="5">
        <v>40</v>
      </c>
      <c r="D28" s="16">
        <f>SUM(C28/40)</f>
        <v>1</v>
      </c>
      <c r="E28" s="5">
        <v>25</v>
      </c>
      <c r="F28" s="16">
        <f>SUM(E28/25)</f>
        <v>1</v>
      </c>
      <c r="G28" s="5">
        <v>8</v>
      </c>
      <c r="H28" s="16">
        <f>SUM(G28/8)</f>
        <v>1</v>
      </c>
      <c r="I28" s="5">
        <v>2</v>
      </c>
      <c r="J28" s="16">
        <f>SUM(I28/2)</f>
        <v>1</v>
      </c>
      <c r="K28" s="5">
        <v>1</v>
      </c>
      <c r="L28" s="16">
        <f>SUM(K28/1)</f>
        <v>1</v>
      </c>
      <c r="M28" s="5">
        <f>SUM(C28+E28+G28+I28+K28)</f>
        <v>76</v>
      </c>
      <c r="N28" s="16">
        <f>SUM(M28/76)</f>
        <v>1</v>
      </c>
      <c r="O28" s="22"/>
      <c r="P28" s="16">
        <f>SUM(N28+N29+N30+N31+N32+N33)/6</f>
        <v>0.83771929824561397</v>
      </c>
    </row>
    <row r="29" spans="1:16" ht="43.2" x14ac:dyDescent="0.3">
      <c r="A29" s="9"/>
      <c r="B29" s="10" t="s">
        <v>96</v>
      </c>
      <c r="C29" s="5">
        <v>40</v>
      </c>
      <c r="D29" s="16">
        <f>SUM(C29/40)</f>
        <v>1</v>
      </c>
      <c r="E29" s="5">
        <v>17</v>
      </c>
      <c r="F29" s="16">
        <f>SUM(E29/25)</f>
        <v>0.68</v>
      </c>
      <c r="G29" s="5">
        <v>5</v>
      </c>
      <c r="H29" s="16">
        <f>SUM(G29/8)</f>
        <v>0.625</v>
      </c>
      <c r="I29" s="5">
        <v>2</v>
      </c>
      <c r="J29" s="16">
        <f>SUM(I29/2)</f>
        <v>1</v>
      </c>
      <c r="K29" s="5">
        <v>1</v>
      </c>
      <c r="L29" s="16">
        <f>SUM(K29/1)</f>
        <v>1</v>
      </c>
      <c r="M29" s="5">
        <f>SUM(C29+E29+G29+I29+K29)</f>
        <v>65</v>
      </c>
      <c r="N29" s="16">
        <f>SUM(M29/76)</f>
        <v>0.85526315789473684</v>
      </c>
      <c r="O29" s="22"/>
      <c r="P29" s="16"/>
    </row>
    <row r="30" spans="1:16" x14ac:dyDescent="0.3">
      <c r="A30" s="9"/>
      <c r="B30" s="10" t="s">
        <v>97</v>
      </c>
      <c r="C30" s="5">
        <v>38</v>
      </c>
      <c r="D30" s="16">
        <f>SUM(C30/40)</f>
        <v>0.95</v>
      </c>
      <c r="E30" s="5">
        <v>23</v>
      </c>
      <c r="F30" s="16">
        <f>SUM(E30/25)</f>
        <v>0.92</v>
      </c>
      <c r="G30" s="5">
        <v>8</v>
      </c>
      <c r="H30" s="16">
        <f>SUM(G30/8)</f>
        <v>1</v>
      </c>
      <c r="I30" s="5">
        <v>2</v>
      </c>
      <c r="J30" s="16">
        <f>SUM(I30/2)</f>
        <v>1</v>
      </c>
      <c r="K30" s="5">
        <v>1</v>
      </c>
      <c r="L30" s="16">
        <f>SUM(K30/1)</f>
        <v>1</v>
      </c>
      <c r="M30" s="5">
        <f>SUM(C30+E30+G30+I30+K30)</f>
        <v>72</v>
      </c>
      <c r="N30" s="16">
        <f>SUM(M30/76)</f>
        <v>0.94736842105263153</v>
      </c>
      <c r="O30" s="22"/>
      <c r="P30" s="16"/>
    </row>
    <row r="31" spans="1:16" ht="43.2" x14ac:dyDescent="0.3">
      <c r="A31" s="9"/>
      <c r="B31" s="10" t="s">
        <v>98</v>
      </c>
      <c r="C31" s="5">
        <v>35</v>
      </c>
      <c r="D31" s="16">
        <f>SUM(C31/40)</f>
        <v>0.875</v>
      </c>
      <c r="E31" s="5">
        <v>3</v>
      </c>
      <c r="F31" s="16">
        <f>SUM(E31/25)</f>
        <v>0.12</v>
      </c>
      <c r="G31" s="5">
        <v>2</v>
      </c>
      <c r="H31" s="16">
        <f>SUM(G31/8)</f>
        <v>0.25</v>
      </c>
      <c r="I31" s="5">
        <v>1</v>
      </c>
      <c r="J31" s="16">
        <f>SUM(I31/2)</f>
        <v>0.5</v>
      </c>
      <c r="K31" s="5">
        <v>1</v>
      </c>
      <c r="L31" s="16">
        <f>SUM(K31/1)</f>
        <v>1</v>
      </c>
      <c r="M31" s="5">
        <f>SUM(C31+E31+G31+I31+K31)</f>
        <v>42</v>
      </c>
      <c r="N31" s="16">
        <f>SUM(M31/76)</f>
        <v>0.55263157894736847</v>
      </c>
      <c r="O31" s="22"/>
      <c r="P31" s="16"/>
    </row>
    <row r="32" spans="1:16" x14ac:dyDescent="0.3">
      <c r="A32" s="9"/>
      <c r="B32" s="10" t="s">
        <v>99</v>
      </c>
      <c r="C32" s="5">
        <v>36</v>
      </c>
      <c r="D32" s="16">
        <f>SUM(C32/40)</f>
        <v>0.9</v>
      </c>
      <c r="E32" s="5">
        <v>15</v>
      </c>
      <c r="F32" s="16">
        <f>SUM(E32/25)</f>
        <v>0.6</v>
      </c>
      <c r="G32" s="5">
        <v>5</v>
      </c>
      <c r="H32" s="16">
        <f>SUM(G32/8)</f>
        <v>0.625</v>
      </c>
      <c r="I32" s="5">
        <v>2</v>
      </c>
      <c r="J32" s="16">
        <f>SUM(I32/2)</f>
        <v>1</v>
      </c>
      <c r="K32" s="5">
        <v>1</v>
      </c>
      <c r="L32" s="16">
        <f>SUM(K32/1)</f>
        <v>1</v>
      </c>
      <c r="M32" s="5">
        <f>SUM(C32+E32+G32+I32+K32)</f>
        <v>59</v>
      </c>
      <c r="N32" s="16">
        <f>SUM(M32/76)</f>
        <v>0.77631578947368418</v>
      </c>
      <c r="O32" s="22"/>
      <c r="P32" s="16"/>
    </row>
    <row r="33" spans="1:16" ht="28.8" x14ac:dyDescent="0.3">
      <c r="A33" s="9"/>
      <c r="B33" s="10" t="s">
        <v>102</v>
      </c>
      <c r="C33" s="5">
        <v>39</v>
      </c>
      <c r="D33" s="16">
        <f>SUM(C33/40)</f>
        <v>0.97499999999999998</v>
      </c>
      <c r="E33" s="5">
        <v>19</v>
      </c>
      <c r="F33" s="16">
        <f>SUM(E33/25)</f>
        <v>0.76</v>
      </c>
      <c r="G33" s="5">
        <v>7</v>
      </c>
      <c r="H33" s="16">
        <f>SUM(G33/8)</f>
        <v>0.875</v>
      </c>
      <c r="I33" s="5">
        <v>2</v>
      </c>
      <c r="J33" s="16">
        <f>SUM(I33/2)</f>
        <v>1</v>
      </c>
      <c r="K33" s="5">
        <v>1</v>
      </c>
      <c r="L33" s="16">
        <f>SUM(K33/1)</f>
        <v>1</v>
      </c>
      <c r="M33" s="5">
        <f>SUM(C33+E33+G33+I33+K33)</f>
        <v>68</v>
      </c>
      <c r="N33" s="16">
        <f>SUM(M33/76)</f>
        <v>0.89473684210526316</v>
      </c>
      <c r="O33" s="22"/>
      <c r="P33" s="16"/>
    </row>
    <row r="34" spans="1:16" ht="28.8" x14ac:dyDescent="0.3">
      <c r="A34" s="9" t="s">
        <v>58</v>
      </c>
      <c r="B34" s="10" t="s">
        <v>91</v>
      </c>
      <c r="C34" s="5">
        <v>23</v>
      </c>
      <c r="D34" s="16">
        <f t="shared" si="0"/>
        <v>0.57499999999999996</v>
      </c>
      <c r="E34" s="5">
        <v>16</v>
      </c>
      <c r="F34" s="16">
        <f t="shared" si="1"/>
        <v>0.64</v>
      </c>
      <c r="G34" s="5">
        <v>4</v>
      </c>
      <c r="H34" s="16">
        <f t="shared" si="2"/>
        <v>0.5</v>
      </c>
      <c r="I34" s="5">
        <v>2</v>
      </c>
      <c r="J34" s="16">
        <f t="shared" si="3"/>
        <v>1</v>
      </c>
      <c r="K34" s="5">
        <v>1</v>
      </c>
      <c r="L34" s="16">
        <f t="shared" si="4"/>
        <v>1</v>
      </c>
      <c r="M34" s="5">
        <f t="shared" si="5"/>
        <v>46</v>
      </c>
      <c r="N34" s="16">
        <f t="shared" ref="N34:N37" si="11">SUM(M34/76)</f>
        <v>0.60526315789473684</v>
      </c>
      <c r="O34" s="22"/>
      <c r="P34" s="16">
        <f>SUM(N34+N35)/2</f>
        <v>0.65789473684210531</v>
      </c>
    </row>
    <row r="35" spans="1:16" ht="28.8" x14ac:dyDescent="0.3">
      <c r="A35" s="9"/>
      <c r="B35" s="10" t="s">
        <v>92</v>
      </c>
      <c r="C35" s="5">
        <v>27</v>
      </c>
      <c r="D35" s="16">
        <f t="shared" si="0"/>
        <v>0.67500000000000004</v>
      </c>
      <c r="E35" s="5">
        <v>18</v>
      </c>
      <c r="F35" s="16">
        <f t="shared" si="1"/>
        <v>0.72</v>
      </c>
      <c r="G35" s="5">
        <v>6</v>
      </c>
      <c r="H35" s="16">
        <f t="shared" si="2"/>
        <v>0.75</v>
      </c>
      <c r="I35" s="5">
        <v>2</v>
      </c>
      <c r="J35" s="16">
        <f t="shared" si="3"/>
        <v>1</v>
      </c>
      <c r="K35" s="5">
        <v>1</v>
      </c>
      <c r="L35" s="16">
        <f t="shared" si="4"/>
        <v>1</v>
      </c>
      <c r="M35" s="5">
        <f t="shared" si="5"/>
        <v>54</v>
      </c>
      <c r="N35" s="16">
        <f t="shared" si="11"/>
        <v>0.71052631578947367</v>
      </c>
      <c r="O35" s="22"/>
      <c r="P35" s="16"/>
    </row>
    <row r="36" spans="1:16" x14ac:dyDescent="0.3">
      <c r="A36" s="9" t="s">
        <v>59</v>
      </c>
      <c r="B36" s="10" t="s">
        <v>93</v>
      </c>
      <c r="C36" s="5">
        <v>2</v>
      </c>
      <c r="D36" s="16">
        <f>SUM(C36/40)</f>
        <v>0.05</v>
      </c>
      <c r="E36" s="5">
        <v>0</v>
      </c>
      <c r="F36" s="16">
        <f t="shared" si="1"/>
        <v>0</v>
      </c>
      <c r="G36" s="5">
        <v>1</v>
      </c>
      <c r="H36" s="16">
        <f t="shared" si="2"/>
        <v>0.125</v>
      </c>
      <c r="I36" s="5">
        <v>0</v>
      </c>
      <c r="J36" s="16">
        <f t="shared" si="3"/>
        <v>0</v>
      </c>
      <c r="K36" s="5">
        <v>1</v>
      </c>
      <c r="L36" s="16">
        <f t="shared" si="4"/>
        <v>1</v>
      </c>
      <c r="M36" s="5">
        <f t="shared" si="5"/>
        <v>4</v>
      </c>
      <c r="N36" s="16">
        <f t="shared" si="11"/>
        <v>5.2631578947368418E-2</v>
      </c>
      <c r="O36" s="22"/>
      <c r="P36" s="16">
        <f>SUM(N36/1)</f>
        <v>5.2631578947368418E-2</v>
      </c>
    </row>
    <row r="37" spans="1:16" ht="43.2" x14ac:dyDescent="0.3">
      <c r="A37" s="9" t="s">
        <v>60</v>
      </c>
      <c r="B37" s="10" t="s">
        <v>94</v>
      </c>
      <c r="C37" s="5">
        <v>13</v>
      </c>
      <c r="D37" s="16">
        <f t="shared" si="0"/>
        <v>0.32500000000000001</v>
      </c>
      <c r="E37" s="5">
        <v>10</v>
      </c>
      <c r="F37" s="16">
        <f t="shared" si="1"/>
        <v>0.4</v>
      </c>
      <c r="G37" s="5">
        <v>2</v>
      </c>
      <c r="H37" s="16">
        <f t="shared" si="2"/>
        <v>0.25</v>
      </c>
      <c r="I37" s="5">
        <v>1</v>
      </c>
      <c r="J37" s="16">
        <f t="shared" si="3"/>
        <v>0.5</v>
      </c>
      <c r="K37" s="5">
        <v>0</v>
      </c>
      <c r="L37" s="16">
        <f t="shared" si="4"/>
        <v>0</v>
      </c>
      <c r="M37" s="5">
        <f t="shared" si="5"/>
        <v>26</v>
      </c>
      <c r="N37" s="16">
        <f t="shared" si="11"/>
        <v>0.34210526315789475</v>
      </c>
      <c r="O37" s="22"/>
      <c r="P37" s="16">
        <f>SUM(N37/1)</f>
        <v>0.34210526315789475</v>
      </c>
    </row>
    <row r="38" spans="1:16" x14ac:dyDescent="0.3">
      <c r="C38" s="6">
        <f>SUM(C3:C37)</f>
        <v>699</v>
      </c>
      <c r="D38" s="16">
        <f>AVERAGE(D3:D37)</f>
        <v>0.49928571428571422</v>
      </c>
      <c r="E38" s="6">
        <f>SUM(E3:E37)</f>
        <v>517</v>
      </c>
      <c r="F38" s="16">
        <f>AVERAGE(F3:F37)</f>
        <v>0.59085714285714297</v>
      </c>
      <c r="G38" s="6">
        <f>SUM(G3:G37)</f>
        <v>178</v>
      </c>
      <c r="H38" s="16">
        <f>AVERAGE(H3:H37)</f>
        <v>0.63571428571428568</v>
      </c>
      <c r="I38" s="6">
        <f>SUM(I3:I37)</f>
        <v>31</v>
      </c>
      <c r="J38" s="16">
        <f>AVERAGE(J3:J37)</f>
        <v>0.44285714285714284</v>
      </c>
      <c r="K38" s="6">
        <f>SUM(K3:K37)</f>
        <v>15</v>
      </c>
      <c r="L38" s="16">
        <f>AVERAGE(L3:L37)</f>
        <v>0.42857142857142855</v>
      </c>
      <c r="N38" s="19">
        <f>SUM(N3:N37)</f>
        <v>18.94736842105263</v>
      </c>
      <c r="O38" s="23">
        <f>SUM(N38/35)</f>
        <v>0.54135338345864659</v>
      </c>
      <c r="P38" s="22">
        <f>SUM(P3:P37)/13</f>
        <v>0.50273279352226719</v>
      </c>
    </row>
    <row r="39" spans="1:16" x14ac:dyDescent="0.3">
      <c r="B39" s="10" t="s">
        <v>63</v>
      </c>
      <c r="C39" s="22">
        <f>SUM(C38/35)</f>
        <v>19.971428571428572</v>
      </c>
      <c r="D39" s="22"/>
      <c r="E39" s="22">
        <f>SUM(E38/35)</f>
        <v>14.771428571428572</v>
      </c>
      <c r="F39" s="22"/>
      <c r="G39" s="22">
        <f>SUM(G38/35)</f>
        <v>5.0857142857142854</v>
      </c>
      <c r="H39" s="22"/>
      <c r="I39" s="22">
        <f>SUM(I38/35)</f>
        <v>0.88571428571428568</v>
      </c>
      <c r="J39" s="22"/>
      <c r="K39" s="22">
        <f>SUM(K38/35)</f>
        <v>0.42857142857142855</v>
      </c>
      <c r="L39" s="6"/>
    </row>
    <row r="40" spans="1:16" x14ac:dyDescent="0.3">
      <c r="C40" s="22">
        <f>SUM(C39/40)</f>
        <v>0.49928571428571428</v>
      </c>
      <c r="D40" s="22"/>
      <c r="E40" s="22">
        <f>SUM(E39/25)</f>
        <v>0.59085714285714286</v>
      </c>
      <c r="F40" s="22"/>
      <c r="G40" s="22">
        <f>SUM(G39/8)</f>
        <v>0.63571428571428568</v>
      </c>
      <c r="H40" s="22"/>
      <c r="I40" s="22">
        <f>SUM(I39/2)</f>
        <v>0.44285714285714284</v>
      </c>
      <c r="J40" s="22"/>
      <c r="K40" s="22">
        <f>SUM(K39/1)</f>
        <v>0.42857142857142855</v>
      </c>
      <c r="L40" s="23">
        <f>SUM(C40+E40+G40+I40+K40)/5</f>
        <v>0.51945714285714284</v>
      </c>
    </row>
  </sheetData>
  <mergeCells count="2">
    <mergeCell ref="M1:N1"/>
    <mergeCell ref="O1:P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Mappiasse</dc:creator>
  <cp:lastModifiedBy>Sulaiman Mappiasse</cp:lastModifiedBy>
  <dcterms:created xsi:type="dcterms:W3CDTF">2015-06-05T18:17:20Z</dcterms:created>
  <dcterms:modified xsi:type="dcterms:W3CDTF">2024-02-10T19:23:57Z</dcterms:modified>
</cp:coreProperties>
</file>