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suljai\Desktop\Python Scripts\Clustering\Buy_Try_Intent\2 cluster\"/>
    </mc:Choice>
  </mc:AlternateContent>
  <xr:revisionPtr revIDLastSave="0" documentId="13_ncr:1_{F32E92D3-CB59-40DF-8C0C-943B6259942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df_centroid2" sheetId="1" r:id="rId1"/>
    <sheet name="Sheet2" sheetId="3" r:id="rId2"/>
    <sheet name="Sheet1" sheetId="2" r:id="rId3"/>
    <sheet name="pre-test period" sheetId="5" r:id="rId4"/>
    <sheet name="Sheet3" sheetId="4" r:id="rId5"/>
  </sheets>
  <definedNames>
    <definedName name="ExternalData_1" localSheetId="1" hidden="1">Sheet2!$A$1:$C$44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5" l="1"/>
  <c r="F77" i="5"/>
  <c r="C77" i="5"/>
  <c r="C52" i="5"/>
  <c r="F52" i="5" s="1"/>
  <c r="E52" i="5"/>
  <c r="E62" i="5"/>
  <c r="E63" i="5"/>
  <c r="E64" i="5"/>
  <c r="E65" i="5"/>
  <c r="E66" i="5"/>
  <c r="E67" i="5"/>
  <c r="E68" i="5"/>
  <c r="F68" i="5" s="1"/>
  <c r="E69" i="5"/>
  <c r="E70" i="5"/>
  <c r="E71" i="5"/>
  <c r="E72" i="5"/>
  <c r="E73" i="5"/>
  <c r="E74" i="5"/>
  <c r="E75" i="5"/>
  <c r="E76" i="5"/>
  <c r="F76" i="5" s="1"/>
  <c r="E61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F78" i="5"/>
  <c r="F74" i="5"/>
  <c r="F72" i="5"/>
  <c r="F70" i="5"/>
  <c r="F67" i="5"/>
  <c r="F64" i="5"/>
  <c r="F63" i="5"/>
  <c r="F61" i="5"/>
  <c r="E37" i="5"/>
  <c r="E38" i="5"/>
  <c r="E39" i="5"/>
  <c r="E40" i="5"/>
  <c r="F40" i="5" s="1"/>
  <c r="E41" i="5"/>
  <c r="E42" i="5"/>
  <c r="E43" i="5"/>
  <c r="E44" i="5"/>
  <c r="F44" i="5" s="1"/>
  <c r="E45" i="5"/>
  <c r="E46" i="5"/>
  <c r="E47" i="5"/>
  <c r="E48" i="5"/>
  <c r="F48" i="5" s="1"/>
  <c r="E49" i="5"/>
  <c r="E50" i="5"/>
  <c r="E51" i="5"/>
  <c r="E36" i="5"/>
  <c r="C36" i="5"/>
  <c r="F38" i="5"/>
  <c r="F39" i="5"/>
  <c r="F42" i="5"/>
  <c r="F43" i="5"/>
  <c r="F45" i="5"/>
  <c r="F47" i="5"/>
  <c r="F49" i="5"/>
  <c r="F50" i="5"/>
  <c r="F51" i="5"/>
  <c r="F53" i="5"/>
  <c r="F36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K22" i="5"/>
  <c r="L22" i="5" s="1"/>
  <c r="J22" i="5"/>
  <c r="R20" i="5"/>
  <c r="Q20" i="5"/>
  <c r="N20" i="5"/>
  <c r="O20" i="5" s="1"/>
  <c r="F20" i="5"/>
  <c r="P19" i="5"/>
  <c r="Q19" i="5" s="1"/>
  <c r="R19" i="5" s="1"/>
  <c r="M19" i="5"/>
  <c r="E19" i="5"/>
  <c r="F19" i="5" s="1"/>
  <c r="C19" i="5"/>
  <c r="P18" i="5"/>
  <c r="Q18" i="5" s="1"/>
  <c r="R18" i="5" s="1"/>
  <c r="M18" i="5"/>
  <c r="N18" i="5" s="1"/>
  <c r="O18" i="5" s="1"/>
  <c r="F18" i="5"/>
  <c r="E18" i="5"/>
  <c r="C18" i="5"/>
  <c r="Q17" i="5"/>
  <c r="R17" i="5" s="1"/>
  <c r="P17" i="5"/>
  <c r="M17" i="5"/>
  <c r="N17" i="5" s="1"/>
  <c r="O17" i="5" s="1"/>
  <c r="F17" i="5"/>
  <c r="E17" i="5"/>
  <c r="C17" i="5"/>
  <c r="P16" i="5"/>
  <c r="N16" i="5"/>
  <c r="O16" i="5" s="1"/>
  <c r="M16" i="5"/>
  <c r="E16" i="5"/>
  <c r="F16" i="5" s="1"/>
  <c r="C16" i="5"/>
  <c r="P15" i="5"/>
  <c r="Q15" i="5" s="1"/>
  <c r="R15" i="5" s="1"/>
  <c r="M15" i="5"/>
  <c r="E15" i="5"/>
  <c r="F15" i="5" s="1"/>
  <c r="C15" i="5"/>
  <c r="P14" i="5"/>
  <c r="Q14" i="5" s="1"/>
  <c r="R14" i="5" s="1"/>
  <c r="M14" i="5"/>
  <c r="E14" i="5"/>
  <c r="C14" i="5"/>
  <c r="P13" i="5"/>
  <c r="Q13" i="5" s="1"/>
  <c r="R13" i="5" s="1"/>
  <c r="M13" i="5"/>
  <c r="E13" i="5"/>
  <c r="F13" i="5" s="1"/>
  <c r="C13" i="5"/>
  <c r="P12" i="5"/>
  <c r="Q12" i="5" s="1"/>
  <c r="R12" i="5" s="1"/>
  <c r="M12" i="5"/>
  <c r="F12" i="5"/>
  <c r="E12" i="5"/>
  <c r="C12" i="5"/>
  <c r="Q11" i="5"/>
  <c r="R11" i="5" s="1"/>
  <c r="P11" i="5"/>
  <c r="M11" i="5"/>
  <c r="N11" i="5" s="1"/>
  <c r="O11" i="5" s="1"/>
  <c r="F11" i="5"/>
  <c r="E11" i="5"/>
  <c r="C11" i="5"/>
  <c r="P10" i="5"/>
  <c r="N10" i="5"/>
  <c r="O10" i="5" s="1"/>
  <c r="M10" i="5"/>
  <c r="E10" i="5"/>
  <c r="C10" i="5"/>
  <c r="F10" i="5" s="1"/>
  <c r="P9" i="5"/>
  <c r="N9" i="5"/>
  <c r="M9" i="5"/>
  <c r="E9" i="5"/>
  <c r="C9" i="5"/>
  <c r="P8" i="5"/>
  <c r="Q8" i="5" s="1"/>
  <c r="R8" i="5" s="1"/>
  <c r="N8" i="5"/>
  <c r="O8" i="5" s="1"/>
  <c r="M8" i="5"/>
  <c r="E8" i="5"/>
  <c r="C8" i="5"/>
  <c r="F8" i="5" s="1"/>
  <c r="P7" i="5"/>
  <c r="M7" i="5"/>
  <c r="N7" i="5" s="1"/>
  <c r="O7" i="5" s="1"/>
  <c r="E7" i="5"/>
  <c r="F7" i="5" s="1"/>
  <c r="C7" i="5"/>
  <c r="P6" i="5"/>
  <c r="Q6" i="5" s="1"/>
  <c r="R6" i="5" s="1"/>
  <c r="M6" i="5"/>
  <c r="F6" i="5"/>
  <c r="E6" i="5"/>
  <c r="C6" i="5"/>
  <c r="Q5" i="5"/>
  <c r="R5" i="5" s="1"/>
  <c r="P5" i="5"/>
  <c r="M5" i="5"/>
  <c r="E5" i="5"/>
  <c r="C5" i="5"/>
  <c r="P4" i="5"/>
  <c r="Q4" i="5" s="1"/>
  <c r="R4" i="5" s="1"/>
  <c r="N4" i="5"/>
  <c r="O4" i="5" s="1"/>
  <c r="M4" i="5"/>
  <c r="E4" i="5"/>
  <c r="C4" i="5"/>
  <c r="P3" i="5"/>
  <c r="Q16" i="5" s="1"/>
  <c r="R16" i="5" s="1"/>
  <c r="M3" i="5"/>
  <c r="N19" i="5" s="1"/>
  <c r="O19" i="5" s="1"/>
  <c r="R20" i="4"/>
  <c r="O20" i="4"/>
  <c r="F20" i="4"/>
  <c r="R12" i="4"/>
  <c r="R4" i="4"/>
  <c r="Q5" i="4"/>
  <c r="Q6" i="4"/>
  <c r="Q7" i="4"/>
  <c r="Q8" i="4"/>
  <c r="R8" i="4" s="1"/>
  <c r="Q9" i="4"/>
  <c r="Q10" i="4"/>
  <c r="Q11" i="4"/>
  <c r="Q12" i="4"/>
  <c r="Q13" i="4"/>
  <c r="Q14" i="4"/>
  <c r="Q15" i="4"/>
  <c r="Q16" i="4"/>
  <c r="R16" i="4" s="1"/>
  <c r="Q17" i="4"/>
  <c r="Q18" i="4"/>
  <c r="Q19" i="4"/>
  <c r="P16" i="4"/>
  <c r="P17" i="4"/>
  <c r="P18" i="4"/>
  <c r="P19" i="4"/>
  <c r="Q20" i="4"/>
  <c r="P15" i="4"/>
  <c r="P4" i="4"/>
  <c r="P5" i="4"/>
  <c r="P6" i="4"/>
  <c r="P7" i="4"/>
  <c r="P8" i="4"/>
  <c r="P9" i="4"/>
  <c r="P10" i="4"/>
  <c r="P11" i="4"/>
  <c r="P12" i="4"/>
  <c r="P13" i="4"/>
  <c r="P14" i="4"/>
  <c r="P3" i="4"/>
  <c r="O4" i="4"/>
  <c r="L22" i="4"/>
  <c r="K22" i="4"/>
  <c r="J22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E5" i="4"/>
  <c r="R5" i="4" s="1"/>
  <c r="E6" i="4"/>
  <c r="R6" i="4" s="1"/>
  <c r="E7" i="4"/>
  <c r="R7" i="4" s="1"/>
  <c r="E8" i="4"/>
  <c r="E9" i="4"/>
  <c r="R9" i="4" s="1"/>
  <c r="E10" i="4"/>
  <c r="R10" i="4" s="1"/>
  <c r="E11" i="4"/>
  <c r="R11" i="4" s="1"/>
  <c r="E12" i="4"/>
  <c r="E13" i="4"/>
  <c r="R13" i="4" s="1"/>
  <c r="E14" i="4"/>
  <c r="R14" i="4" s="1"/>
  <c r="E15" i="4"/>
  <c r="R15" i="4" s="1"/>
  <c r="E16" i="4"/>
  <c r="E17" i="4"/>
  <c r="R17" i="4" s="1"/>
  <c r="E18" i="4"/>
  <c r="R18" i="4" s="1"/>
  <c r="E19" i="4"/>
  <c r="R19" i="4" s="1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4" i="4"/>
  <c r="M16" i="4"/>
  <c r="M17" i="4"/>
  <c r="M18" i="4"/>
  <c r="M19" i="4"/>
  <c r="N20" i="4"/>
  <c r="M15" i="4"/>
  <c r="M4" i="4"/>
  <c r="M5" i="4"/>
  <c r="M6" i="4"/>
  <c r="M7" i="4"/>
  <c r="M8" i="4"/>
  <c r="M9" i="4"/>
  <c r="M10" i="4"/>
  <c r="M11" i="4"/>
  <c r="M12" i="4"/>
  <c r="M13" i="4"/>
  <c r="M14" i="4"/>
  <c r="M3" i="4"/>
  <c r="F65" i="5" l="1"/>
  <c r="F75" i="5"/>
  <c r="F69" i="5"/>
  <c r="F73" i="5"/>
  <c r="N5" i="5"/>
  <c r="N6" i="5"/>
  <c r="O6" i="5" s="1"/>
  <c r="Q7" i="5"/>
  <c r="R7" i="5" s="1"/>
  <c r="Q9" i="5"/>
  <c r="R9" i="5" s="1"/>
  <c r="N12" i="5"/>
  <c r="O12" i="5" s="1"/>
  <c r="Q10" i="5"/>
  <c r="R10" i="5" s="1"/>
  <c r="N13" i="5"/>
  <c r="O13" i="5" s="1"/>
  <c r="N14" i="5"/>
  <c r="N15" i="5"/>
  <c r="O15" i="5" s="1"/>
  <c r="F16" i="4" l="1"/>
  <c r="F19" i="4"/>
  <c r="F18" i="4" l="1"/>
  <c r="F17" i="4"/>
  <c r="Q4" i="4"/>
  <c r="N4" i="4"/>
  <c r="O16" i="4"/>
  <c r="O19" i="4"/>
  <c r="O11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" i="2"/>
  <c r="O7" i="4" l="1"/>
  <c r="O12" i="4"/>
  <c r="O18" i="4"/>
  <c r="O15" i="4"/>
  <c r="O10" i="4"/>
  <c r="O6" i="4"/>
  <c r="O13" i="4"/>
  <c r="O8" i="4"/>
  <c r="O17" i="4"/>
  <c r="F15" i="4"/>
  <c r="F13" i="4"/>
  <c r="F12" i="4"/>
  <c r="F11" i="4"/>
  <c r="F10" i="4"/>
  <c r="F7" i="4"/>
  <c r="F8" i="4"/>
  <c r="F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6A28A-3056-452C-A290-7A9219849139}" keepAlive="1" name="Query - mean_grp" description="Connection to the 'mean_grp' query in the workbook." type="5" refreshedVersion="6" background="1" saveData="1">
    <dbPr connection="Provider=Microsoft.Mashup.OleDb.1;Data Source=$Workbook$;Location=mean_grp;Extended Properties=&quot;&quot;" command="SELECT * FROM [mean_grp]"/>
  </connection>
</connections>
</file>

<file path=xl/sharedStrings.xml><?xml version="1.0" encoding="utf-8"?>
<sst xmlns="http://schemas.openxmlformats.org/spreadsheetml/2006/main" count="373" uniqueCount="140">
  <si>
    <t>Centroid Values (Standardrized)</t>
  </si>
  <si>
    <t>Device Orders_Office</t>
  </si>
  <si>
    <t>Total Visits</t>
  </si>
  <si>
    <t>New Visitors</t>
  </si>
  <si>
    <t>Enter PDP from Office.com</t>
  </si>
  <si>
    <t>Enter PDP from Store</t>
  </si>
  <si>
    <t>Enter PDP from O365 Web</t>
  </si>
  <si>
    <t>Time Spent per Visit (seconds)</t>
  </si>
  <si>
    <t>Buy</t>
  </si>
  <si>
    <t>Try</t>
  </si>
  <si>
    <t>Device Orders_Office                      0.011299</t>
  </si>
  <si>
    <t>Device Orders_Office                      0.095238</t>
  </si>
  <si>
    <t>Total Visits                              1.067797</t>
  </si>
  <si>
    <t>Total Visits                              1.071429</t>
  </si>
  <si>
    <t>New Visitors                              0.661017</t>
  </si>
  <si>
    <t>New Visitors                              0.476190</t>
  </si>
  <si>
    <t>Enter PDP from Office.com                 0.073446</t>
  </si>
  <si>
    <t>Enter PDP from Office.com                 0.047619</t>
  </si>
  <si>
    <t>Enter PDP from Store                      0.361582</t>
  </si>
  <si>
    <t>Enter PDP from Store                      0.476190</t>
  </si>
  <si>
    <t>Enter PDP from O365 Web                   0.316384</t>
  </si>
  <si>
    <t>Enter PDP from O365 Web                   0.309524</t>
  </si>
  <si>
    <t>Time Spent per Visit (seconds)          597.014724</t>
  </si>
  <si>
    <t>Time Spent per Visit (seconds)          412.362951</t>
  </si>
  <si>
    <t>Average Time Spent on Page (seconds)     82.694844</t>
  </si>
  <si>
    <t>Average Time Spent on Page (seconds)     73.862614</t>
  </si>
  <si>
    <t>Link Clicks (e4)                         38.841808</t>
  </si>
  <si>
    <t>Link Clicks (e4)                         27.023810</t>
  </si>
  <si>
    <t>Link Clicks on TechSpecsTab               0.022599</t>
  </si>
  <si>
    <t>Link Clicks on TechSpecsTab               0.000000</t>
  </si>
  <si>
    <t>Link Clicks on ReviewTab                  0.005650</t>
  </si>
  <si>
    <t>Link Clicks on ReviewTab                  0.000000</t>
  </si>
  <si>
    <t>Link Clicks on FAQTab                     0.011299</t>
  </si>
  <si>
    <t>Link Clicks on FAQTab                     0.023810</t>
  </si>
  <si>
    <t>Link Clicks on AddtoCartButton            0.288136</t>
  </si>
  <si>
    <t>Link Clicks on AddtoCartButton            0.142857</t>
  </si>
  <si>
    <t>Link Clicks on Trial link                 0.129944</t>
  </si>
  <si>
    <t>Link Clicks on Trial link                 0.023810</t>
  </si>
  <si>
    <t>cluster2                                  0.000000</t>
  </si>
  <si>
    <t>cluster2                                  1.000000</t>
  </si>
  <si>
    <t>cluster2_corrected                        1.000000</t>
  </si>
  <si>
    <t>cluster2_corrected                        0.000000</t>
  </si>
  <si>
    <t>Features</t>
  </si>
  <si>
    <t>Buy Average</t>
  </si>
  <si>
    <t>Try Average</t>
  </si>
  <si>
    <t>Average Time Spent on Page (seconds)</t>
  </si>
  <si>
    <t>Link Clicks (e4)</t>
  </si>
  <si>
    <t>Link Clicks on TechSpecsTab</t>
  </si>
  <si>
    <t>Link Clicks on ReviewTab</t>
  </si>
  <si>
    <t>Link Clicks on FAQTab</t>
  </si>
  <si>
    <t>Link Clicks on AddtoCartButton</t>
  </si>
  <si>
    <t>Link Clicks on Trial link</t>
  </si>
  <si>
    <t>Column1.1</t>
  </si>
  <si>
    <t>Visits                                    1</t>
  </si>
  <si>
    <t>.000000</t>
  </si>
  <si>
    <t>New Visitors Exists                       0</t>
  </si>
  <si>
    <t>.610973</t>
  </si>
  <si>
    <t>Return Visitors Exists                    0</t>
  </si>
  <si>
    <t>.389027</t>
  </si>
  <si>
    <t>Enter from Office.com                     0</t>
  </si>
  <si>
    <t>.052369</t>
  </si>
  <si>
    <t>Enter from Store                          0</t>
  </si>
  <si>
    <t>.356608</t>
  </si>
  <si>
    <t>Enter from O365</t>
  </si>
  <si>
    <t>.296758</t>
  </si>
  <si>
    <t>Traffic Channel O&amp;O                       0</t>
  </si>
  <si>
    <t>.364090</t>
  </si>
  <si>
    <t>Traffic Channel Direct                    0</t>
  </si>
  <si>
    <t>.311721</t>
  </si>
  <si>
    <t>Traffic Channel Organic Search            0</t>
  </si>
  <si>
    <t>.124688</t>
  </si>
  <si>
    <t>Traffic Channel Paid Search               0</t>
  </si>
  <si>
    <t>.184539</t>
  </si>
  <si>
    <t>Time Spent per Visit (seconds)          603</t>
  </si>
  <si>
    <t>Average Time Spent on Page (seconds)    112</t>
  </si>
  <si>
    <t>Link Clicks                              32</t>
  </si>
  <si>
    <t>Link Clicks on tab-OverviewTab            0</t>
  </si>
  <si>
    <t>Link Clicks on tab-TechSpecsTab           0</t>
  </si>
  <si>
    <t>.014963</t>
  </si>
  <si>
    <t>Link Clicks on tab-ReviewsTab             0</t>
  </si>
  <si>
    <t>.002494</t>
  </si>
  <si>
    <t>Link Clicks on tab-FAQTab                 0</t>
  </si>
  <si>
    <t>.009975</t>
  </si>
  <si>
    <t>Link Clicks on AddToCartButton            0</t>
  </si>
  <si>
    <t>.271820</t>
  </si>
  <si>
    <t>Link Clicks on Try Link                   0</t>
  </si>
  <si>
    <t>.022444</t>
  </si>
  <si>
    <t/>
  </si>
  <si>
    <t>Paid Orders Exists                        0</t>
  </si>
  <si>
    <t>Free Orders Exists                        1</t>
  </si>
  <si>
    <t>.618557</t>
  </si>
  <si>
    <t>.381443</t>
  </si>
  <si>
    <t>.030928</t>
  </si>
  <si>
    <t>.350515</t>
  </si>
  <si>
    <t>.288660</t>
  </si>
  <si>
    <t>.257732</t>
  </si>
  <si>
    <t>.185567</t>
  </si>
  <si>
    <t>.216495</t>
  </si>
  <si>
    <t>Time Spent per Visit (seconds)          439</t>
  </si>
  <si>
    <t>Average Time Spent on Page (seconds)    163</t>
  </si>
  <si>
    <t>Link Clicks                              26</t>
  </si>
  <si>
    <t>.010101</t>
  </si>
  <si>
    <t>.060606</t>
  </si>
  <si>
    <t>.101010</t>
  </si>
  <si>
    <t>RPV                                       0</t>
  </si>
  <si>
    <t>Enter from O365 web</t>
  </si>
  <si>
    <t xml:space="preserve">RPV                                      </t>
  </si>
  <si>
    <t>Column1</t>
  </si>
  <si>
    <t>Column2</t>
  </si>
  <si>
    <t>buy</t>
  </si>
  <si>
    <t>try</t>
  </si>
  <si>
    <t>Office entry journey</t>
  </si>
  <si>
    <t>traffic channel</t>
  </si>
  <si>
    <t>O365 Web</t>
  </si>
  <si>
    <t>Office.com</t>
  </si>
  <si>
    <t>Direct</t>
  </si>
  <si>
    <t>O&amp;O</t>
  </si>
  <si>
    <t>Paid Search</t>
  </si>
  <si>
    <t>Organic Search</t>
  </si>
  <si>
    <t>tab-TechSpecsTab</t>
  </si>
  <si>
    <t>tab-FAQTab</t>
  </si>
  <si>
    <t>tab-ReviewsTab</t>
  </si>
  <si>
    <t>tab-OverviewTab</t>
  </si>
  <si>
    <t>Unique Visitors</t>
  </si>
  <si>
    <t>Entry Channel</t>
  </si>
  <si>
    <t xml:space="preserve">Store </t>
  </si>
  <si>
    <t>Traffic Channel</t>
  </si>
  <si>
    <t>Engagement</t>
  </si>
  <si>
    <t>Pre-Test (1 month)</t>
  </si>
  <si>
    <t>Rate</t>
  </si>
  <si>
    <t>Delta</t>
  </si>
  <si>
    <t>O365 Home PDP</t>
  </si>
  <si>
    <t>Test-Period</t>
  </si>
  <si>
    <t>Control</t>
  </si>
  <si>
    <t>Treatment</t>
  </si>
  <si>
    <t>Pre-Test</t>
  </si>
  <si>
    <t>Test Period</t>
  </si>
  <si>
    <t>Unique Visitors (orders)</t>
  </si>
  <si>
    <t>link clicks on trial link</t>
  </si>
  <si>
    <t>Trial link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</si>
</sst>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0.0"/>
    <numFmt numFmtId="169" formatCode="0.0%"/>
    <numFmt numFmtId="18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9" fontId="0" fillId="0" borderId="0" xfId="43" applyFont="1"/>
    <xf numFmtId="169" fontId="0" fillId="0" borderId="0" xfId="43" applyNumberFormat="1" applyFont="1"/>
    <xf numFmtId="0" fontId="0" fillId="33" borderId="0" xfId="0" applyFill="1"/>
    <xf numFmtId="10" fontId="0" fillId="0" borderId="0" xfId="43" applyNumberFormat="1" applyFont="1"/>
    <xf numFmtId="169" fontId="0" fillId="0" borderId="0" xfId="43" applyNumberFormat="1" applyFont="1" applyBorder="1"/>
    <xf numFmtId="0" fontId="16" fillId="34" borderId="10" xfId="0" applyFont="1" applyFill="1" applyBorder="1"/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 indent="1"/>
    </xf>
    <xf numFmtId="169" fontId="0" fillId="0" borderId="19" xfId="0" applyNumberFormat="1" applyBorder="1"/>
    <xf numFmtId="0" fontId="0" fillId="0" borderId="12" xfId="0" applyBorder="1" applyAlignment="1">
      <alignment horizontal="left" indent="1"/>
    </xf>
    <xf numFmtId="169" fontId="0" fillId="0" borderId="17" xfId="0" applyNumberFormat="1" applyBorder="1"/>
    <xf numFmtId="2" fontId="0" fillId="0" borderId="18" xfId="0" applyNumberFormat="1" applyBorder="1" applyAlignment="1">
      <alignment horizontal="left" indent="1"/>
    </xf>
    <xf numFmtId="189" fontId="0" fillId="0" borderId="14" xfId="42" applyNumberFormat="1" applyFont="1" applyBorder="1"/>
    <xf numFmtId="189" fontId="0" fillId="0" borderId="16" xfId="42" applyNumberFormat="1" applyFont="1" applyBorder="1"/>
    <xf numFmtId="189" fontId="0" fillId="0" borderId="0" xfId="42" applyNumberFormat="1" applyFont="1" applyBorder="1"/>
    <xf numFmtId="189" fontId="0" fillId="0" borderId="13" xfId="42" applyNumberFormat="1" applyFont="1" applyBorder="1"/>
    <xf numFmtId="0" fontId="16" fillId="34" borderId="11" xfId="0" applyFont="1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189" fontId="0" fillId="34" borderId="10" xfId="42" applyNumberFormat="1" applyFont="1" applyFill="1" applyBorder="1"/>
    <xf numFmtId="10" fontId="0" fillId="0" borderId="14" xfId="43" applyNumberFormat="1" applyFont="1" applyBorder="1"/>
    <xf numFmtId="10" fontId="0" fillId="0" borderId="0" xfId="43" applyNumberFormat="1" applyFont="1" applyBorder="1"/>
    <xf numFmtId="0" fontId="16" fillId="34" borderId="14" xfId="0" applyFont="1" applyFill="1" applyBorder="1"/>
    <xf numFmtId="0" fontId="16" fillId="34" borderId="15" xfId="0" applyFont="1" applyFill="1" applyBorder="1"/>
    <xf numFmtId="0" fontId="0" fillId="34" borderId="14" xfId="0" applyFill="1" applyBorder="1"/>
    <xf numFmtId="189" fontId="0" fillId="34" borderId="14" xfId="42" applyNumberFormat="1" applyFont="1" applyFill="1" applyBorder="1"/>
    <xf numFmtId="0" fontId="16" fillId="34" borderId="12" xfId="0" applyFont="1" applyFill="1" applyBorder="1" applyAlignment="1"/>
    <xf numFmtId="0" fontId="16" fillId="34" borderId="13" xfId="0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 period'!$A$6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period'!$C$6,'pre-test period'!$E$6)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1.0109819338132198E-2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7-4508-B1D3-9445713A7D0A}"/>
            </c:ext>
          </c:extLst>
        </c:ser>
        <c:ser>
          <c:idx val="1"/>
          <c:order val="1"/>
          <c:tx>
            <c:strRef>
              <c:f>'pre-test period'!$A$7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('pre-test period'!$C$7,'pre-test period'!$E$7)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6.2658070748609646E-3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7-4508-B1D3-9445713A7D0A}"/>
            </c:ext>
          </c:extLst>
        </c:ser>
        <c:ser>
          <c:idx val="2"/>
          <c:order val="2"/>
          <c:tx>
            <c:strRef>
              <c:f>'pre-test period'!$A$8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('pre-test period'!$C$8,'pre-test period'!$E$8)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1.261211702434541E-3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7-4508-B1D3-9445713A7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 period'!$A$10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period'!$C$10,'pre-test period'!$E$10)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5.3735668811173802E-3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E-4063-8F1C-94F1F05A2189}"/>
            </c:ext>
          </c:extLst>
        </c:ser>
        <c:ser>
          <c:idx val="1"/>
          <c:order val="1"/>
          <c:tx>
            <c:strRef>
              <c:f>'pre-test period'!$A$11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('pre-test period'!$C$11,'pre-test period'!$E$11)</c:f>
              <c:numCache>
                <c:formatCode>0.00%</c:formatCode>
                <c:ptCount val="2"/>
                <c:pt idx="0">
                  <c:v>2.1108524583565338E-2</c:v>
                </c:pt>
                <c:pt idx="1">
                  <c:v>3.9614122887638116E-3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E-4063-8F1C-94F1F05A2189}"/>
            </c:ext>
          </c:extLst>
        </c:ser>
        <c:ser>
          <c:idx val="2"/>
          <c:order val="2"/>
          <c:tx>
            <c:strRef>
              <c:f>'pre-test period'!$A$12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('pre-test period'!$C$12,'pre-test period'!$E$12)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5.8498755559729778E-3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E-4063-8F1C-94F1F05A2189}"/>
            </c:ext>
          </c:extLst>
        </c:ser>
        <c:ser>
          <c:idx val="3"/>
          <c:order val="3"/>
          <c:tx>
            <c:strRef>
              <c:f>'pre-test period'!$A$13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('pre-test period'!$C$13,'pre-test period'!$E$13)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4.6892924468177888E-3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E-4063-8F1C-94F1F05A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242830146206187"/>
          <c:h val="0.63163471413899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Tabs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'pre-test period'!$A$16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period'!$C$16,'pre-test period'!$E$16)</c:f>
              <c:numCache>
                <c:formatCode>0.00%</c:formatCode>
                <c:ptCount val="2"/>
                <c:pt idx="0">
                  <c:v>1.7006232264210434E-3</c:v>
                </c:pt>
                <c:pt idx="1">
                  <c:v>3.6226293580566605E-4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4D3D-A9C3-C4B49AB7DA75}"/>
            </c:ext>
          </c:extLst>
        </c:ser>
        <c:ser>
          <c:idx val="2"/>
          <c:order val="2"/>
          <c:tx>
            <c:strRef>
              <c:f>'pre-test period'!$A$17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period'!$C$17,'pre-test period'!$E$17)</c:f>
              <c:numCache>
                <c:formatCode>0.00%</c:formatCode>
                <c:ptCount val="2"/>
                <c:pt idx="0">
                  <c:v>9.9957735990822668E-4</c:v>
                </c:pt>
                <c:pt idx="1">
                  <c:v>1.8113146790283303E-4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8-4D3D-A9C3-C4B49AB7DA75}"/>
            </c:ext>
          </c:extLst>
        </c:ser>
        <c:ser>
          <c:idx val="3"/>
          <c:order val="3"/>
          <c:tx>
            <c:strRef>
              <c:f>'pre-test period'!$A$18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period'!$C$18,'pre-test period'!$E$18)</c:f>
              <c:numCache>
                <c:formatCode>0.00%</c:formatCode>
                <c:ptCount val="2"/>
                <c:pt idx="0">
                  <c:v>7.1781729872604199E-4</c:v>
                </c:pt>
                <c:pt idx="1">
                  <c:v>1.6100574924696268E-4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8-4D3D-A9C3-C4B49AB7DA75}"/>
            </c:ext>
          </c:extLst>
        </c:ser>
        <c:ser>
          <c:idx val="4"/>
          <c:order val="4"/>
          <c:tx>
            <c:strRef>
              <c:f>'pre-test period'!$A$19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('pre-test period'!$B$2,'pre-test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 period'!$C$19,'pre-test period'!$E$19)</c:f>
              <c:numCache>
                <c:formatCode>0.00%</c:formatCode>
                <c:ptCount val="2"/>
                <c:pt idx="0">
                  <c:v>3.3207435782186054E-4</c:v>
                </c:pt>
                <c:pt idx="1">
                  <c:v>8.3857161066126399E-5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8-4D3D-A9C3-C4B49AB7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'pre-test period'!$A$15</c15:sqref>
                        </c15:formulaRef>
                      </c:ext>
                    </c:extLst>
                    <c:strCache>
                      <c:ptCount val="1"/>
                      <c:pt idx="0">
                        <c:v>Link Clicks (e4)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('pre-test period'!$B$2,'pre-test period'!$D$2)</c15:sqref>
                        </c15:formulaRef>
                      </c:ext>
                    </c:extLst>
                    <c:strCache>
                      <c:ptCount val="2"/>
                      <c:pt idx="0">
                        <c:v>Buy</c:v>
                      </c:pt>
                      <c:pt idx="1">
                        <c:v>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('pre-test period'!$C$15,'pre-test period'!$E$15)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2.8621153472021899</c:v>
                      </c:pt>
                      <c:pt idx="1">
                        <c:v>0.6225622723278077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88-4D3D-A9C3-C4B49AB7DA75}"/>
                  </c:ext>
                </c:extLst>
              </c15:ser>
            </c15:filteredBarSeries>
          </c:ext>
        </c:extLst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52755905511814"/>
          <c:y val="0.29248232206268332"/>
          <c:w val="0.34410880458124554"/>
          <c:h val="0.41574062065771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'pre-test period'!$A$38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 period'!$C$38,'pre-test period'!$E$38)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3.2371137970004023E-2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8-4972-80D4-94AC21D20B4D}"/>
            </c:ext>
          </c:extLst>
        </c:ser>
        <c:ser>
          <c:idx val="0"/>
          <c:order val="1"/>
          <c:tx>
            <c:strRef>
              <c:f>'pre-test period'!$A$39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 period'!$C$39,'pre-test period'!$E$39)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1.6836822648303867E-2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8-4972-80D4-94AC21D20B4D}"/>
            </c:ext>
          </c:extLst>
        </c:ser>
        <c:ser>
          <c:idx val="1"/>
          <c:order val="2"/>
          <c:tx>
            <c:strRef>
              <c:f>'pre-test period'!$A$40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 period'!$C$40,'pre-test period'!$E$40)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4.2714578504798205E-3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8-4972-80D4-94AC21D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91088"/>
        <c:axId val="1114880920"/>
      </c:barChart>
      <c:catAx>
        <c:axId val="1114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0920"/>
        <c:crosses val="autoZero"/>
        <c:auto val="1"/>
        <c:lblAlgn val="ctr"/>
        <c:lblOffset val="100"/>
        <c:noMultiLvlLbl val="0"/>
      </c:catAx>
      <c:valAx>
        <c:axId val="1114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'pre-test period'!$A$42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 period'!$C$33:$D$33</c15:sqref>
                  </c15:fullRef>
                </c:ext>
              </c:extLst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 period'!$C$42,'pre-test period'!$E$42)</c15:sqref>
                  </c15:fullRef>
                </c:ext>
              </c:extLst>
              <c:f>('pre-test period'!$C$42,'pre-test period'!$E$42)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2.292795985212711E-2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E-4B54-8E58-AD00037DE03B}"/>
            </c:ext>
          </c:extLst>
        </c:ser>
        <c:ser>
          <c:idx val="0"/>
          <c:order val="1"/>
          <c:tx>
            <c:strRef>
              <c:f>'pre-test period'!$A$43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 period'!$C$33:$D$33</c15:sqref>
                  </c15:fullRef>
                </c:ext>
              </c:extLst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 period'!$C$39,'pre-test period'!$E$39,'pre-test period'!$C$43,'pre-test period'!$E$43)</c15:sqref>
                  </c15:fullRef>
                </c:ext>
              </c:extLst>
              <c:f>('pre-test period'!$C$39,'pre-test period'!$E$39)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1.6836822648303867E-2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E-4B54-8E58-AD00037DE03B}"/>
            </c:ext>
          </c:extLst>
        </c:ser>
        <c:ser>
          <c:idx val="1"/>
          <c:order val="2"/>
          <c:tx>
            <c:strRef>
              <c:f>'pre-test period'!$A$44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 period'!$C$33:$D$33</c15:sqref>
                  </c15:fullRef>
                </c:ext>
              </c:extLst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 period'!$C$44,'pre-test period'!$E$44)</c15:sqref>
                  </c15:fullRef>
                </c:ext>
              </c:extLst>
              <c:f>('pre-test period'!$C$44,'pre-test period'!$E$44)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1.5381079165629131E-2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E-4B54-8E58-AD00037DE03B}"/>
            </c:ext>
          </c:extLst>
        </c:ser>
        <c:ser>
          <c:idx val="2"/>
          <c:order val="3"/>
          <c:tx>
            <c:strRef>
              <c:f>'pre-test period'!$A$45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Pre-Test</c:v>
              </c:pt>
              <c:pt idx="1">
                <c:v>Test Period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 period'!$C$45,'pre-test period'!$E$45)</c15:sqref>
                  </c15:fullRef>
                </c:ext>
              </c:extLst>
              <c:f>('pre-test period'!$C$45,'pre-test period'!$E$45)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1.0707376405462869E-2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E-4B54-8E58-AD00037D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91088"/>
        <c:axId val="1114880920"/>
      </c:barChart>
      <c:catAx>
        <c:axId val="1114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0920"/>
        <c:crosses val="autoZero"/>
        <c:auto val="1"/>
        <c:lblAlgn val="ctr"/>
        <c:lblOffset val="100"/>
        <c:noMultiLvlLbl val="0"/>
      </c:catAx>
      <c:valAx>
        <c:axId val="1114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 period'!$A$52</c:f>
              <c:strCache>
                <c:ptCount val="1"/>
                <c:pt idx="0">
                  <c:v>Trial link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 period'!$C$33:$D$33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 period'!$C$52,'pre-test period'!$E$52)</c:f>
              <c:numCache>
                <c:formatCode>0.00%</c:formatCode>
                <c:ptCount val="2"/>
                <c:pt idx="0">
                  <c:v>1.0874596647055272E-2</c:v>
                </c:pt>
                <c:pt idx="1">
                  <c:v>5.1525657478882145E-3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9ED-B14D-5FCF74FD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93384"/>
        <c:axId val="1114891744"/>
      </c:barChart>
      <c:catAx>
        <c:axId val="111489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744"/>
        <c:crosses val="autoZero"/>
        <c:auto val="1"/>
        <c:lblAlgn val="ctr"/>
        <c:lblOffset val="100"/>
        <c:noMultiLvlLbl val="0"/>
      </c:catAx>
      <c:valAx>
        <c:axId val="1114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(Sheet3!$C$6,Sheet3!$E$6)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1.0109819338132198E-2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046-A077-0C3E07A05505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(Sheet3!$C$7,Sheet3!$E$7)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6.2658070748609646E-3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046-A077-0C3E07A05505}"/>
            </c:ext>
          </c:extLst>
        </c:ser>
        <c:ser>
          <c:idx val="2"/>
          <c:order val="2"/>
          <c:tx>
            <c:strRef>
              <c:f>Sheet3!$A$8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(Sheet3!$C$8,Sheet3!$E$8)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1.261211702434541E-3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046-A077-0C3E07A05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(Sheet3!$C$10,Sheet3!$E$10)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5.3735668811173802E-3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B-479B-94AF-D56D9980B7E9}"/>
            </c:ext>
          </c:extLst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(Sheet3!$C$11,Sheet3!$E$11)</c:f>
              <c:numCache>
                <c:formatCode>0.00%</c:formatCode>
                <c:ptCount val="2"/>
                <c:pt idx="0">
                  <c:v>2.1108524583565338E-2</c:v>
                </c:pt>
                <c:pt idx="1">
                  <c:v>3.9614122887638116E-3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B-479B-94AF-D56D9980B7E9}"/>
            </c:ext>
          </c:extLst>
        </c:ser>
        <c:ser>
          <c:idx val="2"/>
          <c:order val="2"/>
          <c:tx>
            <c:strRef>
              <c:f>Sheet3!$A$12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(Sheet3!$C$12,Sheet3!$E$12)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5.8498755559729778E-3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B-479B-94AF-D56D9980B7E9}"/>
            </c:ext>
          </c:extLst>
        </c:ser>
        <c:ser>
          <c:idx val="3"/>
          <c:order val="3"/>
          <c:tx>
            <c:strRef>
              <c:f>Sheet3!$A$13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(Sheet3!$C$13,Sheet3!$E$13)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4.6892924468177888E-3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B-479B-94AF-D56D9980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242830146206187"/>
          <c:h val="0.63163471413899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Tabs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Sheet3!$A$16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(Sheet3!$C$16,Sheet3!$E$16)</c:f>
              <c:numCache>
                <c:formatCode>0.00%</c:formatCode>
                <c:ptCount val="2"/>
                <c:pt idx="0">
                  <c:v>1.7006232264210434E-3</c:v>
                </c:pt>
                <c:pt idx="1">
                  <c:v>3.6226293580566605E-4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C-4A80-80B2-81AD43DFE7B5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(Sheet3!$C$17,Sheet3!$E$17)</c:f>
              <c:numCache>
                <c:formatCode>0.00%</c:formatCode>
                <c:ptCount val="2"/>
                <c:pt idx="0">
                  <c:v>9.9957735990822668E-4</c:v>
                </c:pt>
                <c:pt idx="1">
                  <c:v>1.8113146790283303E-4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C-4A80-80B2-81AD43DFE7B5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(Sheet3!$C$18,Sheet3!$E$18)</c:f>
              <c:numCache>
                <c:formatCode>0.00%</c:formatCode>
                <c:ptCount val="2"/>
                <c:pt idx="0">
                  <c:v>7.1781729872604199E-4</c:v>
                </c:pt>
                <c:pt idx="1">
                  <c:v>1.6100574924696268E-4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C-4A80-80B2-81AD43DFE7B5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(Sheet3!$C$19,Sheet3!$E$19)</c:f>
              <c:numCache>
                <c:formatCode>0.00%</c:formatCode>
                <c:ptCount val="2"/>
                <c:pt idx="0">
                  <c:v>3.3207435782186054E-4</c:v>
                </c:pt>
                <c:pt idx="1">
                  <c:v>8.3857161066126399E-5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C-4A80-80B2-81AD43DF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Link Clicks (e4)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(Sheet3!$B$2,Sheet3!$D$2)</c15:sqref>
                        </c15:formulaRef>
                      </c:ext>
                    </c:extLst>
                    <c:strCache>
                      <c:ptCount val="2"/>
                      <c:pt idx="0">
                        <c:v>Buy</c:v>
                      </c:pt>
                      <c:pt idx="1">
                        <c:v>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(Sheet3!$C$15,Sheet3!$E$15)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2.8621153472021899</c:v>
                      </c:pt>
                      <c:pt idx="1">
                        <c:v>0.6225622723278077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DC-4A80-80B2-81AD43DFE7B5}"/>
                  </c:ext>
                </c:extLst>
              </c15:ser>
            </c15:filteredBarSeries>
          </c:ext>
        </c:extLst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7</xdr:col>
      <xdr:colOff>1609725</xdr:colOff>
      <xdr:row>9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85E14-6237-4D76-A1AB-70E6FA56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333377</xdr:colOff>
      <xdr:row>11</xdr:row>
      <xdr:rowOff>104775</xdr:rowOff>
    </xdr:from>
    <xdr:to>
      <xdr:col>8</xdr:col>
      <xdr:colOff>457200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5469-1050-485B-9FBC-01D5DBAF2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21</xdr:row>
      <xdr:rowOff>104775</xdr:rowOff>
    </xdr:from>
    <xdr:to>
      <xdr:col>6</xdr:col>
      <xdr:colOff>428625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DE919-A653-45EB-90A4-1193DEC1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933450</xdr:colOff>
      <xdr:row>26</xdr:row>
      <xdr:rowOff>104775</xdr:rowOff>
    </xdr:from>
    <xdr:to>
      <xdr:col>11</xdr:col>
      <xdr:colOff>209550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FFAB0-D19E-452A-AC8D-828EDD3CD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41</xdr:row>
      <xdr:rowOff>114300</xdr:rowOff>
    </xdr:from>
    <xdr:to>
      <xdr:col>10</xdr:col>
      <xdr:colOff>38100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ED486-281F-427F-98C3-628C424D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48</xdr:row>
      <xdr:rowOff>95250</xdr:rowOff>
    </xdr:from>
    <xdr:to>
      <xdr:col>13</xdr:col>
      <xdr:colOff>314325</xdr:colOff>
      <xdr:row>58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01BAE-63A0-4933-A312-28E1AFC8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90486</xdr:rowOff>
    </xdr:from>
    <xdr:to>
      <xdr:col>8</xdr:col>
      <xdr:colOff>57150</xdr:colOff>
      <xdr:row>10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08057-E67C-4392-8DFB-8A078192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466727</xdr:colOff>
      <xdr:row>11</xdr:row>
      <xdr:rowOff>38100</xdr:rowOff>
    </xdr:from>
    <xdr:to>
      <xdr:col>7</xdr:col>
      <xdr:colOff>1971675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DBF8E-BAFE-4F0A-A3F4-A79E19A2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21</xdr:row>
      <xdr:rowOff>180975</xdr:rowOff>
    </xdr:from>
    <xdr:to>
      <xdr:col>9</xdr:col>
      <xdr:colOff>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13264-3C32-416D-969C-C96708C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68E63C-D411-40E6-8753-32D0C995BD0F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7E8F-F287-40EE-937F-279478B21A5E}" name="mean_grp" displayName="mean_grp" ref="A1:C44" tableType="queryTable" totalsRowShown="0">
  <tableColumns count="3">
    <tableColumn id="1" xr3:uid="{7DFBC379-9238-497A-BFD2-FCC48D87B3F0}" uniqueName="1" name="Column1.1" queryTableFieldId="1" dataDxfId="2"/>
    <tableColumn id="2" xr3:uid="{8C87EFDF-9554-4FEA-9B54-CE6C9C255666}" uniqueName="2" name="Column1" queryTableFieldId="2" dataDxfId="1"/>
    <tableColumn id="3" xr3:uid="{6A946344-D07A-47C9-AC99-A6931073D13C}" uniqueName="3" name="Column2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workbookViewId="0">
      <selection activeCell="A6" sqref="A6"/>
    </sheetView>
  </sheetViews>
  <sheetFormatPr defaultRowHeight="15" x14ac:dyDescent="0.25"/>
  <sheetData>
    <row r="1" spans="1:20" x14ac:dyDescent="0.25">
      <c r="A1" t="s">
        <v>0</v>
      </c>
      <c r="M1" t="s">
        <v>0</v>
      </c>
    </row>
    <row r="2" spans="1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</row>
    <row r="3" spans="1:20" x14ac:dyDescent="0.25">
      <c r="A3" t="s">
        <v>8</v>
      </c>
      <c r="B3">
        <v>-0.65</v>
      </c>
      <c r="C3">
        <v>-7.0000000000000007E-2</v>
      </c>
      <c r="D3">
        <v>-0.06</v>
      </c>
      <c r="E3">
        <v>-0.17</v>
      </c>
      <c r="F3">
        <v>0.03</v>
      </c>
      <c r="G3">
        <v>-0.02</v>
      </c>
      <c r="H3">
        <v>-0.03</v>
      </c>
      <c r="M3" t="s">
        <v>9</v>
      </c>
      <c r="N3">
        <v>2.17</v>
      </c>
      <c r="O3">
        <v>0.23</v>
      </c>
      <c r="P3">
        <v>0.19</v>
      </c>
      <c r="Q3">
        <v>0.56999999999999995</v>
      </c>
      <c r="R3">
        <v>-0.1</v>
      </c>
      <c r="S3">
        <v>7.0000000000000007E-2</v>
      </c>
      <c r="T3">
        <v>0.09</v>
      </c>
    </row>
    <row r="6" spans="1:20" x14ac:dyDescent="0.25">
      <c r="A6">
        <v>0</v>
      </c>
      <c r="B6">
        <v>177</v>
      </c>
      <c r="C6" t="s">
        <v>8</v>
      </c>
      <c r="J6">
        <v>1</v>
      </c>
      <c r="K6">
        <v>42</v>
      </c>
      <c r="L6" t="s">
        <v>9</v>
      </c>
    </row>
    <row r="7" spans="1:20" x14ac:dyDescent="0.25">
      <c r="A7" t="s">
        <v>10</v>
      </c>
      <c r="J7" t="s">
        <v>11</v>
      </c>
    </row>
    <row r="8" spans="1:20" x14ac:dyDescent="0.25">
      <c r="A8" t="s">
        <v>12</v>
      </c>
      <c r="J8" t="s">
        <v>13</v>
      </c>
    </row>
    <row r="9" spans="1:20" x14ac:dyDescent="0.25">
      <c r="A9" t="s">
        <v>14</v>
      </c>
      <c r="J9" t="s">
        <v>15</v>
      </c>
    </row>
    <row r="10" spans="1:20" x14ac:dyDescent="0.25">
      <c r="A10" t="s">
        <v>16</v>
      </c>
      <c r="J10" t="s">
        <v>17</v>
      </c>
    </row>
    <row r="11" spans="1:20" x14ac:dyDescent="0.25">
      <c r="A11" t="s">
        <v>18</v>
      </c>
      <c r="J11" t="s">
        <v>19</v>
      </c>
    </row>
    <row r="12" spans="1:20" x14ac:dyDescent="0.25">
      <c r="A12" t="s">
        <v>20</v>
      </c>
      <c r="J12" t="s">
        <v>21</v>
      </c>
    </row>
    <row r="13" spans="1:20" x14ac:dyDescent="0.25">
      <c r="A13" t="s">
        <v>22</v>
      </c>
      <c r="J13" t="s">
        <v>23</v>
      </c>
    </row>
    <row r="14" spans="1:20" x14ac:dyDescent="0.25">
      <c r="A14" t="s">
        <v>24</v>
      </c>
      <c r="J14" t="s">
        <v>25</v>
      </c>
    </row>
    <row r="15" spans="1:20" x14ac:dyDescent="0.25">
      <c r="A15" t="s">
        <v>26</v>
      </c>
      <c r="J15" t="s">
        <v>27</v>
      </c>
    </row>
    <row r="16" spans="1:20" x14ac:dyDescent="0.25">
      <c r="A16" t="s">
        <v>28</v>
      </c>
      <c r="J16" t="s">
        <v>29</v>
      </c>
    </row>
    <row r="17" spans="1:11" x14ac:dyDescent="0.25">
      <c r="A17" t="s">
        <v>30</v>
      </c>
      <c r="J17" t="s">
        <v>31</v>
      </c>
    </row>
    <row r="18" spans="1:11" x14ac:dyDescent="0.25">
      <c r="A18" t="s">
        <v>32</v>
      </c>
      <c r="J18" t="s">
        <v>33</v>
      </c>
    </row>
    <row r="19" spans="1:11" x14ac:dyDescent="0.25">
      <c r="A19" t="s">
        <v>34</v>
      </c>
      <c r="J19" t="s">
        <v>35</v>
      </c>
    </row>
    <row r="20" spans="1:11" x14ac:dyDescent="0.25">
      <c r="A20" t="s">
        <v>36</v>
      </c>
      <c r="J20" t="s">
        <v>37</v>
      </c>
    </row>
    <row r="21" spans="1:11" x14ac:dyDescent="0.25">
      <c r="A21" t="s">
        <v>38</v>
      </c>
      <c r="J21" t="s">
        <v>39</v>
      </c>
    </row>
    <row r="22" spans="1:11" x14ac:dyDescent="0.25">
      <c r="A22" t="s">
        <v>40</v>
      </c>
      <c r="J22" t="s">
        <v>41</v>
      </c>
    </row>
    <row r="24" spans="1:11" x14ac:dyDescent="0.25">
      <c r="A24" t="s">
        <v>42</v>
      </c>
      <c r="B24" t="s">
        <v>43</v>
      </c>
      <c r="J24" t="s">
        <v>42</v>
      </c>
      <c r="K24" t="s">
        <v>44</v>
      </c>
    </row>
    <row r="25" spans="1:11" x14ac:dyDescent="0.25">
      <c r="A25" t="s">
        <v>1</v>
      </c>
      <c r="B25">
        <v>0.01</v>
      </c>
      <c r="J25" t="s">
        <v>1</v>
      </c>
      <c r="K25">
        <v>0.1</v>
      </c>
    </row>
    <row r="26" spans="1:11" x14ac:dyDescent="0.25">
      <c r="A26" t="s">
        <v>2</v>
      </c>
      <c r="B26">
        <v>1.07</v>
      </c>
      <c r="J26" t="s">
        <v>2</v>
      </c>
      <c r="K26">
        <v>1.07</v>
      </c>
    </row>
    <row r="27" spans="1:11" x14ac:dyDescent="0.25">
      <c r="A27" t="s">
        <v>3</v>
      </c>
      <c r="B27">
        <v>0.66</v>
      </c>
      <c r="J27" t="s">
        <v>3</v>
      </c>
      <c r="K27">
        <v>0.48</v>
      </c>
    </row>
    <row r="28" spans="1:11" x14ac:dyDescent="0.25">
      <c r="A28" t="s">
        <v>4</v>
      </c>
      <c r="B28">
        <v>7.0000000000000007E-2</v>
      </c>
      <c r="J28" t="s">
        <v>4</v>
      </c>
      <c r="K28">
        <v>0.05</v>
      </c>
    </row>
    <row r="29" spans="1:11" x14ac:dyDescent="0.25">
      <c r="A29" t="s">
        <v>5</v>
      </c>
      <c r="B29">
        <v>0.36</v>
      </c>
      <c r="J29" t="s">
        <v>5</v>
      </c>
      <c r="K29">
        <v>0.48</v>
      </c>
    </row>
    <row r="30" spans="1:11" x14ac:dyDescent="0.25">
      <c r="A30" t="s">
        <v>6</v>
      </c>
      <c r="B30">
        <v>0.32</v>
      </c>
      <c r="J30" t="s">
        <v>6</v>
      </c>
      <c r="K30">
        <v>0.31</v>
      </c>
    </row>
    <row r="31" spans="1:11" x14ac:dyDescent="0.25">
      <c r="A31" t="s">
        <v>7</v>
      </c>
      <c r="B31">
        <v>597.01</v>
      </c>
      <c r="J31" t="s">
        <v>7</v>
      </c>
      <c r="K31">
        <v>412.36</v>
      </c>
    </row>
    <row r="32" spans="1:11" x14ac:dyDescent="0.25">
      <c r="A32" t="s">
        <v>45</v>
      </c>
      <c r="B32">
        <v>82.69</v>
      </c>
      <c r="J32" t="s">
        <v>45</v>
      </c>
      <c r="K32">
        <v>73.86</v>
      </c>
    </row>
    <row r="33" spans="1:11" x14ac:dyDescent="0.25">
      <c r="A33" t="s">
        <v>46</v>
      </c>
      <c r="B33">
        <v>38.840000000000003</v>
      </c>
      <c r="J33" t="s">
        <v>46</v>
      </c>
      <c r="K33">
        <v>27.02</v>
      </c>
    </row>
    <row r="34" spans="1:11" x14ac:dyDescent="0.25">
      <c r="A34" t="s">
        <v>47</v>
      </c>
      <c r="B34">
        <v>0.02</v>
      </c>
      <c r="J34" t="s">
        <v>47</v>
      </c>
      <c r="K34">
        <v>0</v>
      </c>
    </row>
    <row r="35" spans="1:11" x14ac:dyDescent="0.25">
      <c r="A35" t="s">
        <v>48</v>
      </c>
      <c r="B35">
        <v>0.01</v>
      </c>
      <c r="J35" t="s">
        <v>48</v>
      </c>
      <c r="K35">
        <v>0</v>
      </c>
    </row>
    <row r="36" spans="1:11" x14ac:dyDescent="0.25">
      <c r="A36" t="s">
        <v>49</v>
      </c>
      <c r="B36">
        <v>0.01</v>
      </c>
      <c r="J36" t="s">
        <v>49</v>
      </c>
      <c r="K36">
        <v>0.02</v>
      </c>
    </row>
    <row r="37" spans="1:11" x14ac:dyDescent="0.25">
      <c r="A37" t="s">
        <v>50</v>
      </c>
      <c r="B37">
        <v>0.28999999999999998</v>
      </c>
      <c r="J37" t="s">
        <v>50</v>
      </c>
      <c r="K37">
        <v>0.14000000000000001</v>
      </c>
    </row>
    <row r="38" spans="1:11" x14ac:dyDescent="0.25">
      <c r="A38" t="s">
        <v>51</v>
      </c>
      <c r="B38">
        <v>0.13</v>
      </c>
      <c r="J38" t="s">
        <v>51</v>
      </c>
      <c r="K38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F1D0-85BC-4F39-948A-3CDFE2E4B57B}">
  <dimension ref="A1:C44"/>
  <sheetViews>
    <sheetView workbookViewId="0">
      <selection activeCell="B6" sqref="B6"/>
    </sheetView>
  </sheetViews>
  <sheetFormatPr defaultRowHeight="15" x14ac:dyDescent="0.25"/>
  <cols>
    <col min="1" max="1" width="40.85546875" bestFit="1" customWidth="1"/>
    <col min="2" max="2" width="16.5703125" bestFit="1" customWidth="1"/>
    <col min="3" max="3" width="12.7109375" bestFit="1" customWidth="1"/>
  </cols>
  <sheetData>
    <row r="1" spans="1:3" x14ac:dyDescent="0.25">
      <c r="A1" t="s">
        <v>52</v>
      </c>
      <c r="B1" t="s">
        <v>107</v>
      </c>
      <c r="C1" t="s">
        <v>108</v>
      </c>
    </row>
    <row r="2" spans="1:3" x14ac:dyDescent="0.25">
      <c r="A2" s="2" t="s">
        <v>53</v>
      </c>
      <c r="B2" s="2">
        <v>1</v>
      </c>
      <c r="C2" s="2"/>
    </row>
    <row r="3" spans="1:3" x14ac:dyDescent="0.25">
      <c r="A3" s="2" t="s">
        <v>55</v>
      </c>
      <c r="B3" s="5" t="s">
        <v>56</v>
      </c>
      <c r="C3" s="2"/>
    </row>
    <row r="4" spans="1:3" x14ac:dyDescent="0.25">
      <c r="A4" s="2" t="s">
        <v>57</v>
      </c>
      <c r="B4" s="4" t="s">
        <v>58</v>
      </c>
      <c r="C4" s="2"/>
    </row>
    <row r="5" spans="1:3" x14ac:dyDescent="0.25">
      <c r="A5" s="2" t="s">
        <v>59</v>
      </c>
      <c r="B5" s="4" t="s">
        <v>60</v>
      </c>
      <c r="C5" s="2"/>
    </row>
    <row r="6" spans="1:3" x14ac:dyDescent="0.25">
      <c r="A6" s="2" t="s">
        <v>61</v>
      </c>
      <c r="B6" s="4" t="s">
        <v>62</v>
      </c>
      <c r="C6" s="2"/>
    </row>
    <row r="7" spans="1:3" x14ac:dyDescent="0.25">
      <c r="A7" s="2" t="s">
        <v>105</v>
      </c>
      <c r="B7" s="4" t="s">
        <v>64</v>
      </c>
    </row>
    <row r="8" spans="1:3" x14ac:dyDescent="0.25">
      <c r="A8" s="2" t="s">
        <v>65</v>
      </c>
      <c r="B8" s="4" t="s">
        <v>66</v>
      </c>
      <c r="C8" s="2"/>
    </row>
    <row r="9" spans="1:3" x14ac:dyDescent="0.25">
      <c r="A9" s="2" t="s">
        <v>67</v>
      </c>
      <c r="B9" s="4" t="s">
        <v>68</v>
      </c>
      <c r="C9" s="2"/>
    </row>
    <row r="10" spans="1:3" x14ac:dyDescent="0.25">
      <c r="A10" s="2" t="s">
        <v>69</v>
      </c>
      <c r="B10" s="4" t="s">
        <v>70</v>
      </c>
      <c r="C10" s="2"/>
    </row>
    <row r="11" spans="1:3" x14ac:dyDescent="0.25">
      <c r="A11" s="2" t="s">
        <v>71</v>
      </c>
      <c r="B11" s="4" t="s">
        <v>72</v>
      </c>
      <c r="C11" s="2"/>
    </row>
    <row r="12" spans="1:3" x14ac:dyDescent="0.25">
      <c r="A12" s="2" t="s">
        <v>73</v>
      </c>
      <c r="B12" s="4">
        <v>603.39074600000004</v>
      </c>
      <c r="C12" s="2"/>
    </row>
    <row r="13" spans="1:3" x14ac:dyDescent="0.25">
      <c r="A13" s="2" t="s">
        <v>74</v>
      </c>
      <c r="B13" s="4">
        <v>112.85110299999999</v>
      </c>
      <c r="C13" s="2"/>
    </row>
    <row r="14" spans="1:3" x14ac:dyDescent="0.25">
      <c r="A14" s="2" t="s">
        <v>75</v>
      </c>
      <c r="B14" s="4">
        <v>32.628428999999997</v>
      </c>
      <c r="C14" s="2"/>
    </row>
    <row r="15" spans="1:3" x14ac:dyDescent="0.25">
      <c r="A15" s="2" t="s">
        <v>76</v>
      </c>
      <c r="B15" s="4" t="s">
        <v>54</v>
      </c>
      <c r="C15" s="2"/>
    </row>
    <row r="16" spans="1:3" x14ac:dyDescent="0.25">
      <c r="A16" s="2" t="s">
        <v>77</v>
      </c>
      <c r="B16" s="4" t="s">
        <v>78</v>
      </c>
      <c r="C16" s="2"/>
    </row>
    <row r="17" spans="1:3" x14ac:dyDescent="0.25">
      <c r="A17" s="2" t="s">
        <v>79</v>
      </c>
      <c r="B17" s="4" t="s">
        <v>80</v>
      </c>
      <c r="C17" s="2"/>
    </row>
    <row r="18" spans="1:3" x14ac:dyDescent="0.25">
      <c r="A18" s="2" t="s">
        <v>81</v>
      </c>
      <c r="B18" s="4" t="s">
        <v>82</v>
      </c>
      <c r="C18" s="2"/>
    </row>
    <row r="19" spans="1:3" x14ac:dyDescent="0.25">
      <c r="A19" s="2" t="s">
        <v>83</v>
      </c>
      <c r="B19" s="4" t="s">
        <v>84</v>
      </c>
      <c r="C19" s="2"/>
    </row>
    <row r="20" spans="1:3" x14ac:dyDescent="0.25">
      <c r="A20" s="2" t="s">
        <v>85</v>
      </c>
      <c r="B20" s="4" t="s">
        <v>86</v>
      </c>
      <c r="C20" s="2"/>
    </row>
    <row r="21" spans="1:3" x14ac:dyDescent="0.25">
      <c r="A21" s="2" t="s">
        <v>106</v>
      </c>
      <c r="B21" s="4">
        <v>58.431171999999997</v>
      </c>
      <c r="C21" s="2"/>
    </row>
    <row r="22" spans="1:3" x14ac:dyDescent="0.25">
      <c r="A22" s="2" t="s">
        <v>87</v>
      </c>
      <c r="B22" s="2"/>
      <c r="C22" s="2"/>
    </row>
    <row r="23" spans="1:3" x14ac:dyDescent="0.25">
      <c r="A23" s="2" t="s">
        <v>88</v>
      </c>
      <c r="B23" s="2" t="s">
        <v>54</v>
      </c>
      <c r="C23" s="2"/>
    </row>
    <row r="24" spans="1:3" x14ac:dyDescent="0.25">
      <c r="A24" s="2" t="s">
        <v>89</v>
      </c>
      <c r="B24" s="2" t="s">
        <v>54</v>
      </c>
      <c r="C24" s="2"/>
    </row>
    <row r="25" spans="1:3" x14ac:dyDescent="0.25">
      <c r="A25" s="2" t="s">
        <v>53</v>
      </c>
      <c r="B25" s="2">
        <v>1</v>
      </c>
      <c r="C25" s="2"/>
    </row>
    <row r="26" spans="1:3" x14ac:dyDescent="0.25">
      <c r="A26" s="2" t="s">
        <v>55</v>
      </c>
      <c r="B26" s="2" t="s">
        <v>90</v>
      </c>
      <c r="C26" s="2"/>
    </row>
    <row r="27" spans="1:3" x14ac:dyDescent="0.25">
      <c r="A27" s="2" t="s">
        <v>57</v>
      </c>
      <c r="B27" s="2" t="s">
        <v>91</v>
      </c>
      <c r="C27" s="2"/>
    </row>
    <row r="28" spans="1:3" x14ac:dyDescent="0.25">
      <c r="A28" s="2" t="s">
        <v>59</v>
      </c>
      <c r="B28" s="2" t="s">
        <v>92</v>
      </c>
      <c r="C28" s="2"/>
    </row>
    <row r="29" spans="1:3" x14ac:dyDescent="0.25">
      <c r="A29" s="2" t="s">
        <v>61</v>
      </c>
      <c r="B29" s="2" t="s">
        <v>93</v>
      </c>
      <c r="C29" s="2"/>
    </row>
    <row r="30" spans="1:3" x14ac:dyDescent="0.25">
      <c r="A30" s="2" t="s">
        <v>63</v>
      </c>
      <c r="B30" s="2" t="s">
        <v>91</v>
      </c>
    </row>
    <row r="31" spans="1:3" x14ac:dyDescent="0.25">
      <c r="A31" s="2" t="s">
        <v>65</v>
      </c>
      <c r="B31" s="2" t="s">
        <v>94</v>
      </c>
      <c r="C31" s="2"/>
    </row>
    <row r="32" spans="1:3" x14ac:dyDescent="0.25">
      <c r="A32" s="2" t="s">
        <v>67</v>
      </c>
      <c r="B32" s="2" t="s">
        <v>95</v>
      </c>
      <c r="C32" s="2"/>
    </row>
    <row r="33" spans="1:3" x14ac:dyDescent="0.25">
      <c r="A33" s="2" t="s">
        <v>69</v>
      </c>
      <c r="B33" s="2" t="s">
        <v>96</v>
      </c>
      <c r="C33" s="2"/>
    </row>
    <row r="34" spans="1:3" x14ac:dyDescent="0.25">
      <c r="A34" s="2" t="s">
        <v>71</v>
      </c>
      <c r="B34" s="2" t="s">
        <v>97</v>
      </c>
      <c r="C34" s="2"/>
    </row>
    <row r="35" spans="1:3" x14ac:dyDescent="0.25">
      <c r="A35" s="2" t="s">
        <v>98</v>
      </c>
      <c r="B35" s="2">
        <v>439.817204</v>
      </c>
      <c r="C35" s="2"/>
    </row>
    <row r="36" spans="1:3" x14ac:dyDescent="0.25">
      <c r="A36" s="2" t="s">
        <v>99</v>
      </c>
      <c r="B36" s="2">
        <v>163.78947400000001</v>
      </c>
      <c r="C36" s="2"/>
    </row>
    <row r="37" spans="1:3" x14ac:dyDescent="0.25">
      <c r="A37" s="2" t="s">
        <v>100</v>
      </c>
      <c r="B37" s="2">
        <v>26.051545999999998</v>
      </c>
      <c r="C37" s="2"/>
    </row>
    <row r="38" spans="1:3" x14ac:dyDescent="0.25">
      <c r="A38" s="2" t="s">
        <v>76</v>
      </c>
      <c r="B38" s="2" t="s">
        <v>54</v>
      </c>
      <c r="C38" s="2"/>
    </row>
    <row r="39" spans="1:3" x14ac:dyDescent="0.25">
      <c r="A39" s="2" t="s">
        <v>77</v>
      </c>
      <c r="B39" s="2" t="s">
        <v>54</v>
      </c>
      <c r="C39" s="2"/>
    </row>
    <row r="40" spans="1:3" x14ac:dyDescent="0.25">
      <c r="A40" s="2" t="s">
        <v>79</v>
      </c>
      <c r="B40" s="2" t="s">
        <v>101</v>
      </c>
      <c r="C40" s="2"/>
    </row>
    <row r="41" spans="1:3" x14ac:dyDescent="0.25">
      <c r="A41" s="2" t="s">
        <v>81</v>
      </c>
      <c r="B41" s="2" t="s">
        <v>54</v>
      </c>
      <c r="C41" s="2"/>
    </row>
    <row r="42" spans="1:3" x14ac:dyDescent="0.25">
      <c r="A42" s="2" t="s">
        <v>83</v>
      </c>
      <c r="B42" s="2" t="s">
        <v>102</v>
      </c>
      <c r="C42" s="2"/>
    </row>
    <row r="43" spans="1:3" x14ac:dyDescent="0.25">
      <c r="A43" s="2" t="s">
        <v>85</v>
      </c>
      <c r="B43" s="2" t="s">
        <v>103</v>
      </c>
      <c r="C43" s="2"/>
    </row>
    <row r="44" spans="1:3" x14ac:dyDescent="0.25">
      <c r="A44" s="2" t="s">
        <v>104</v>
      </c>
      <c r="B44" s="2" t="s">
        <v>54</v>
      </c>
      <c r="C4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86F-27CB-4706-9D1B-9966F575CBAC}">
  <dimension ref="B1:L44"/>
  <sheetViews>
    <sheetView topLeftCell="C1" workbookViewId="0">
      <selection activeCell="J3" sqref="J3:Q17"/>
    </sheetView>
  </sheetViews>
  <sheetFormatPr defaultRowHeight="15" x14ac:dyDescent="0.25"/>
  <cols>
    <col min="3" max="3" width="40.85546875" bestFit="1" customWidth="1"/>
    <col min="4" max="4" width="11" bestFit="1" customWidth="1"/>
    <col min="10" max="10" width="14" customWidth="1"/>
    <col min="11" max="11" width="7.28515625" bestFit="1" customWidth="1"/>
    <col min="12" max="12" width="10" bestFit="1" customWidth="1"/>
    <col min="13" max="13" width="7.28515625" bestFit="1" customWidth="1"/>
    <col min="14" max="14" width="10" bestFit="1" customWidth="1"/>
    <col min="15" max="16" width="7.5703125" bestFit="1" customWidth="1"/>
  </cols>
  <sheetData>
    <row r="1" spans="2:7" x14ac:dyDescent="0.25">
      <c r="D1" t="s">
        <v>109</v>
      </c>
      <c r="E1" t="s">
        <v>110</v>
      </c>
    </row>
    <row r="2" spans="2:7" x14ac:dyDescent="0.25">
      <c r="C2" t="s">
        <v>53</v>
      </c>
      <c r="D2">
        <v>1</v>
      </c>
    </row>
    <row r="3" spans="2:7" x14ac:dyDescent="0.25">
      <c r="B3" s="1"/>
      <c r="C3" t="s">
        <v>55</v>
      </c>
      <c r="D3" s="3">
        <v>0.61097299999999999</v>
      </c>
      <c r="E3" s="3">
        <v>0.61855700000000002</v>
      </c>
      <c r="F3" s="7">
        <f>(E3-D3)/D3</f>
        <v>1.2412987153278517E-2</v>
      </c>
    </row>
    <row r="4" spans="2:7" x14ac:dyDescent="0.25">
      <c r="B4" s="1"/>
      <c r="C4" t="s">
        <v>57</v>
      </c>
      <c r="D4" s="3">
        <v>0.38902700000000001</v>
      </c>
      <c r="E4" s="3">
        <v>0.38144299999999998</v>
      </c>
      <c r="F4" s="7">
        <f t="shared" ref="F4:F44" si="0">(E4-D4)/D4</f>
        <v>-1.9494790849992508E-2</v>
      </c>
    </row>
    <row r="5" spans="2:7" x14ac:dyDescent="0.25">
      <c r="B5" s="1"/>
      <c r="C5" s="8" t="s">
        <v>59</v>
      </c>
      <c r="D5" s="3">
        <v>5.2368999999999999E-2</v>
      </c>
      <c r="E5" s="3">
        <v>3.0928000000000001E-2</v>
      </c>
      <c r="F5" s="7">
        <f t="shared" si="0"/>
        <v>-0.40942160438427311</v>
      </c>
      <c r="G5" t="s">
        <v>111</v>
      </c>
    </row>
    <row r="6" spans="2:7" x14ac:dyDescent="0.25">
      <c r="B6" s="1"/>
      <c r="C6" t="s">
        <v>61</v>
      </c>
      <c r="D6" s="3">
        <v>0.35660799999999998</v>
      </c>
      <c r="E6" s="3">
        <v>0.35051500000000002</v>
      </c>
      <c r="F6" s="7">
        <f t="shared" si="0"/>
        <v>-1.7085987975592135E-2</v>
      </c>
    </row>
    <row r="7" spans="2:7" x14ac:dyDescent="0.25">
      <c r="B7" s="1"/>
      <c r="C7" s="8" t="s">
        <v>105</v>
      </c>
      <c r="D7" s="3">
        <v>0.29675800000000002</v>
      </c>
      <c r="E7" s="3">
        <v>0.38144299999999998</v>
      </c>
      <c r="F7" s="7">
        <f t="shared" si="0"/>
        <v>0.2853672015581718</v>
      </c>
    </row>
    <row r="8" spans="2:7" x14ac:dyDescent="0.25">
      <c r="B8" s="1"/>
      <c r="C8" s="8" t="s">
        <v>65</v>
      </c>
      <c r="D8" s="3">
        <v>0.36409000000000002</v>
      </c>
      <c r="E8" s="3">
        <v>0.28866000000000003</v>
      </c>
      <c r="F8" s="7">
        <f t="shared" si="0"/>
        <v>-0.20717405037216072</v>
      </c>
    </row>
    <row r="9" spans="2:7" x14ac:dyDescent="0.25">
      <c r="B9" s="1"/>
      <c r="C9" s="8" t="s">
        <v>67</v>
      </c>
      <c r="D9" s="3">
        <v>0.31172100000000003</v>
      </c>
      <c r="E9" s="3">
        <v>0.25773200000000002</v>
      </c>
      <c r="F9" s="7">
        <f t="shared" si="0"/>
        <v>-0.17319654434574508</v>
      </c>
    </row>
    <row r="10" spans="2:7" x14ac:dyDescent="0.25">
      <c r="B10" s="1"/>
      <c r="C10" s="8" t="s">
        <v>69</v>
      </c>
      <c r="D10" s="3">
        <v>0.12468799999999999</v>
      </c>
      <c r="E10" s="3">
        <v>0.18556700000000001</v>
      </c>
      <c r="F10" s="7">
        <f t="shared" si="0"/>
        <v>0.48825067368150921</v>
      </c>
      <c r="G10" t="s">
        <v>112</v>
      </c>
    </row>
    <row r="11" spans="2:7" x14ac:dyDescent="0.25">
      <c r="B11" s="1"/>
      <c r="C11" s="8" t="s">
        <v>71</v>
      </c>
      <c r="D11" s="3">
        <v>0.18453900000000001</v>
      </c>
      <c r="E11" s="3">
        <v>0.21649499999999999</v>
      </c>
      <c r="F11" s="7">
        <f t="shared" si="0"/>
        <v>0.17316664770048598</v>
      </c>
    </row>
    <row r="12" spans="2:7" x14ac:dyDescent="0.25">
      <c r="B12" s="1"/>
      <c r="C12" s="8" t="s">
        <v>73</v>
      </c>
      <c r="D12" s="3">
        <v>603.39074600000004</v>
      </c>
      <c r="E12" s="3">
        <v>439.817204</v>
      </c>
      <c r="F12" s="7">
        <f t="shared" si="0"/>
        <v>-0.27109057121668223</v>
      </c>
    </row>
    <row r="13" spans="2:7" x14ac:dyDescent="0.25">
      <c r="B13" s="1"/>
      <c r="C13" s="8" t="s">
        <v>74</v>
      </c>
      <c r="D13" s="3">
        <v>112.85110299999999</v>
      </c>
      <c r="E13" s="3">
        <v>163.78947400000001</v>
      </c>
      <c r="F13" s="7">
        <f t="shared" si="0"/>
        <v>0.45137681108885591</v>
      </c>
    </row>
    <row r="14" spans="2:7" x14ac:dyDescent="0.25">
      <c r="B14" s="1"/>
      <c r="C14" s="8" t="s">
        <v>75</v>
      </c>
      <c r="D14" s="3">
        <v>32.628428999999997</v>
      </c>
      <c r="E14" s="3">
        <v>26.051545999999998</v>
      </c>
      <c r="F14" s="7">
        <f t="shared" si="0"/>
        <v>-0.20156909791764718</v>
      </c>
    </row>
    <row r="15" spans="2:7" x14ac:dyDescent="0.25">
      <c r="B15" s="1"/>
      <c r="C15" t="s">
        <v>76</v>
      </c>
      <c r="D15" s="3">
        <v>0</v>
      </c>
      <c r="E15" s="3">
        <v>0</v>
      </c>
      <c r="F15" s="7" t="e">
        <f t="shared" si="0"/>
        <v>#DIV/0!</v>
      </c>
    </row>
    <row r="16" spans="2:7" x14ac:dyDescent="0.25">
      <c r="B16" s="1"/>
      <c r="C16" s="8" t="s">
        <v>77</v>
      </c>
      <c r="D16" s="3">
        <v>1.4963000000000001E-2</v>
      </c>
      <c r="E16" s="3">
        <v>0</v>
      </c>
      <c r="F16" s="7">
        <f t="shared" si="0"/>
        <v>-1</v>
      </c>
    </row>
    <row r="17" spans="2:12" x14ac:dyDescent="0.25">
      <c r="B17" s="1"/>
      <c r="C17" s="8" t="s">
        <v>79</v>
      </c>
      <c r="D17" s="3">
        <v>2.4940000000000001E-3</v>
      </c>
      <c r="E17" s="3">
        <v>1.0101000000000001E-2</v>
      </c>
      <c r="F17" s="7">
        <f t="shared" si="0"/>
        <v>3.0501202886928631</v>
      </c>
    </row>
    <row r="18" spans="2:12" x14ac:dyDescent="0.25">
      <c r="B18" s="1"/>
      <c r="C18" s="8" t="s">
        <v>81</v>
      </c>
      <c r="D18" s="3">
        <v>9.9749999999999995E-3</v>
      </c>
      <c r="E18" s="3">
        <v>0</v>
      </c>
      <c r="F18" s="7">
        <f t="shared" si="0"/>
        <v>-1</v>
      </c>
      <c r="L18" s="6"/>
    </row>
    <row r="19" spans="2:12" x14ac:dyDescent="0.25">
      <c r="B19" s="1"/>
      <c r="C19" t="s">
        <v>83</v>
      </c>
      <c r="D19" s="3">
        <v>0.27182000000000001</v>
      </c>
      <c r="E19" s="3">
        <v>6.0606E-2</v>
      </c>
      <c r="F19" s="7">
        <f t="shared" si="0"/>
        <v>-0.7770362740048562</v>
      </c>
    </row>
    <row r="20" spans="2:12" x14ac:dyDescent="0.25">
      <c r="B20" s="1"/>
      <c r="C20" t="s">
        <v>85</v>
      </c>
      <c r="D20" s="3">
        <v>2.2443999999999999E-2</v>
      </c>
      <c r="E20" s="3">
        <v>0.10101</v>
      </c>
      <c r="F20" s="7">
        <f t="shared" si="0"/>
        <v>3.5005346640527537</v>
      </c>
    </row>
    <row r="21" spans="2:12" x14ac:dyDescent="0.25">
      <c r="B21" s="1"/>
      <c r="C21" t="s">
        <v>106</v>
      </c>
      <c r="D21" s="3">
        <v>58.431171999999997</v>
      </c>
      <c r="E21" s="3">
        <v>0</v>
      </c>
      <c r="F21" s="7">
        <f t="shared" si="0"/>
        <v>-1</v>
      </c>
    </row>
    <row r="22" spans="2:12" x14ac:dyDescent="0.25">
      <c r="B22" s="1"/>
      <c r="C22" t="s">
        <v>87</v>
      </c>
      <c r="D22" s="4"/>
      <c r="F22" s="7" t="e">
        <f t="shared" si="0"/>
        <v>#DIV/0!</v>
      </c>
    </row>
    <row r="23" spans="2:12" x14ac:dyDescent="0.25">
      <c r="C23" t="s">
        <v>88</v>
      </c>
      <c r="D23" s="4">
        <v>0</v>
      </c>
      <c r="F23" s="7" t="e">
        <f t="shared" si="0"/>
        <v>#DIV/0!</v>
      </c>
    </row>
    <row r="24" spans="2:12" x14ac:dyDescent="0.25">
      <c r="C24" t="s">
        <v>89</v>
      </c>
      <c r="D24" s="4" t="s">
        <v>54</v>
      </c>
      <c r="F24" s="7" t="e">
        <f t="shared" si="0"/>
        <v>#DIV/0!</v>
      </c>
    </row>
    <row r="25" spans="2:12" x14ac:dyDescent="0.25">
      <c r="C25" t="s">
        <v>53</v>
      </c>
      <c r="D25" s="4">
        <v>1</v>
      </c>
      <c r="F25" s="7">
        <f t="shared" si="0"/>
        <v>-1</v>
      </c>
    </row>
    <row r="26" spans="2:12" x14ac:dyDescent="0.25">
      <c r="C26" t="s">
        <v>55</v>
      </c>
      <c r="F26" s="7" t="e">
        <f t="shared" si="0"/>
        <v>#DIV/0!</v>
      </c>
    </row>
    <row r="27" spans="2:12" x14ac:dyDescent="0.25">
      <c r="C27" t="s">
        <v>57</v>
      </c>
      <c r="F27" s="7" t="e">
        <f t="shared" si="0"/>
        <v>#DIV/0!</v>
      </c>
    </row>
    <row r="28" spans="2:12" x14ac:dyDescent="0.25">
      <c r="C28" t="s">
        <v>59</v>
      </c>
      <c r="F28" s="7" t="e">
        <f t="shared" si="0"/>
        <v>#DIV/0!</v>
      </c>
    </row>
    <row r="29" spans="2:12" x14ac:dyDescent="0.25">
      <c r="C29" t="s">
        <v>61</v>
      </c>
      <c r="F29" s="7" t="e">
        <f t="shared" si="0"/>
        <v>#DIV/0!</v>
      </c>
    </row>
    <row r="30" spans="2:12" x14ac:dyDescent="0.25">
      <c r="C30" t="s">
        <v>63</v>
      </c>
      <c r="F30" s="7" t="e">
        <f t="shared" si="0"/>
        <v>#DIV/0!</v>
      </c>
    </row>
    <row r="31" spans="2:12" x14ac:dyDescent="0.25">
      <c r="C31" t="s">
        <v>65</v>
      </c>
      <c r="F31" s="7" t="e">
        <f t="shared" si="0"/>
        <v>#DIV/0!</v>
      </c>
    </row>
    <row r="32" spans="2:12" x14ac:dyDescent="0.25">
      <c r="C32" t="s">
        <v>67</v>
      </c>
      <c r="F32" s="7" t="e">
        <f t="shared" si="0"/>
        <v>#DIV/0!</v>
      </c>
    </row>
    <row r="33" spans="3:6" x14ac:dyDescent="0.25">
      <c r="C33" t="s">
        <v>69</v>
      </c>
      <c r="F33" s="7" t="e">
        <f t="shared" si="0"/>
        <v>#DIV/0!</v>
      </c>
    </row>
    <row r="34" spans="3:6" x14ac:dyDescent="0.25">
      <c r="C34" t="s">
        <v>71</v>
      </c>
      <c r="F34" s="7" t="e">
        <f t="shared" si="0"/>
        <v>#DIV/0!</v>
      </c>
    </row>
    <row r="35" spans="3:6" x14ac:dyDescent="0.25">
      <c r="C35" t="s">
        <v>98</v>
      </c>
      <c r="F35" s="7" t="e">
        <f t="shared" si="0"/>
        <v>#DIV/0!</v>
      </c>
    </row>
    <row r="36" spans="3:6" x14ac:dyDescent="0.25">
      <c r="C36" t="s">
        <v>99</v>
      </c>
      <c r="F36" s="7" t="e">
        <f t="shared" si="0"/>
        <v>#DIV/0!</v>
      </c>
    </row>
    <row r="37" spans="3:6" x14ac:dyDescent="0.25">
      <c r="C37" t="s">
        <v>100</v>
      </c>
      <c r="F37" s="7" t="e">
        <f t="shared" si="0"/>
        <v>#DIV/0!</v>
      </c>
    </row>
    <row r="38" spans="3:6" x14ac:dyDescent="0.25">
      <c r="C38" t="s">
        <v>76</v>
      </c>
      <c r="F38" s="7" t="e">
        <f t="shared" si="0"/>
        <v>#DIV/0!</v>
      </c>
    </row>
    <row r="39" spans="3:6" x14ac:dyDescent="0.25">
      <c r="C39" t="s">
        <v>77</v>
      </c>
      <c r="F39" s="7" t="e">
        <f t="shared" si="0"/>
        <v>#DIV/0!</v>
      </c>
    </row>
    <row r="40" spans="3:6" x14ac:dyDescent="0.25">
      <c r="C40" t="s">
        <v>79</v>
      </c>
      <c r="F40" s="7" t="e">
        <f t="shared" si="0"/>
        <v>#DIV/0!</v>
      </c>
    </row>
    <row r="41" spans="3:6" x14ac:dyDescent="0.25">
      <c r="C41" t="s">
        <v>81</v>
      </c>
      <c r="F41" s="7" t="e">
        <f t="shared" si="0"/>
        <v>#DIV/0!</v>
      </c>
    </row>
    <row r="42" spans="3:6" x14ac:dyDescent="0.25">
      <c r="C42" t="s">
        <v>83</v>
      </c>
      <c r="F42" s="7" t="e">
        <f t="shared" si="0"/>
        <v>#DIV/0!</v>
      </c>
    </row>
    <row r="43" spans="3:6" x14ac:dyDescent="0.25">
      <c r="C43" t="s">
        <v>85</v>
      </c>
      <c r="F43" s="7" t="e">
        <f t="shared" si="0"/>
        <v>#DIV/0!</v>
      </c>
    </row>
    <row r="44" spans="3:6" x14ac:dyDescent="0.25">
      <c r="C44" t="s">
        <v>104</v>
      </c>
      <c r="F44" s="7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577F-E7A5-4B11-A827-DED37A166883}">
  <dimension ref="A1:R78"/>
  <sheetViews>
    <sheetView tabSelected="1" topLeftCell="A60" workbookViewId="0">
      <selection activeCell="P57" sqref="P57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140625" bestFit="1" customWidth="1"/>
    <col min="4" max="4" width="9" bestFit="1" customWidth="1"/>
    <col min="5" max="5" width="8.140625" bestFit="1" customWidth="1"/>
    <col min="6" max="6" width="6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11" t="s">
        <v>128</v>
      </c>
      <c r="B1" s="12"/>
      <c r="C1" s="13"/>
      <c r="D1" s="13"/>
      <c r="E1" s="13"/>
      <c r="F1" s="13"/>
      <c r="H1" s="28" t="s">
        <v>132</v>
      </c>
      <c r="I1" s="29" t="s">
        <v>8</v>
      </c>
      <c r="J1" s="29"/>
      <c r="K1" s="29" t="s">
        <v>9</v>
      </c>
      <c r="L1" s="29"/>
      <c r="M1" s="30" t="s">
        <v>8</v>
      </c>
      <c r="N1" s="30" t="s">
        <v>129</v>
      </c>
      <c r="O1" s="30"/>
      <c r="P1" s="30" t="s">
        <v>9</v>
      </c>
      <c r="Q1" s="30" t="s">
        <v>129</v>
      </c>
      <c r="R1" s="30"/>
    </row>
    <row r="2" spans="1:18" x14ac:dyDescent="0.25">
      <c r="A2" s="11" t="s">
        <v>131</v>
      </c>
      <c r="B2" s="11" t="s">
        <v>8</v>
      </c>
      <c r="C2" s="11" t="s">
        <v>129</v>
      </c>
      <c r="D2" s="11" t="s">
        <v>9</v>
      </c>
      <c r="E2" s="11" t="s">
        <v>129</v>
      </c>
      <c r="F2" s="11" t="s">
        <v>130</v>
      </c>
      <c r="H2" s="28" t="s">
        <v>131</v>
      </c>
      <c r="I2" s="30" t="s">
        <v>133</v>
      </c>
      <c r="J2" s="31" t="s">
        <v>134</v>
      </c>
      <c r="K2" s="30" t="s">
        <v>133</v>
      </c>
      <c r="L2" s="31" t="s">
        <v>134</v>
      </c>
      <c r="M2" s="30"/>
      <c r="N2" s="30"/>
      <c r="O2" s="30"/>
      <c r="P2" s="30"/>
      <c r="Q2" s="30"/>
      <c r="R2" s="30"/>
    </row>
    <row r="3" spans="1:18" x14ac:dyDescent="0.25">
      <c r="A3" s="34"/>
      <c r="B3" s="34">
        <v>298126</v>
      </c>
      <c r="C3" s="34"/>
      <c r="D3" s="34">
        <v>298126</v>
      </c>
      <c r="E3" s="34"/>
      <c r="F3" s="34"/>
      <c r="H3" s="35"/>
      <c r="I3" s="36">
        <v>52357</v>
      </c>
      <c r="J3" s="37">
        <v>52207</v>
      </c>
      <c r="K3" s="36">
        <v>52357</v>
      </c>
      <c r="L3" s="37">
        <v>52207</v>
      </c>
      <c r="M3" s="24">
        <f>I3+J3</f>
        <v>104564</v>
      </c>
      <c r="N3" s="36"/>
      <c r="P3" s="24">
        <f>K3+L3</f>
        <v>104564</v>
      </c>
      <c r="Q3" s="36"/>
      <c r="R3" s="36"/>
    </row>
    <row r="4" spans="1:18" x14ac:dyDescent="0.25">
      <c r="A4" s="14" t="s">
        <v>123</v>
      </c>
      <c r="B4" s="24">
        <v>23979</v>
      </c>
      <c r="C4" s="32">
        <f>B4/$B$3</f>
        <v>8.0432434608185804E-2</v>
      </c>
      <c r="D4" s="24">
        <v>6211</v>
      </c>
      <c r="E4" s="32">
        <f>D4/$D$3</f>
        <v>2.0833473095268444E-2</v>
      </c>
      <c r="F4" s="15"/>
      <c r="H4" s="14" t="s">
        <v>123</v>
      </c>
      <c r="I4" s="24">
        <v>3651</v>
      </c>
      <c r="J4" s="24">
        <v>3799</v>
      </c>
      <c r="K4" s="24">
        <v>1031</v>
      </c>
      <c r="L4" s="24">
        <v>632</v>
      </c>
      <c r="M4" s="24">
        <f t="shared" ref="M4:M20" si="0">I4+J4</f>
        <v>7450</v>
      </c>
      <c r="N4" s="10">
        <f>M4/$M$3</f>
        <v>7.1248230748632416E-2</v>
      </c>
      <c r="O4" s="10">
        <f>(N4-C4)/C4</f>
        <v>-0.11418532715431058</v>
      </c>
      <c r="P4" s="24">
        <f t="shared" ref="P4:P20" si="1">K4+L4</f>
        <v>1663</v>
      </c>
      <c r="Q4" s="10">
        <f>P4/$P$3</f>
        <v>1.5904135266439693E-2</v>
      </c>
      <c r="R4" s="10">
        <f>(Q4-E4)/E4</f>
        <v>-0.23660662849096767</v>
      </c>
    </row>
    <row r="5" spans="1:18" x14ac:dyDescent="0.25">
      <c r="A5" s="16" t="s">
        <v>124</v>
      </c>
      <c r="B5" s="25"/>
      <c r="C5" s="32">
        <f t="shared" ref="C5:C19" si="2">B5/$B$3</f>
        <v>0</v>
      </c>
      <c r="D5" s="25"/>
      <c r="E5" s="32">
        <f t="shared" ref="E5:E19" si="3">D5/$D$3</f>
        <v>0</v>
      </c>
      <c r="F5" s="18"/>
      <c r="H5" s="16" t="s">
        <v>124</v>
      </c>
      <c r="I5" s="25"/>
      <c r="J5" s="25"/>
      <c r="K5" s="25"/>
      <c r="L5" s="25"/>
      <c r="M5" s="24">
        <f t="shared" si="0"/>
        <v>0</v>
      </c>
      <c r="N5" s="10">
        <f t="shared" ref="N5:N19" si="4">M5/$M$3</f>
        <v>0</v>
      </c>
      <c r="O5" s="17"/>
      <c r="P5" s="24">
        <f t="shared" si="1"/>
        <v>0</v>
      </c>
      <c r="Q5" s="10">
        <f t="shared" ref="Q5:Q19" si="5">P5/$P$3</f>
        <v>0</v>
      </c>
      <c r="R5" s="10" t="e">
        <f t="shared" ref="R5:R20" si="6">(Q5-E5)/E5</f>
        <v>#DIV/0!</v>
      </c>
    </row>
    <row r="6" spans="1:18" x14ac:dyDescent="0.25">
      <c r="A6" s="19" t="s">
        <v>125</v>
      </c>
      <c r="B6" s="26">
        <v>8802</v>
      </c>
      <c r="C6" s="32">
        <f t="shared" si="2"/>
        <v>2.9524429268161782E-2</v>
      </c>
      <c r="D6" s="26">
        <v>3014</v>
      </c>
      <c r="E6" s="32">
        <f t="shared" si="3"/>
        <v>1.0109819338132198E-2</v>
      </c>
      <c r="F6" s="20">
        <f>(E6-C6)/C6</f>
        <v>-0.65757782322199498</v>
      </c>
      <c r="H6" s="19" t="s">
        <v>125</v>
      </c>
      <c r="I6" s="26">
        <v>1590</v>
      </c>
      <c r="J6" s="26">
        <v>1690</v>
      </c>
      <c r="K6" s="26">
        <v>540</v>
      </c>
      <c r="L6" s="26">
        <v>257</v>
      </c>
      <c r="M6" s="24">
        <f t="shared" si="0"/>
        <v>3280</v>
      </c>
      <c r="N6" s="10">
        <f t="shared" si="4"/>
        <v>3.1368348571209979E-2</v>
      </c>
      <c r="O6" s="10">
        <f>(N6-C6)/C6</f>
        <v>6.2454020238644263E-2</v>
      </c>
      <c r="P6" s="24">
        <f t="shared" si="1"/>
        <v>797</v>
      </c>
      <c r="Q6" s="10">
        <f t="shared" si="5"/>
        <v>7.6221261619677898E-3</v>
      </c>
      <c r="R6" s="10">
        <f t="shared" si="6"/>
        <v>-0.24606702582521253</v>
      </c>
    </row>
    <row r="7" spans="1:18" x14ac:dyDescent="0.25">
      <c r="A7" s="19" t="s">
        <v>113</v>
      </c>
      <c r="B7" s="26">
        <v>6534</v>
      </c>
      <c r="C7" s="32">
        <f t="shared" si="2"/>
        <v>2.1916907616242796E-2</v>
      </c>
      <c r="D7" s="26">
        <v>1868</v>
      </c>
      <c r="E7" s="32">
        <f t="shared" si="3"/>
        <v>6.2658070748609646E-3</v>
      </c>
      <c r="F7" s="20">
        <f t="shared" ref="F7:F20" si="7">(E7-C7)/C7</f>
        <v>-0.71411080501989588</v>
      </c>
      <c r="H7" s="19" t="s">
        <v>113</v>
      </c>
      <c r="I7" s="26">
        <v>838</v>
      </c>
      <c r="J7" s="26">
        <v>879</v>
      </c>
      <c r="K7" s="26">
        <v>268</v>
      </c>
      <c r="L7" s="26">
        <v>198</v>
      </c>
      <c r="M7" s="24">
        <f t="shared" si="0"/>
        <v>1717</v>
      </c>
      <c r="N7" s="10">
        <f t="shared" si="4"/>
        <v>1.6420565395355954E-2</v>
      </c>
      <c r="O7" s="10">
        <f t="shared" ref="O7:O20" si="8">(N7-C7)/C7</f>
        <v>-0.25078091841813754</v>
      </c>
      <c r="P7" s="24">
        <f t="shared" si="1"/>
        <v>466</v>
      </c>
      <c r="Q7" s="10">
        <f t="shared" si="5"/>
        <v>4.4566007421292225E-3</v>
      </c>
      <c r="R7" s="10">
        <f t="shared" si="6"/>
        <v>-0.28874274472804251</v>
      </c>
    </row>
    <row r="8" spans="1:18" x14ac:dyDescent="0.25">
      <c r="A8" s="19" t="s">
        <v>114</v>
      </c>
      <c r="B8" s="26">
        <v>1669</v>
      </c>
      <c r="C8" s="32">
        <f t="shared" si="2"/>
        <v>5.598304072774599E-3</v>
      </c>
      <c r="D8" s="26">
        <v>376</v>
      </c>
      <c r="E8" s="32">
        <f t="shared" si="3"/>
        <v>1.261211702434541E-3</v>
      </c>
      <c r="F8" s="20">
        <f t="shared" si="7"/>
        <v>-0.77471539844218096</v>
      </c>
      <c r="H8" s="19" t="s">
        <v>114</v>
      </c>
      <c r="I8" s="26">
        <v>206</v>
      </c>
      <c r="J8" s="26">
        <v>223</v>
      </c>
      <c r="K8" s="26">
        <v>58</v>
      </c>
      <c r="L8" s="26">
        <v>52</v>
      </c>
      <c r="M8" s="24">
        <f t="shared" si="0"/>
        <v>429</v>
      </c>
      <c r="N8" s="10">
        <f t="shared" si="4"/>
        <v>4.1027504686125243E-3</v>
      </c>
      <c r="O8" s="10">
        <f t="shared" si="8"/>
        <v>-0.26714404661139762</v>
      </c>
      <c r="P8" s="24">
        <f t="shared" si="1"/>
        <v>110</v>
      </c>
      <c r="Q8" s="10">
        <f t="shared" si="5"/>
        <v>1.051987299644237E-3</v>
      </c>
      <c r="R8" s="10">
        <f t="shared" si="6"/>
        <v>-0.16589158060176107</v>
      </c>
    </row>
    <row r="9" spans="1:18" x14ac:dyDescent="0.25">
      <c r="A9" s="16" t="s">
        <v>126</v>
      </c>
      <c r="B9" s="25"/>
      <c r="C9" s="32">
        <f t="shared" si="2"/>
        <v>0</v>
      </c>
      <c r="D9" s="25"/>
      <c r="E9" s="32">
        <f t="shared" si="3"/>
        <v>0</v>
      </c>
      <c r="F9" s="22"/>
      <c r="H9" s="16" t="s">
        <v>126</v>
      </c>
      <c r="I9" s="25"/>
      <c r="J9" s="25"/>
      <c r="K9" s="25"/>
      <c r="L9" s="25"/>
      <c r="M9" s="24">
        <f t="shared" si="0"/>
        <v>0</v>
      </c>
      <c r="N9" s="10">
        <f t="shared" si="4"/>
        <v>0</v>
      </c>
      <c r="O9" s="10">
        <v>0</v>
      </c>
      <c r="P9" s="24">
        <f t="shared" si="1"/>
        <v>0</v>
      </c>
      <c r="Q9" s="10">
        <f t="shared" si="5"/>
        <v>0</v>
      </c>
      <c r="R9" s="10" t="e">
        <f t="shared" si="6"/>
        <v>#DIV/0!</v>
      </c>
    </row>
    <row r="10" spans="1:18" x14ac:dyDescent="0.25">
      <c r="A10" s="19" t="s">
        <v>115</v>
      </c>
      <c r="B10" s="26">
        <v>8309</v>
      </c>
      <c r="C10" s="32">
        <f t="shared" si="2"/>
        <v>2.7870766051937772E-2</v>
      </c>
      <c r="D10" s="26">
        <v>1602</v>
      </c>
      <c r="E10" s="32">
        <f t="shared" si="3"/>
        <v>5.3735668811173802E-3</v>
      </c>
      <c r="F10" s="20">
        <f t="shared" si="7"/>
        <v>-0.80719701528463117</v>
      </c>
      <c r="H10" s="19" t="s">
        <v>115</v>
      </c>
      <c r="I10" s="26">
        <v>1190</v>
      </c>
      <c r="J10" s="26">
        <v>1197</v>
      </c>
      <c r="K10" s="26">
        <v>258</v>
      </c>
      <c r="L10" s="26">
        <v>189</v>
      </c>
      <c r="M10" s="24">
        <f t="shared" si="0"/>
        <v>2387</v>
      </c>
      <c r="N10" s="10">
        <f t="shared" si="4"/>
        <v>2.2828124402279944E-2</v>
      </c>
      <c r="O10" s="10">
        <f t="shared" si="8"/>
        <v>-0.18092942405173784</v>
      </c>
      <c r="P10" s="24">
        <f t="shared" si="1"/>
        <v>447</v>
      </c>
      <c r="Q10" s="10">
        <f t="shared" si="5"/>
        <v>4.2748938449179447E-3</v>
      </c>
      <c r="R10" s="10">
        <f t="shared" si="6"/>
        <v>-0.20445879999375335</v>
      </c>
    </row>
    <row r="11" spans="1:18" x14ac:dyDescent="0.25">
      <c r="A11" s="19" t="s">
        <v>116</v>
      </c>
      <c r="B11" s="26">
        <v>6293</v>
      </c>
      <c r="C11" s="32">
        <f t="shared" si="2"/>
        <v>2.1108524583565338E-2</v>
      </c>
      <c r="D11" s="26">
        <v>1181</v>
      </c>
      <c r="E11" s="32">
        <f t="shared" si="3"/>
        <v>3.9614122887638116E-3</v>
      </c>
      <c r="F11" s="20">
        <f t="shared" si="7"/>
        <v>-0.81233116160813601</v>
      </c>
      <c r="H11" s="19" t="s">
        <v>116</v>
      </c>
      <c r="I11" s="26">
        <v>1092</v>
      </c>
      <c r="J11" s="26">
        <v>1132</v>
      </c>
      <c r="K11" s="26">
        <v>186</v>
      </c>
      <c r="L11" s="26">
        <v>147</v>
      </c>
      <c r="M11" s="24">
        <f t="shared" si="0"/>
        <v>2224</v>
      </c>
      <c r="N11" s="10">
        <f t="shared" si="4"/>
        <v>2.1269270494625302E-2</v>
      </c>
      <c r="O11" s="10">
        <f t="shared" si="8"/>
        <v>7.6152130113877007E-3</v>
      </c>
      <c r="P11" s="24">
        <f t="shared" si="1"/>
        <v>333</v>
      </c>
      <c r="Q11" s="10">
        <f t="shared" si="5"/>
        <v>3.184652461650281E-3</v>
      </c>
      <c r="R11" s="10">
        <f t="shared" si="6"/>
        <v>-0.19608154125152277</v>
      </c>
    </row>
    <row r="12" spans="1:18" x14ac:dyDescent="0.25">
      <c r="A12" s="19" t="s">
        <v>117</v>
      </c>
      <c r="B12" s="26">
        <v>4449</v>
      </c>
      <c r="C12" s="32">
        <f t="shared" si="2"/>
        <v>1.4923220383327855E-2</v>
      </c>
      <c r="D12" s="26">
        <v>1744</v>
      </c>
      <c r="E12" s="32">
        <f t="shared" si="3"/>
        <v>5.8498755559729778E-3</v>
      </c>
      <c r="F12" s="20">
        <f t="shared" si="7"/>
        <v>-0.60800179815688915</v>
      </c>
      <c r="H12" s="19" t="s">
        <v>117</v>
      </c>
      <c r="I12" s="26">
        <v>666</v>
      </c>
      <c r="J12" s="26">
        <v>803</v>
      </c>
      <c r="K12" s="26">
        <v>343</v>
      </c>
      <c r="L12" s="26">
        <v>120</v>
      </c>
      <c r="M12" s="24">
        <f t="shared" si="0"/>
        <v>1469</v>
      </c>
      <c r="N12" s="10">
        <f t="shared" si="4"/>
        <v>1.4048812210703492E-2</v>
      </c>
      <c r="O12" s="10">
        <f t="shared" si="8"/>
        <v>-5.8593798802384987E-2</v>
      </c>
      <c r="P12" s="24">
        <f t="shared" si="1"/>
        <v>463</v>
      </c>
      <c r="Q12" s="10">
        <f t="shared" si="5"/>
        <v>4.4279101794116524E-3</v>
      </c>
      <c r="R12" s="10">
        <f t="shared" si="6"/>
        <v>-0.24307617537426704</v>
      </c>
    </row>
    <row r="13" spans="1:18" x14ac:dyDescent="0.25">
      <c r="A13" s="19" t="s">
        <v>118</v>
      </c>
      <c r="B13" s="26">
        <v>4357</v>
      </c>
      <c r="C13" s="32">
        <f t="shared" si="2"/>
        <v>1.4614626030604509E-2</v>
      </c>
      <c r="D13" s="26">
        <v>1398</v>
      </c>
      <c r="E13" s="32">
        <f t="shared" si="3"/>
        <v>4.6892924468177888E-3</v>
      </c>
      <c r="F13" s="20">
        <f t="shared" si="7"/>
        <v>-0.67913702088593064</v>
      </c>
      <c r="H13" s="19" t="s">
        <v>118</v>
      </c>
      <c r="I13" s="26">
        <v>585</v>
      </c>
      <c r="J13" s="26">
        <v>559</v>
      </c>
      <c r="K13" s="26">
        <v>212</v>
      </c>
      <c r="L13" s="26">
        <v>147</v>
      </c>
      <c r="M13" s="24">
        <f t="shared" si="0"/>
        <v>1144</v>
      </c>
      <c r="N13" s="10">
        <f t="shared" si="4"/>
        <v>1.0940667916300065E-2</v>
      </c>
      <c r="O13" s="10">
        <f t="shared" si="8"/>
        <v>-0.25138912939755031</v>
      </c>
      <c r="P13" s="24">
        <f t="shared" si="1"/>
        <v>359</v>
      </c>
      <c r="Q13" s="10">
        <f t="shared" si="5"/>
        <v>3.4333040052025553E-3</v>
      </c>
      <c r="R13" s="10">
        <f t="shared" si="6"/>
        <v>-0.26784178121958735</v>
      </c>
    </row>
    <row r="14" spans="1:18" x14ac:dyDescent="0.25">
      <c r="A14" s="16" t="s">
        <v>127</v>
      </c>
      <c r="B14" s="25"/>
      <c r="C14" s="32">
        <f t="shared" si="2"/>
        <v>0</v>
      </c>
      <c r="D14" s="25"/>
      <c r="E14" s="32">
        <f t="shared" si="3"/>
        <v>0</v>
      </c>
      <c r="F14" s="22"/>
      <c r="H14" s="16" t="s">
        <v>127</v>
      </c>
      <c r="I14" s="25"/>
      <c r="J14" s="25"/>
      <c r="K14" s="25"/>
      <c r="L14" s="25"/>
      <c r="M14" s="24">
        <f t="shared" si="0"/>
        <v>0</v>
      </c>
      <c r="N14" s="10">
        <f t="shared" si="4"/>
        <v>0</v>
      </c>
      <c r="O14" s="10">
        <v>0</v>
      </c>
      <c r="P14" s="24">
        <f t="shared" si="1"/>
        <v>0</v>
      </c>
      <c r="Q14" s="10">
        <f t="shared" si="5"/>
        <v>0</v>
      </c>
      <c r="R14" s="10" t="e">
        <f t="shared" si="6"/>
        <v>#DIV/0!</v>
      </c>
    </row>
    <row r="15" spans="1:18" x14ac:dyDescent="0.25">
      <c r="A15" s="19" t="s">
        <v>46</v>
      </c>
      <c r="B15" s="26">
        <v>853271</v>
      </c>
      <c r="C15" s="32">
        <f t="shared" si="2"/>
        <v>2.8621153472021899</v>
      </c>
      <c r="D15" s="26">
        <v>185602</v>
      </c>
      <c r="E15" s="32">
        <f t="shared" si="3"/>
        <v>0.6225622723278077</v>
      </c>
      <c r="F15" s="20">
        <f t="shared" si="7"/>
        <v>-0.78248176722284013</v>
      </c>
      <c r="H15" s="19" t="s">
        <v>46</v>
      </c>
      <c r="I15" s="26">
        <v>277883</v>
      </c>
      <c r="J15" s="26">
        <v>283561</v>
      </c>
      <c r="K15" s="26">
        <v>59019</v>
      </c>
      <c r="L15" s="26">
        <v>47271</v>
      </c>
      <c r="M15" s="24">
        <f>AVERAGE(I15,J15)</f>
        <v>280722</v>
      </c>
      <c r="N15" s="10">
        <f t="shared" si="4"/>
        <v>2.6846907157339044</v>
      </c>
      <c r="O15" s="10">
        <f t="shared" si="8"/>
        <v>-6.1990734105710925E-2</v>
      </c>
      <c r="P15" s="24">
        <f>AVERAGE(K15,L15)</f>
        <v>53145</v>
      </c>
      <c r="Q15" s="10">
        <f t="shared" si="5"/>
        <v>0.50825331854175437</v>
      </c>
      <c r="R15" s="10">
        <f t="shared" si="6"/>
        <v>-0.1836104737902659</v>
      </c>
    </row>
    <row r="16" spans="1:18" x14ac:dyDescent="0.25">
      <c r="A16" s="19" t="s">
        <v>119</v>
      </c>
      <c r="B16" s="26">
        <v>507</v>
      </c>
      <c r="C16" s="32">
        <f t="shared" si="2"/>
        <v>1.7006232264210434E-3</v>
      </c>
      <c r="D16" s="26">
        <v>108</v>
      </c>
      <c r="E16" s="32">
        <f t="shared" si="3"/>
        <v>3.6226293580566605E-4</v>
      </c>
      <c r="F16" s="20">
        <f t="shared" si="7"/>
        <v>-0.78698224852071008</v>
      </c>
      <c r="H16" s="19" t="s">
        <v>119</v>
      </c>
      <c r="I16" s="26">
        <v>96</v>
      </c>
      <c r="J16" s="26">
        <v>100</v>
      </c>
      <c r="K16" s="26">
        <v>16</v>
      </c>
      <c r="L16" s="26">
        <v>10</v>
      </c>
      <c r="M16" s="24">
        <f t="shared" ref="M16:M20" si="9">AVERAGE(I16,J16)</f>
        <v>98</v>
      </c>
      <c r="N16" s="10">
        <f t="shared" si="4"/>
        <v>9.3722504877395663E-4</v>
      </c>
      <c r="O16" s="10">
        <f t="shared" si="8"/>
        <v>-0.44889318561975422</v>
      </c>
      <c r="P16" s="24">
        <f t="shared" ref="P16:P20" si="10">AVERAGE(K16,L16)</f>
        <v>13</v>
      </c>
      <c r="Q16" s="10">
        <f t="shared" si="5"/>
        <v>1.2432577177613711E-4</v>
      </c>
      <c r="R16" s="10">
        <f t="shared" si="6"/>
        <v>-0.65680791632840141</v>
      </c>
    </row>
    <row r="17" spans="1:18" x14ac:dyDescent="0.25">
      <c r="A17" s="19" t="s">
        <v>120</v>
      </c>
      <c r="B17" s="26">
        <v>298</v>
      </c>
      <c r="C17" s="32">
        <f t="shared" si="2"/>
        <v>9.9957735990822668E-4</v>
      </c>
      <c r="D17" s="26">
        <v>54</v>
      </c>
      <c r="E17" s="32">
        <f t="shared" si="3"/>
        <v>1.8113146790283303E-4</v>
      </c>
      <c r="F17" s="20">
        <f t="shared" si="7"/>
        <v>-0.81879194630872487</v>
      </c>
      <c r="H17" s="19" t="s">
        <v>120</v>
      </c>
      <c r="I17" s="26">
        <v>72</v>
      </c>
      <c r="J17" s="26">
        <v>61</v>
      </c>
      <c r="K17" s="26">
        <v>8</v>
      </c>
      <c r="L17" s="26">
        <v>6</v>
      </c>
      <c r="M17" s="24">
        <f t="shared" si="9"/>
        <v>66.5</v>
      </c>
      <c r="N17" s="10">
        <f t="shared" si="4"/>
        <v>6.3597414023947051E-4</v>
      </c>
      <c r="O17" s="10">
        <f t="shared" si="8"/>
        <v>-0.36375695794284429</v>
      </c>
      <c r="P17" s="24">
        <f t="shared" si="10"/>
        <v>7</v>
      </c>
      <c r="Q17" s="10">
        <f t="shared" si="5"/>
        <v>6.6944646340996906E-5</v>
      </c>
      <c r="R17" s="10">
        <f t="shared" si="6"/>
        <v>-0.63040852527673996</v>
      </c>
    </row>
    <row r="18" spans="1:18" x14ac:dyDescent="0.25">
      <c r="A18" s="19" t="s">
        <v>121</v>
      </c>
      <c r="B18" s="26">
        <v>214</v>
      </c>
      <c r="C18" s="32">
        <f t="shared" si="2"/>
        <v>7.1781729872604199E-4</v>
      </c>
      <c r="D18" s="26">
        <v>48</v>
      </c>
      <c r="E18" s="32">
        <f t="shared" si="3"/>
        <v>1.6100574924696268E-4</v>
      </c>
      <c r="F18" s="20">
        <f t="shared" si="7"/>
        <v>-0.77570093457943934</v>
      </c>
      <c r="H18" s="19" t="s">
        <v>121</v>
      </c>
      <c r="I18" s="26">
        <v>36</v>
      </c>
      <c r="J18" s="26">
        <v>40</v>
      </c>
      <c r="K18" s="26">
        <v>9</v>
      </c>
      <c r="L18" s="26">
        <v>3</v>
      </c>
      <c r="M18" s="24">
        <f t="shared" si="9"/>
        <v>38</v>
      </c>
      <c r="N18" s="10">
        <f t="shared" si="4"/>
        <v>3.6341379442255463E-4</v>
      </c>
      <c r="O18" s="10">
        <f t="shared" si="8"/>
        <v>-0.49372382768215645</v>
      </c>
      <c r="P18" s="24">
        <f t="shared" si="10"/>
        <v>6</v>
      </c>
      <c r="Q18" s="10">
        <f t="shared" si="5"/>
        <v>5.7381125435140199E-5</v>
      </c>
      <c r="R18" s="10">
        <f t="shared" si="6"/>
        <v>-0.64360822080257063</v>
      </c>
    </row>
    <row r="19" spans="1:18" x14ac:dyDescent="0.25">
      <c r="A19" s="23" t="s">
        <v>122</v>
      </c>
      <c r="B19" s="26">
        <v>99</v>
      </c>
      <c r="C19" s="32">
        <f t="shared" si="2"/>
        <v>3.3207435782186054E-4</v>
      </c>
      <c r="D19" s="26">
        <v>25</v>
      </c>
      <c r="E19" s="32">
        <f t="shared" si="3"/>
        <v>8.3857161066126399E-5</v>
      </c>
      <c r="F19" s="20">
        <f t="shared" si="7"/>
        <v>-0.7474747474747474</v>
      </c>
      <c r="H19" s="23" t="s">
        <v>122</v>
      </c>
      <c r="I19" s="26">
        <v>31</v>
      </c>
      <c r="J19" s="26">
        <v>17</v>
      </c>
      <c r="K19" s="26">
        <v>3</v>
      </c>
      <c r="L19" s="26">
        <v>2</v>
      </c>
      <c r="M19" s="24">
        <f t="shared" si="9"/>
        <v>24</v>
      </c>
      <c r="N19" s="10">
        <f t="shared" si="4"/>
        <v>2.2952450174056079E-4</v>
      </c>
      <c r="O19" s="10">
        <f t="shared" si="8"/>
        <v>-0.30881594337468254</v>
      </c>
      <c r="P19" s="24">
        <f t="shared" si="10"/>
        <v>2.5</v>
      </c>
      <c r="Q19" s="10">
        <f t="shared" si="5"/>
        <v>2.3908802264641749E-5</v>
      </c>
      <c r="R19" s="10">
        <f t="shared" si="6"/>
        <v>-0.71488657664205646</v>
      </c>
    </row>
    <row r="20" spans="1:18" x14ac:dyDescent="0.25">
      <c r="A20" s="21" t="s">
        <v>7</v>
      </c>
      <c r="C20" s="27">
        <v>915.86664444073995</v>
      </c>
      <c r="E20" s="27">
        <v>794</v>
      </c>
      <c r="F20" s="20">
        <f t="shared" si="7"/>
        <v>-0.13306155997760566</v>
      </c>
      <c r="H20" s="21" t="s">
        <v>7</v>
      </c>
      <c r="I20" s="27">
        <v>763.87149597557595</v>
      </c>
      <c r="J20" s="27">
        <v>753.46506666666596</v>
      </c>
      <c r="K20" s="27">
        <v>626.07207207207205</v>
      </c>
      <c r="L20" s="27">
        <v>664.66504065040601</v>
      </c>
      <c r="N20" s="24">
        <f>AVERAGE(I20,J20)</f>
        <v>758.66828132112096</v>
      </c>
      <c r="O20" s="10">
        <f t="shared" si="8"/>
        <v>-0.17163892153274102</v>
      </c>
      <c r="Q20" s="24">
        <f>AVERAGE(K20,L20)</f>
        <v>645.36855636123903</v>
      </c>
      <c r="R20" s="10">
        <f t="shared" si="6"/>
        <v>-0.18719325395309946</v>
      </c>
    </row>
    <row r="22" spans="1:18" x14ac:dyDescent="0.25">
      <c r="J22" s="9">
        <f>I4/I3</f>
        <v>6.9732795996714864E-2</v>
      </c>
      <c r="K22" s="9">
        <f>J4/J3</f>
        <v>7.2768019614227977E-2</v>
      </c>
      <c r="L22" s="9">
        <f>(K22-J22)/J22</f>
        <v>4.3526486700118897E-2</v>
      </c>
    </row>
    <row r="33" spans="1:6" x14ac:dyDescent="0.25">
      <c r="A33" s="11"/>
      <c r="B33" s="38" t="s">
        <v>135</v>
      </c>
      <c r="C33" s="38" t="s">
        <v>135</v>
      </c>
      <c r="D33" s="39" t="s">
        <v>136</v>
      </c>
      <c r="E33" s="39" t="s">
        <v>136</v>
      </c>
      <c r="F33" s="39"/>
    </row>
    <row r="34" spans="1:6" x14ac:dyDescent="0.25">
      <c r="A34" s="11" t="s">
        <v>131</v>
      </c>
      <c r="B34" s="11" t="s">
        <v>8</v>
      </c>
      <c r="C34" s="11" t="s">
        <v>129</v>
      </c>
      <c r="D34" s="11" t="s">
        <v>8</v>
      </c>
      <c r="E34" s="11" t="s">
        <v>129</v>
      </c>
      <c r="F34" s="11" t="s">
        <v>130</v>
      </c>
    </row>
    <row r="35" spans="1:6" x14ac:dyDescent="0.25">
      <c r="A35" s="34"/>
      <c r="B35" s="34">
        <v>298126</v>
      </c>
      <c r="C35" s="34"/>
      <c r="D35" s="37">
        <v>52207</v>
      </c>
      <c r="E35" s="34"/>
      <c r="F35" s="34"/>
    </row>
    <row r="36" spans="1:6" x14ac:dyDescent="0.25">
      <c r="A36" s="14" t="s">
        <v>137</v>
      </c>
      <c r="B36" s="24">
        <v>23979</v>
      </c>
      <c r="C36" s="32">
        <f>B36/$B$35</f>
        <v>8.0432434608185804E-2</v>
      </c>
      <c r="D36" s="24">
        <v>3799</v>
      </c>
      <c r="E36" s="32">
        <f>D36/$D$35</f>
        <v>7.2768019614227977E-2</v>
      </c>
      <c r="F36" s="20">
        <f>(E36-C36)/C36</f>
        <v>-9.5290103193989367E-2</v>
      </c>
    </row>
    <row r="37" spans="1:6" x14ac:dyDescent="0.25">
      <c r="A37" s="16" t="s">
        <v>124</v>
      </c>
      <c r="B37" s="25"/>
      <c r="C37" s="32">
        <f t="shared" ref="C37:C52" si="11">B37/$B$3</f>
        <v>0</v>
      </c>
      <c r="D37" s="25"/>
      <c r="E37" s="32">
        <f t="shared" ref="E37:E52" si="12">D37/$D$35</f>
        <v>0</v>
      </c>
      <c r="F37" s="20"/>
    </row>
    <row r="38" spans="1:6" x14ac:dyDescent="0.25">
      <c r="A38" s="19" t="s">
        <v>125</v>
      </c>
      <c r="B38" s="26">
        <v>8802</v>
      </c>
      <c r="C38" s="32">
        <f t="shared" si="11"/>
        <v>2.9524429268161782E-2</v>
      </c>
      <c r="D38" s="26">
        <v>1690</v>
      </c>
      <c r="E38" s="32">
        <f t="shared" si="12"/>
        <v>3.2371137970004023E-2</v>
      </c>
      <c r="F38" s="20">
        <f t="shared" ref="F38:F53" si="13">(E38-C38)/C38</f>
        <v>9.6418754651831376E-2</v>
      </c>
    </row>
    <row r="39" spans="1:6" x14ac:dyDescent="0.25">
      <c r="A39" s="19" t="s">
        <v>113</v>
      </c>
      <c r="B39" s="26">
        <v>6534</v>
      </c>
      <c r="C39" s="32">
        <f t="shared" si="11"/>
        <v>2.1916907616242796E-2</v>
      </c>
      <c r="D39" s="26">
        <v>879</v>
      </c>
      <c r="E39" s="32">
        <f t="shared" si="12"/>
        <v>1.6836822648303867E-2</v>
      </c>
      <c r="F39" s="20">
        <f t="shared" si="13"/>
        <v>-0.23178840084967267</v>
      </c>
    </row>
    <row r="40" spans="1:6" x14ac:dyDescent="0.25">
      <c r="A40" s="19" t="s">
        <v>114</v>
      </c>
      <c r="B40" s="26">
        <v>1669</v>
      </c>
      <c r="C40" s="32">
        <f t="shared" si="11"/>
        <v>5.598304072774599E-3</v>
      </c>
      <c r="D40" s="26">
        <v>223</v>
      </c>
      <c r="E40" s="32">
        <f t="shared" si="12"/>
        <v>4.2714578504798205E-3</v>
      </c>
      <c r="F40" s="20">
        <f t="shared" si="13"/>
        <v>-0.23700860207780294</v>
      </c>
    </row>
    <row r="41" spans="1:6" x14ac:dyDescent="0.25">
      <c r="A41" s="16" t="s">
        <v>126</v>
      </c>
      <c r="B41" s="25"/>
      <c r="C41" s="32">
        <f t="shared" si="11"/>
        <v>0</v>
      </c>
      <c r="D41" s="25"/>
      <c r="E41" s="32">
        <f t="shared" si="12"/>
        <v>0</v>
      </c>
      <c r="F41" s="20"/>
    </row>
    <row r="42" spans="1:6" x14ac:dyDescent="0.25">
      <c r="A42" s="19" t="s">
        <v>115</v>
      </c>
      <c r="B42" s="26">
        <v>8309</v>
      </c>
      <c r="C42" s="32">
        <f t="shared" si="11"/>
        <v>2.7870766051937772E-2</v>
      </c>
      <c r="D42" s="26">
        <v>1197</v>
      </c>
      <c r="E42" s="32">
        <f t="shared" si="12"/>
        <v>2.292795985212711E-2</v>
      </c>
      <c r="F42" s="20">
        <f t="shared" si="13"/>
        <v>-0.17734733916533318</v>
      </c>
    </row>
    <row r="43" spans="1:6" x14ac:dyDescent="0.25">
      <c r="A43" s="19" t="s">
        <v>116</v>
      </c>
      <c r="B43" s="26">
        <v>6293</v>
      </c>
      <c r="C43" s="32">
        <f t="shared" si="11"/>
        <v>2.1108524583565338E-2</v>
      </c>
      <c r="D43" s="26">
        <v>1132</v>
      </c>
      <c r="E43" s="32">
        <f t="shared" si="12"/>
        <v>2.1682916084050031E-2</v>
      </c>
      <c r="F43" s="20">
        <f t="shared" si="13"/>
        <v>2.7211352371444366E-2</v>
      </c>
    </row>
    <row r="44" spans="1:6" x14ac:dyDescent="0.25">
      <c r="A44" s="19" t="s">
        <v>117</v>
      </c>
      <c r="B44" s="26">
        <v>4449</v>
      </c>
      <c r="C44" s="32">
        <f t="shared" si="11"/>
        <v>1.4923220383327855E-2</v>
      </c>
      <c r="D44" s="26">
        <v>803</v>
      </c>
      <c r="E44" s="32">
        <f t="shared" si="12"/>
        <v>1.5381079165629131E-2</v>
      </c>
      <c r="F44" s="20">
        <f t="shared" si="13"/>
        <v>3.0680963662025225E-2</v>
      </c>
    </row>
    <row r="45" spans="1:6" x14ac:dyDescent="0.25">
      <c r="A45" s="19" t="s">
        <v>118</v>
      </c>
      <c r="B45" s="26">
        <v>4357</v>
      </c>
      <c r="C45" s="32">
        <f t="shared" si="11"/>
        <v>1.4614626030604509E-2</v>
      </c>
      <c r="D45" s="26">
        <v>559</v>
      </c>
      <c r="E45" s="32">
        <f t="shared" si="12"/>
        <v>1.0707376405462869E-2</v>
      </c>
      <c r="F45" s="20">
        <f t="shared" si="13"/>
        <v>-0.26735200866306552</v>
      </c>
    </row>
    <row r="46" spans="1:6" x14ac:dyDescent="0.25">
      <c r="A46" s="16" t="s">
        <v>127</v>
      </c>
      <c r="B46" s="25"/>
      <c r="C46" s="32">
        <f t="shared" si="11"/>
        <v>0</v>
      </c>
      <c r="D46" s="25"/>
      <c r="E46" s="32">
        <f t="shared" si="12"/>
        <v>0</v>
      </c>
      <c r="F46" s="20"/>
    </row>
    <row r="47" spans="1:6" x14ac:dyDescent="0.25">
      <c r="A47" s="19" t="s">
        <v>46</v>
      </c>
      <c r="B47" s="26">
        <v>853271</v>
      </c>
      <c r="C47" s="32">
        <f t="shared" si="11"/>
        <v>2.8621153472021899</v>
      </c>
      <c r="D47" s="26">
        <v>283561</v>
      </c>
      <c r="E47" s="32">
        <f t="shared" si="12"/>
        <v>5.4314747064569886</v>
      </c>
      <c r="F47" s="20">
        <f t="shared" si="13"/>
        <v>0.89771342086769157</v>
      </c>
    </row>
    <row r="48" spans="1:6" x14ac:dyDescent="0.25">
      <c r="A48" s="19" t="s">
        <v>119</v>
      </c>
      <c r="B48" s="26">
        <v>507</v>
      </c>
      <c r="C48" s="32">
        <f t="shared" si="11"/>
        <v>1.7006232264210434E-3</v>
      </c>
      <c r="D48" s="26">
        <v>100</v>
      </c>
      <c r="E48" s="32">
        <f t="shared" si="12"/>
        <v>1.9154519508878119E-3</v>
      </c>
      <c r="F48" s="20">
        <f t="shared" si="13"/>
        <v>0.12632352723940793</v>
      </c>
    </row>
    <row r="49" spans="1:6" x14ac:dyDescent="0.25">
      <c r="A49" s="19" t="s">
        <v>120</v>
      </c>
      <c r="B49" s="26">
        <v>298</v>
      </c>
      <c r="C49" s="32">
        <f t="shared" si="11"/>
        <v>9.9957735990822668E-4</v>
      </c>
      <c r="D49" s="26">
        <v>61</v>
      </c>
      <c r="E49" s="32">
        <f t="shared" si="12"/>
        <v>1.1684256900415654E-3</v>
      </c>
      <c r="F49" s="20">
        <f t="shared" si="13"/>
        <v>0.16891972238030786</v>
      </c>
    </row>
    <row r="50" spans="1:6" x14ac:dyDescent="0.25">
      <c r="A50" s="19" t="s">
        <v>121</v>
      </c>
      <c r="B50" s="26">
        <v>214</v>
      </c>
      <c r="C50" s="32">
        <f t="shared" si="11"/>
        <v>7.1781729872604199E-4</v>
      </c>
      <c r="D50" s="26">
        <v>40</v>
      </c>
      <c r="E50" s="32">
        <f t="shared" si="12"/>
        <v>7.661807803551248E-4</v>
      </c>
      <c r="F50" s="20">
        <f t="shared" si="13"/>
        <v>6.7375753851177292E-2</v>
      </c>
    </row>
    <row r="51" spans="1:6" x14ac:dyDescent="0.25">
      <c r="A51" s="23" t="s">
        <v>122</v>
      </c>
      <c r="B51" s="26">
        <v>99</v>
      </c>
      <c r="C51" s="32">
        <f t="shared" si="11"/>
        <v>3.3207435782186054E-4</v>
      </c>
      <c r="D51" s="26">
        <v>17</v>
      </c>
      <c r="E51" s="32">
        <f t="shared" si="12"/>
        <v>3.2562683165092806E-4</v>
      </c>
      <c r="F51" s="20">
        <f t="shared" si="13"/>
        <v>-1.9415910982175932E-2</v>
      </c>
    </row>
    <row r="52" spans="1:6" x14ac:dyDescent="0.25">
      <c r="A52" s="23" t="s">
        <v>139</v>
      </c>
      <c r="B52" s="26">
        <v>3242</v>
      </c>
      <c r="C52" s="33">
        <f t="shared" si="11"/>
        <v>1.0874596647055272E-2</v>
      </c>
      <c r="D52" s="26">
        <v>269</v>
      </c>
      <c r="E52" s="33">
        <f t="shared" si="12"/>
        <v>5.1525657478882145E-3</v>
      </c>
      <c r="F52" s="20">
        <f t="shared" si="13"/>
        <v>-0.52618327694172684</v>
      </c>
    </row>
    <row r="53" spans="1:6" x14ac:dyDescent="0.25">
      <c r="A53" s="21" t="s">
        <v>7</v>
      </c>
      <c r="C53" s="27">
        <v>915.86664444073995</v>
      </c>
      <c r="D53" s="27"/>
      <c r="E53" s="27">
        <v>753</v>
      </c>
      <c r="F53" s="20">
        <f t="shared" si="13"/>
        <v>-0.17782790259840939</v>
      </c>
    </row>
    <row r="58" spans="1:6" x14ac:dyDescent="0.25">
      <c r="A58" s="11"/>
      <c r="B58" s="38" t="s">
        <v>135</v>
      </c>
      <c r="C58" s="38" t="s">
        <v>135</v>
      </c>
      <c r="D58" s="39" t="s">
        <v>136</v>
      </c>
      <c r="E58" s="39" t="s">
        <v>136</v>
      </c>
      <c r="F58" s="39"/>
    </row>
    <row r="59" spans="1:6" x14ac:dyDescent="0.25">
      <c r="A59" s="11" t="s">
        <v>131</v>
      </c>
      <c r="B59" s="11" t="s">
        <v>9</v>
      </c>
      <c r="C59" s="11" t="s">
        <v>129</v>
      </c>
      <c r="D59" s="11" t="s">
        <v>9</v>
      </c>
      <c r="E59" s="11" t="s">
        <v>129</v>
      </c>
      <c r="F59" s="11" t="s">
        <v>130</v>
      </c>
    </row>
    <row r="60" spans="1:6" x14ac:dyDescent="0.25">
      <c r="A60" s="34"/>
      <c r="B60" s="34">
        <v>298126</v>
      </c>
      <c r="C60" s="34"/>
      <c r="D60" s="37">
        <v>52207</v>
      </c>
      <c r="E60" s="34"/>
      <c r="F60" s="34"/>
    </row>
    <row r="61" spans="1:6" x14ac:dyDescent="0.25">
      <c r="A61" s="14" t="s">
        <v>137</v>
      </c>
      <c r="B61" s="24">
        <v>6211</v>
      </c>
      <c r="C61" s="32">
        <f>B61/$D$3</f>
        <v>2.0833473095268444E-2</v>
      </c>
      <c r="D61" s="24">
        <v>632</v>
      </c>
      <c r="E61" s="32">
        <f>D61/$D$60</f>
        <v>1.2105656329610972E-2</v>
      </c>
      <c r="F61" s="20">
        <f>(E61-C61)/C61</f>
        <v>-0.4189323943130574</v>
      </c>
    </row>
    <row r="62" spans="1:6" x14ac:dyDescent="0.25">
      <c r="A62" s="16" t="s">
        <v>124</v>
      </c>
      <c r="B62" s="25"/>
      <c r="C62" s="32">
        <f t="shared" ref="C62:C77" si="14">B62/$D$3</f>
        <v>0</v>
      </c>
      <c r="D62" s="25"/>
      <c r="E62" s="32">
        <f t="shared" ref="E62:E77" si="15">D62/$D$60</f>
        <v>0</v>
      </c>
      <c r="F62" s="20"/>
    </row>
    <row r="63" spans="1:6" x14ac:dyDescent="0.25">
      <c r="A63" s="19" t="s">
        <v>125</v>
      </c>
      <c r="B63" s="26">
        <v>3014</v>
      </c>
      <c r="C63" s="32">
        <f t="shared" si="14"/>
        <v>1.0109819338132198E-2</v>
      </c>
      <c r="D63" s="26">
        <v>257</v>
      </c>
      <c r="E63" s="32">
        <f t="shared" si="15"/>
        <v>4.9227115137816767E-3</v>
      </c>
      <c r="F63" s="20">
        <f t="shared" ref="F63:F65" si="16">(E63-C63)/C63</f>
        <v>-0.51307621341815657</v>
      </c>
    </row>
    <row r="64" spans="1:6" x14ac:dyDescent="0.25">
      <c r="A64" s="19" t="s">
        <v>113</v>
      </c>
      <c r="B64" s="26">
        <v>1868</v>
      </c>
      <c r="C64" s="32">
        <f t="shared" si="14"/>
        <v>6.2658070748609646E-3</v>
      </c>
      <c r="D64" s="26">
        <v>198</v>
      </c>
      <c r="E64" s="32">
        <f t="shared" si="15"/>
        <v>3.7925948627578676E-3</v>
      </c>
      <c r="F64" s="20">
        <f t="shared" si="16"/>
        <v>-0.39471566592368734</v>
      </c>
    </row>
    <row r="65" spans="1:6" x14ac:dyDescent="0.25">
      <c r="A65" s="19" t="s">
        <v>114</v>
      </c>
      <c r="B65" s="26">
        <v>376</v>
      </c>
      <c r="C65" s="32">
        <f t="shared" si="14"/>
        <v>1.261211702434541E-3</v>
      </c>
      <c r="D65" s="26">
        <v>52</v>
      </c>
      <c r="E65" s="32">
        <f t="shared" si="15"/>
        <v>9.9603501446166227E-4</v>
      </c>
      <c r="F65" s="20">
        <f t="shared" si="16"/>
        <v>-0.21025549276224056</v>
      </c>
    </row>
    <row r="66" spans="1:6" x14ac:dyDescent="0.25">
      <c r="A66" s="16" t="s">
        <v>126</v>
      </c>
      <c r="B66" s="25"/>
      <c r="C66" s="32">
        <f t="shared" si="14"/>
        <v>0</v>
      </c>
      <c r="D66" s="25"/>
      <c r="E66" s="32">
        <f t="shared" si="15"/>
        <v>0</v>
      </c>
      <c r="F66" s="20"/>
    </row>
    <row r="67" spans="1:6" x14ac:dyDescent="0.25">
      <c r="A67" s="19" t="s">
        <v>115</v>
      </c>
      <c r="B67" s="26">
        <v>1602</v>
      </c>
      <c r="C67" s="32">
        <f t="shared" si="14"/>
        <v>5.3735668811173802E-3</v>
      </c>
      <c r="D67" s="26">
        <v>189</v>
      </c>
      <c r="E67" s="32">
        <f t="shared" si="15"/>
        <v>3.6202041871779647E-3</v>
      </c>
      <c r="F67" s="20">
        <f t="shared" ref="F67:F70" si="17">(E67-C67)/C67</f>
        <v>-0.32629401154393395</v>
      </c>
    </row>
    <row r="68" spans="1:6" x14ac:dyDescent="0.25">
      <c r="A68" s="19" t="s">
        <v>116</v>
      </c>
      <c r="B68" s="26">
        <v>1181</v>
      </c>
      <c r="C68" s="32">
        <f t="shared" si="14"/>
        <v>3.9614122887638116E-3</v>
      </c>
      <c r="D68" s="26">
        <v>147</v>
      </c>
      <c r="E68" s="32">
        <f t="shared" si="15"/>
        <v>2.8157143678050837E-3</v>
      </c>
      <c r="F68" s="20">
        <f t="shared" si="17"/>
        <v>-0.28921451175592017</v>
      </c>
    </row>
    <row r="69" spans="1:6" x14ac:dyDescent="0.25">
      <c r="A69" s="19" t="s">
        <v>117</v>
      </c>
      <c r="B69" s="26">
        <v>1744</v>
      </c>
      <c r="C69" s="32">
        <f t="shared" si="14"/>
        <v>5.8498755559729778E-3</v>
      </c>
      <c r="D69" s="26">
        <v>120</v>
      </c>
      <c r="E69" s="32">
        <f t="shared" si="15"/>
        <v>2.2985423410653745E-3</v>
      </c>
      <c r="F69" s="20">
        <f t="shared" si="17"/>
        <v>-0.60707842088735331</v>
      </c>
    </row>
    <row r="70" spans="1:6" x14ac:dyDescent="0.25">
      <c r="A70" s="19" t="s">
        <v>118</v>
      </c>
      <c r="B70" s="26">
        <v>1398</v>
      </c>
      <c r="C70" s="32">
        <f t="shared" si="14"/>
        <v>4.6892924468177888E-3</v>
      </c>
      <c r="D70" s="26">
        <v>147</v>
      </c>
      <c r="E70" s="32">
        <f t="shared" si="15"/>
        <v>2.8157143678050837E-3</v>
      </c>
      <c r="F70" s="20">
        <f t="shared" si="17"/>
        <v>-0.399543875810974</v>
      </c>
    </row>
    <row r="71" spans="1:6" x14ac:dyDescent="0.25">
      <c r="A71" s="16" t="s">
        <v>127</v>
      </c>
      <c r="B71" s="25"/>
      <c r="C71" s="32">
        <f t="shared" si="14"/>
        <v>0</v>
      </c>
      <c r="D71" s="25"/>
      <c r="E71" s="32">
        <f t="shared" si="15"/>
        <v>0</v>
      </c>
      <c r="F71" s="20"/>
    </row>
    <row r="72" spans="1:6" x14ac:dyDescent="0.25">
      <c r="A72" s="19" t="s">
        <v>46</v>
      </c>
      <c r="B72" s="26">
        <v>185602</v>
      </c>
      <c r="C72" s="32">
        <f t="shared" si="14"/>
        <v>0.6225622723278077</v>
      </c>
      <c r="D72" s="26">
        <v>47271</v>
      </c>
      <c r="E72" s="32">
        <f t="shared" si="15"/>
        <v>0.90545329170417765</v>
      </c>
      <c r="F72" s="20">
        <f t="shared" ref="F72:F78" si="18">(E72-C72)/C72</f>
        <v>0.45439794852749255</v>
      </c>
    </row>
    <row r="73" spans="1:6" x14ac:dyDescent="0.25">
      <c r="A73" s="19" t="s">
        <v>119</v>
      </c>
      <c r="B73" s="26">
        <v>108</v>
      </c>
      <c r="C73" s="32">
        <f t="shared" si="14"/>
        <v>3.6226293580566605E-4</v>
      </c>
      <c r="D73" s="26">
        <v>10</v>
      </c>
      <c r="E73" s="32">
        <f t="shared" si="15"/>
        <v>1.915451950887812E-4</v>
      </c>
      <c r="F73" s="20">
        <f t="shared" si="18"/>
        <v>-0.47125367749038904</v>
      </c>
    </row>
    <row r="74" spans="1:6" x14ac:dyDescent="0.25">
      <c r="A74" s="19" t="s">
        <v>120</v>
      </c>
      <c r="B74" s="26">
        <v>54</v>
      </c>
      <c r="C74" s="32">
        <f t="shared" si="14"/>
        <v>1.8113146790283303E-4</v>
      </c>
      <c r="D74" s="26">
        <v>6</v>
      </c>
      <c r="E74" s="32">
        <f t="shared" si="15"/>
        <v>1.1492711705326872E-4</v>
      </c>
      <c r="F74" s="20">
        <f t="shared" si="18"/>
        <v>-0.36550441298846681</v>
      </c>
    </row>
    <row r="75" spans="1:6" x14ac:dyDescent="0.25">
      <c r="A75" s="19" t="s">
        <v>121</v>
      </c>
      <c r="B75" s="26">
        <v>48</v>
      </c>
      <c r="C75" s="32">
        <f t="shared" si="14"/>
        <v>1.6100574924696268E-4</v>
      </c>
      <c r="D75" s="26">
        <v>3</v>
      </c>
      <c r="E75" s="32">
        <f t="shared" si="15"/>
        <v>5.7463558526634361E-5</v>
      </c>
      <c r="F75" s="20">
        <f t="shared" si="18"/>
        <v>-0.64309623230601254</v>
      </c>
    </row>
    <row r="76" spans="1:6" x14ac:dyDescent="0.25">
      <c r="A76" s="23" t="s">
        <v>122</v>
      </c>
      <c r="B76" s="26">
        <v>25</v>
      </c>
      <c r="C76" s="32">
        <f t="shared" si="14"/>
        <v>8.3857161066126399E-5</v>
      </c>
      <c r="D76" s="26">
        <v>2</v>
      </c>
      <c r="E76" s="32">
        <f t="shared" si="15"/>
        <v>3.8309039017756239E-5</v>
      </c>
      <c r="F76" s="20">
        <f t="shared" si="18"/>
        <v>-0.54316317735169617</v>
      </c>
    </row>
    <row r="77" spans="1:6" x14ac:dyDescent="0.25">
      <c r="A77" s="23" t="s">
        <v>138</v>
      </c>
      <c r="B77" s="26">
        <v>3769</v>
      </c>
      <c r="C77" s="33">
        <f t="shared" si="14"/>
        <v>1.2642305602329217E-2</v>
      </c>
      <c r="D77" s="26">
        <v>446</v>
      </c>
      <c r="E77" s="33">
        <f t="shared" si="15"/>
        <v>8.5429157009596409E-3</v>
      </c>
      <c r="F77" s="20">
        <f t="shared" si="18"/>
        <v>-0.32425967464465544</v>
      </c>
    </row>
    <row r="78" spans="1:6" x14ac:dyDescent="0.25">
      <c r="A78" s="21" t="s">
        <v>7</v>
      </c>
      <c r="C78" s="27">
        <v>794</v>
      </c>
      <c r="D78" s="27"/>
      <c r="E78" s="27">
        <v>665</v>
      </c>
      <c r="F78" s="20">
        <f t="shared" si="18"/>
        <v>-0.16246851385390429</v>
      </c>
    </row>
  </sheetData>
  <mergeCells count="3">
    <mergeCell ref="B1:F1"/>
    <mergeCell ref="I1:J1"/>
    <mergeCell ref="K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6CBC-4123-4BE0-B17B-A4EC42A0865A}">
  <dimension ref="A1:R22"/>
  <sheetViews>
    <sheetView workbookViewId="0">
      <selection activeCell="E26" sqref="E26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140625" bestFit="1" customWidth="1"/>
    <col min="4" max="4" width="9" bestFit="1" customWidth="1"/>
    <col min="5" max="5" width="8.140625" bestFit="1" customWidth="1"/>
    <col min="6" max="6" width="6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11" t="s">
        <v>128</v>
      </c>
      <c r="B1" s="12"/>
      <c r="C1" s="13"/>
      <c r="D1" s="13"/>
      <c r="E1" s="13"/>
      <c r="F1" s="13"/>
      <c r="H1" s="28" t="s">
        <v>132</v>
      </c>
      <c r="I1" s="29" t="s">
        <v>8</v>
      </c>
      <c r="J1" s="29"/>
      <c r="K1" s="29" t="s">
        <v>9</v>
      </c>
      <c r="L1" s="29"/>
      <c r="M1" s="30" t="s">
        <v>8</v>
      </c>
      <c r="N1" s="30" t="s">
        <v>129</v>
      </c>
      <c r="O1" s="30"/>
      <c r="P1" s="30" t="s">
        <v>9</v>
      </c>
      <c r="Q1" s="30" t="s">
        <v>129</v>
      </c>
      <c r="R1" s="30"/>
    </row>
    <row r="2" spans="1:18" x14ac:dyDescent="0.25">
      <c r="A2" s="11" t="s">
        <v>131</v>
      </c>
      <c r="B2" s="11" t="s">
        <v>8</v>
      </c>
      <c r="C2" s="11" t="s">
        <v>129</v>
      </c>
      <c r="D2" s="11" t="s">
        <v>9</v>
      </c>
      <c r="E2" s="11" t="s">
        <v>129</v>
      </c>
      <c r="F2" s="11" t="s">
        <v>130</v>
      </c>
      <c r="H2" s="28" t="s">
        <v>131</v>
      </c>
      <c r="I2" s="30" t="s">
        <v>133</v>
      </c>
      <c r="J2" s="31" t="s">
        <v>134</v>
      </c>
      <c r="K2" s="30" t="s">
        <v>133</v>
      </c>
      <c r="L2" s="31" t="s">
        <v>134</v>
      </c>
      <c r="M2" s="30"/>
      <c r="N2" s="30"/>
      <c r="O2" s="30"/>
      <c r="P2" s="30"/>
      <c r="Q2" s="30"/>
      <c r="R2" s="30"/>
    </row>
    <row r="3" spans="1:18" x14ac:dyDescent="0.25">
      <c r="A3" s="34"/>
      <c r="B3" s="34">
        <v>298126</v>
      </c>
      <c r="C3" s="34"/>
      <c r="D3" s="34">
        <v>298126</v>
      </c>
      <c r="E3" s="34"/>
      <c r="F3" s="34"/>
      <c r="H3" s="35"/>
      <c r="I3" s="36">
        <v>52357</v>
      </c>
      <c r="J3" s="37">
        <v>52207</v>
      </c>
      <c r="K3" s="36">
        <v>52357</v>
      </c>
      <c r="L3" s="37">
        <v>52207</v>
      </c>
      <c r="M3" s="24">
        <f>I3+J3</f>
        <v>104564</v>
      </c>
      <c r="N3" s="36"/>
      <c r="P3" s="24">
        <f>K3+L3</f>
        <v>104564</v>
      </c>
      <c r="Q3" s="36"/>
      <c r="R3" s="36"/>
    </row>
    <row r="4" spans="1:18" x14ac:dyDescent="0.25">
      <c r="A4" s="14" t="s">
        <v>123</v>
      </c>
      <c r="B4" s="24">
        <v>23979</v>
      </c>
      <c r="C4" s="32">
        <f>B4/$B$3</f>
        <v>8.0432434608185804E-2</v>
      </c>
      <c r="D4" s="24">
        <v>6211</v>
      </c>
      <c r="E4" s="32">
        <f>D4/$D$3</f>
        <v>2.0833473095268444E-2</v>
      </c>
      <c r="F4" s="15"/>
      <c r="H4" s="14" t="s">
        <v>123</v>
      </c>
      <c r="I4" s="24">
        <v>3651</v>
      </c>
      <c r="J4" s="24">
        <v>3799</v>
      </c>
      <c r="K4" s="24">
        <v>1031</v>
      </c>
      <c r="L4" s="24">
        <v>632</v>
      </c>
      <c r="M4" s="24">
        <f t="shared" ref="M4:M20" si="0">I4+J4</f>
        <v>7450</v>
      </c>
      <c r="N4" s="10">
        <f>M4/$M$3</f>
        <v>7.1248230748632416E-2</v>
      </c>
      <c r="O4" s="10">
        <f>(N4-C4)/C4</f>
        <v>-0.11418532715431058</v>
      </c>
      <c r="P4" s="24">
        <f t="shared" ref="P4:P20" si="1">K4+L4</f>
        <v>1663</v>
      </c>
      <c r="Q4" s="10">
        <f>P4/$P$3</f>
        <v>1.5904135266439693E-2</v>
      </c>
      <c r="R4" s="10">
        <f>(Q4-E4)/E4</f>
        <v>-0.23660662849096767</v>
      </c>
    </row>
    <row r="5" spans="1:18" x14ac:dyDescent="0.25">
      <c r="A5" s="16" t="s">
        <v>124</v>
      </c>
      <c r="B5" s="25"/>
      <c r="C5" s="32">
        <f t="shared" ref="C5:C20" si="2">B5/$B$3</f>
        <v>0</v>
      </c>
      <c r="D5" s="25"/>
      <c r="E5" s="32">
        <f t="shared" ref="E5:E20" si="3">D5/$D$3</f>
        <v>0</v>
      </c>
      <c r="F5" s="18"/>
      <c r="H5" s="16" t="s">
        <v>124</v>
      </c>
      <c r="I5" s="25"/>
      <c r="J5" s="25"/>
      <c r="K5" s="25"/>
      <c r="L5" s="25"/>
      <c r="M5" s="24">
        <f t="shared" si="0"/>
        <v>0</v>
      </c>
      <c r="N5" s="10">
        <f t="shared" ref="N5:N20" si="4">M5/$M$3</f>
        <v>0</v>
      </c>
      <c r="O5" s="17"/>
      <c r="P5" s="24">
        <f t="shared" si="1"/>
        <v>0</v>
      </c>
      <c r="Q5" s="10">
        <f t="shared" ref="Q5:Q20" si="5">P5/$P$3</f>
        <v>0</v>
      </c>
      <c r="R5" s="10" t="e">
        <f t="shared" ref="R5:R20" si="6">(Q5-E5)/E5</f>
        <v>#DIV/0!</v>
      </c>
    </row>
    <row r="6" spans="1:18" x14ac:dyDescent="0.25">
      <c r="A6" s="19" t="s">
        <v>125</v>
      </c>
      <c r="B6" s="26">
        <v>8802</v>
      </c>
      <c r="C6" s="32">
        <f t="shared" si="2"/>
        <v>2.9524429268161782E-2</v>
      </c>
      <c r="D6" s="26">
        <v>3014</v>
      </c>
      <c r="E6" s="32">
        <f t="shared" si="3"/>
        <v>1.0109819338132198E-2</v>
      </c>
      <c r="F6" s="20">
        <f>(E6-C6)/C6</f>
        <v>-0.65757782322199498</v>
      </c>
      <c r="H6" s="19" t="s">
        <v>125</v>
      </c>
      <c r="I6" s="26">
        <v>1590</v>
      </c>
      <c r="J6" s="26">
        <v>1690</v>
      </c>
      <c r="K6" s="26">
        <v>540</v>
      </c>
      <c r="L6" s="26">
        <v>257</v>
      </c>
      <c r="M6" s="24">
        <f t="shared" si="0"/>
        <v>3280</v>
      </c>
      <c r="N6" s="10">
        <f t="shared" si="4"/>
        <v>3.1368348571209979E-2</v>
      </c>
      <c r="O6" s="10">
        <f>(N6-C6)/C6</f>
        <v>6.2454020238644263E-2</v>
      </c>
      <c r="P6" s="24">
        <f t="shared" si="1"/>
        <v>797</v>
      </c>
      <c r="Q6" s="10">
        <f t="shared" si="5"/>
        <v>7.6221261619677898E-3</v>
      </c>
      <c r="R6" s="10">
        <f t="shared" si="6"/>
        <v>-0.24606702582521253</v>
      </c>
    </row>
    <row r="7" spans="1:18" x14ac:dyDescent="0.25">
      <c r="A7" s="19" t="s">
        <v>113</v>
      </c>
      <c r="B7" s="26">
        <v>6534</v>
      </c>
      <c r="C7" s="32">
        <f t="shared" si="2"/>
        <v>2.1916907616242796E-2</v>
      </c>
      <c r="D7" s="26">
        <v>1868</v>
      </c>
      <c r="E7" s="32">
        <f t="shared" si="3"/>
        <v>6.2658070748609646E-3</v>
      </c>
      <c r="F7" s="20">
        <f t="shared" ref="F7:F20" si="7">(E7-C7)/C7</f>
        <v>-0.71411080501989588</v>
      </c>
      <c r="H7" s="19" t="s">
        <v>113</v>
      </c>
      <c r="I7" s="26">
        <v>838</v>
      </c>
      <c r="J7" s="26">
        <v>879</v>
      </c>
      <c r="K7" s="26">
        <v>268</v>
      </c>
      <c r="L7" s="26">
        <v>198</v>
      </c>
      <c r="M7" s="24">
        <f t="shared" si="0"/>
        <v>1717</v>
      </c>
      <c r="N7" s="10">
        <f t="shared" si="4"/>
        <v>1.6420565395355954E-2</v>
      </c>
      <c r="O7" s="10">
        <f t="shared" ref="O7:O20" si="8">(N7-C7)/C7</f>
        <v>-0.25078091841813754</v>
      </c>
      <c r="P7" s="24">
        <f t="shared" si="1"/>
        <v>466</v>
      </c>
      <c r="Q7" s="10">
        <f t="shared" si="5"/>
        <v>4.4566007421292225E-3</v>
      </c>
      <c r="R7" s="10">
        <f t="shared" si="6"/>
        <v>-0.28874274472804251</v>
      </c>
    </row>
    <row r="8" spans="1:18" x14ac:dyDescent="0.25">
      <c r="A8" s="19" t="s">
        <v>114</v>
      </c>
      <c r="B8" s="26">
        <v>1669</v>
      </c>
      <c r="C8" s="32">
        <f t="shared" si="2"/>
        <v>5.598304072774599E-3</v>
      </c>
      <c r="D8" s="26">
        <v>376</v>
      </c>
      <c r="E8" s="32">
        <f t="shared" si="3"/>
        <v>1.261211702434541E-3</v>
      </c>
      <c r="F8" s="20">
        <f t="shared" si="7"/>
        <v>-0.77471539844218096</v>
      </c>
      <c r="H8" s="19" t="s">
        <v>114</v>
      </c>
      <c r="I8" s="26">
        <v>206</v>
      </c>
      <c r="J8" s="26">
        <v>223</v>
      </c>
      <c r="K8" s="26">
        <v>58</v>
      </c>
      <c r="L8" s="26">
        <v>52</v>
      </c>
      <c r="M8" s="24">
        <f t="shared" si="0"/>
        <v>429</v>
      </c>
      <c r="N8" s="10">
        <f t="shared" si="4"/>
        <v>4.1027504686125243E-3</v>
      </c>
      <c r="O8" s="10">
        <f t="shared" si="8"/>
        <v>-0.26714404661139762</v>
      </c>
      <c r="P8" s="24">
        <f t="shared" si="1"/>
        <v>110</v>
      </c>
      <c r="Q8" s="10">
        <f t="shared" si="5"/>
        <v>1.051987299644237E-3</v>
      </c>
      <c r="R8" s="10">
        <f t="shared" si="6"/>
        <v>-0.16589158060176107</v>
      </c>
    </row>
    <row r="9" spans="1:18" x14ac:dyDescent="0.25">
      <c r="A9" s="16" t="s">
        <v>126</v>
      </c>
      <c r="B9" s="25"/>
      <c r="C9" s="32">
        <f t="shared" si="2"/>
        <v>0</v>
      </c>
      <c r="D9" s="25"/>
      <c r="E9" s="32">
        <f t="shared" si="3"/>
        <v>0</v>
      </c>
      <c r="F9" s="22"/>
      <c r="H9" s="16" t="s">
        <v>126</v>
      </c>
      <c r="I9" s="25"/>
      <c r="J9" s="25"/>
      <c r="K9" s="25"/>
      <c r="L9" s="25"/>
      <c r="M9" s="24">
        <f t="shared" si="0"/>
        <v>0</v>
      </c>
      <c r="N9" s="10">
        <f t="shared" si="4"/>
        <v>0</v>
      </c>
      <c r="O9" s="10">
        <v>0</v>
      </c>
      <c r="P9" s="24">
        <f t="shared" si="1"/>
        <v>0</v>
      </c>
      <c r="Q9" s="10">
        <f t="shared" si="5"/>
        <v>0</v>
      </c>
      <c r="R9" s="10" t="e">
        <f t="shared" si="6"/>
        <v>#DIV/0!</v>
      </c>
    </row>
    <row r="10" spans="1:18" x14ac:dyDescent="0.25">
      <c r="A10" s="19" t="s">
        <v>115</v>
      </c>
      <c r="B10" s="26">
        <v>8309</v>
      </c>
      <c r="C10" s="32">
        <f t="shared" si="2"/>
        <v>2.7870766051937772E-2</v>
      </c>
      <c r="D10" s="26">
        <v>1602</v>
      </c>
      <c r="E10" s="32">
        <f t="shared" si="3"/>
        <v>5.3735668811173802E-3</v>
      </c>
      <c r="F10" s="20">
        <f t="shared" si="7"/>
        <v>-0.80719701528463117</v>
      </c>
      <c r="H10" s="19" t="s">
        <v>115</v>
      </c>
      <c r="I10" s="26">
        <v>1190</v>
      </c>
      <c r="J10" s="26">
        <v>1197</v>
      </c>
      <c r="K10" s="26">
        <v>258</v>
      </c>
      <c r="L10" s="26">
        <v>189</v>
      </c>
      <c r="M10" s="24">
        <f t="shared" si="0"/>
        <v>2387</v>
      </c>
      <c r="N10" s="10">
        <f t="shared" si="4"/>
        <v>2.2828124402279944E-2</v>
      </c>
      <c r="O10" s="10">
        <f t="shared" si="8"/>
        <v>-0.18092942405173784</v>
      </c>
      <c r="P10" s="24">
        <f t="shared" si="1"/>
        <v>447</v>
      </c>
      <c r="Q10" s="10">
        <f t="shared" si="5"/>
        <v>4.2748938449179447E-3</v>
      </c>
      <c r="R10" s="10">
        <f t="shared" si="6"/>
        <v>-0.20445879999375335</v>
      </c>
    </row>
    <row r="11" spans="1:18" x14ac:dyDescent="0.25">
      <c r="A11" s="19" t="s">
        <v>116</v>
      </c>
      <c r="B11" s="26">
        <v>6293</v>
      </c>
      <c r="C11" s="32">
        <f t="shared" si="2"/>
        <v>2.1108524583565338E-2</v>
      </c>
      <c r="D11" s="26">
        <v>1181</v>
      </c>
      <c r="E11" s="32">
        <f t="shared" si="3"/>
        <v>3.9614122887638116E-3</v>
      </c>
      <c r="F11" s="20">
        <f t="shared" si="7"/>
        <v>-0.81233116160813601</v>
      </c>
      <c r="H11" s="19" t="s">
        <v>116</v>
      </c>
      <c r="I11" s="26">
        <v>1092</v>
      </c>
      <c r="J11" s="26">
        <v>1132</v>
      </c>
      <c r="K11" s="26">
        <v>186</v>
      </c>
      <c r="L11" s="26">
        <v>147</v>
      </c>
      <c r="M11" s="24">
        <f t="shared" si="0"/>
        <v>2224</v>
      </c>
      <c r="N11" s="10">
        <f t="shared" si="4"/>
        <v>2.1269270494625302E-2</v>
      </c>
      <c r="O11" s="10">
        <f t="shared" si="8"/>
        <v>7.6152130113877007E-3</v>
      </c>
      <c r="P11" s="24">
        <f t="shared" si="1"/>
        <v>333</v>
      </c>
      <c r="Q11" s="10">
        <f t="shared" si="5"/>
        <v>3.184652461650281E-3</v>
      </c>
      <c r="R11" s="10">
        <f t="shared" si="6"/>
        <v>-0.19608154125152277</v>
      </c>
    </row>
    <row r="12" spans="1:18" x14ac:dyDescent="0.25">
      <c r="A12" s="19" t="s">
        <v>117</v>
      </c>
      <c r="B12" s="26">
        <v>4449</v>
      </c>
      <c r="C12" s="32">
        <f t="shared" si="2"/>
        <v>1.4923220383327855E-2</v>
      </c>
      <c r="D12" s="26">
        <v>1744</v>
      </c>
      <c r="E12" s="32">
        <f t="shared" si="3"/>
        <v>5.8498755559729778E-3</v>
      </c>
      <c r="F12" s="20">
        <f t="shared" si="7"/>
        <v>-0.60800179815688915</v>
      </c>
      <c r="H12" s="19" t="s">
        <v>117</v>
      </c>
      <c r="I12" s="26">
        <v>666</v>
      </c>
      <c r="J12" s="26">
        <v>803</v>
      </c>
      <c r="K12" s="26">
        <v>343</v>
      </c>
      <c r="L12" s="26">
        <v>120</v>
      </c>
      <c r="M12" s="24">
        <f t="shared" si="0"/>
        <v>1469</v>
      </c>
      <c r="N12" s="10">
        <f t="shared" si="4"/>
        <v>1.4048812210703492E-2</v>
      </c>
      <c r="O12" s="10">
        <f t="shared" si="8"/>
        <v>-5.8593798802384987E-2</v>
      </c>
      <c r="P12" s="24">
        <f t="shared" si="1"/>
        <v>463</v>
      </c>
      <c r="Q12" s="10">
        <f t="shared" si="5"/>
        <v>4.4279101794116524E-3</v>
      </c>
      <c r="R12" s="10">
        <f t="shared" si="6"/>
        <v>-0.24307617537426704</v>
      </c>
    </row>
    <row r="13" spans="1:18" x14ac:dyDescent="0.25">
      <c r="A13" s="19" t="s">
        <v>118</v>
      </c>
      <c r="B13" s="26">
        <v>4357</v>
      </c>
      <c r="C13" s="32">
        <f t="shared" si="2"/>
        <v>1.4614626030604509E-2</v>
      </c>
      <c r="D13" s="26">
        <v>1398</v>
      </c>
      <c r="E13" s="32">
        <f t="shared" si="3"/>
        <v>4.6892924468177888E-3</v>
      </c>
      <c r="F13" s="20">
        <f t="shared" si="7"/>
        <v>-0.67913702088593064</v>
      </c>
      <c r="H13" s="19" t="s">
        <v>118</v>
      </c>
      <c r="I13" s="26">
        <v>585</v>
      </c>
      <c r="J13" s="26">
        <v>559</v>
      </c>
      <c r="K13" s="26">
        <v>212</v>
      </c>
      <c r="L13" s="26">
        <v>147</v>
      </c>
      <c r="M13" s="24">
        <f t="shared" si="0"/>
        <v>1144</v>
      </c>
      <c r="N13" s="10">
        <f t="shared" si="4"/>
        <v>1.0940667916300065E-2</v>
      </c>
      <c r="O13" s="10">
        <f t="shared" si="8"/>
        <v>-0.25138912939755031</v>
      </c>
      <c r="P13" s="24">
        <f t="shared" si="1"/>
        <v>359</v>
      </c>
      <c r="Q13" s="10">
        <f t="shared" si="5"/>
        <v>3.4333040052025553E-3</v>
      </c>
      <c r="R13" s="10">
        <f t="shared" si="6"/>
        <v>-0.26784178121958735</v>
      </c>
    </row>
    <row r="14" spans="1:18" x14ac:dyDescent="0.25">
      <c r="A14" s="16" t="s">
        <v>127</v>
      </c>
      <c r="B14" s="25"/>
      <c r="C14" s="32">
        <f t="shared" si="2"/>
        <v>0</v>
      </c>
      <c r="D14" s="25"/>
      <c r="E14" s="32">
        <f t="shared" si="3"/>
        <v>0</v>
      </c>
      <c r="F14" s="22"/>
      <c r="H14" s="16" t="s">
        <v>127</v>
      </c>
      <c r="I14" s="25"/>
      <c r="J14" s="25"/>
      <c r="K14" s="25"/>
      <c r="L14" s="25"/>
      <c r="M14" s="24">
        <f t="shared" si="0"/>
        <v>0</v>
      </c>
      <c r="N14" s="10">
        <f t="shared" si="4"/>
        <v>0</v>
      </c>
      <c r="O14" s="10">
        <v>0</v>
      </c>
      <c r="P14" s="24">
        <f t="shared" si="1"/>
        <v>0</v>
      </c>
      <c r="Q14" s="10">
        <f t="shared" si="5"/>
        <v>0</v>
      </c>
      <c r="R14" s="10" t="e">
        <f t="shared" si="6"/>
        <v>#DIV/0!</v>
      </c>
    </row>
    <row r="15" spans="1:18" x14ac:dyDescent="0.25">
      <c r="A15" s="19" t="s">
        <v>46</v>
      </c>
      <c r="B15" s="26">
        <v>853271</v>
      </c>
      <c r="C15" s="32">
        <f t="shared" si="2"/>
        <v>2.8621153472021899</v>
      </c>
      <c r="D15" s="26">
        <v>185602</v>
      </c>
      <c r="E15" s="32">
        <f t="shared" si="3"/>
        <v>0.6225622723278077</v>
      </c>
      <c r="F15" s="20">
        <f t="shared" si="7"/>
        <v>-0.78248176722284013</v>
      </c>
      <c r="H15" s="19" t="s">
        <v>46</v>
      </c>
      <c r="I15" s="26">
        <v>277883</v>
      </c>
      <c r="J15" s="26">
        <v>283561</v>
      </c>
      <c r="K15" s="26">
        <v>59019</v>
      </c>
      <c r="L15" s="26">
        <v>47271</v>
      </c>
      <c r="M15" s="24">
        <f>AVERAGE(I15,J15)</f>
        <v>280722</v>
      </c>
      <c r="N15" s="10">
        <f t="shared" si="4"/>
        <v>2.6846907157339044</v>
      </c>
      <c r="O15" s="10">
        <f t="shared" si="8"/>
        <v>-6.1990734105710925E-2</v>
      </c>
      <c r="P15" s="24">
        <f>AVERAGE(K15,L15)</f>
        <v>53145</v>
      </c>
      <c r="Q15" s="10">
        <f t="shared" si="5"/>
        <v>0.50825331854175437</v>
      </c>
      <c r="R15" s="10">
        <f t="shared" si="6"/>
        <v>-0.1836104737902659</v>
      </c>
    </row>
    <row r="16" spans="1:18" x14ac:dyDescent="0.25">
      <c r="A16" s="19" t="s">
        <v>119</v>
      </c>
      <c r="B16" s="26">
        <v>507</v>
      </c>
      <c r="C16" s="32">
        <f t="shared" si="2"/>
        <v>1.7006232264210434E-3</v>
      </c>
      <c r="D16" s="26">
        <v>108</v>
      </c>
      <c r="E16" s="32">
        <f t="shared" si="3"/>
        <v>3.6226293580566605E-4</v>
      </c>
      <c r="F16" s="20">
        <f t="shared" si="7"/>
        <v>-0.78698224852071008</v>
      </c>
      <c r="H16" s="19" t="s">
        <v>119</v>
      </c>
      <c r="I16" s="26">
        <v>96</v>
      </c>
      <c r="J16" s="26">
        <v>100</v>
      </c>
      <c r="K16" s="26">
        <v>16</v>
      </c>
      <c r="L16" s="26">
        <v>10</v>
      </c>
      <c r="M16" s="24">
        <f t="shared" ref="M16:M20" si="9">AVERAGE(I16,J16)</f>
        <v>98</v>
      </c>
      <c r="N16" s="10">
        <f t="shared" si="4"/>
        <v>9.3722504877395663E-4</v>
      </c>
      <c r="O16" s="10">
        <f t="shared" si="8"/>
        <v>-0.44889318561975422</v>
      </c>
      <c r="P16" s="24">
        <f t="shared" ref="P16:P20" si="10">AVERAGE(K16,L16)</f>
        <v>13</v>
      </c>
      <c r="Q16" s="10">
        <f t="shared" si="5"/>
        <v>1.2432577177613711E-4</v>
      </c>
      <c r="R16" s="10">
        <f t="shared" si="6"/>
        <v>-0.65680791632840141</v>
      </c>
    </row>
    <row r="17" spans="1:18" x14ac:dyDescent="0.25">
      <c r="A17" s="19" t="s">
        <v>120</v>
      </c>
      <c r="B17" s="26">
        <v>298</v>
      </c>
      <c r="C17" s="32">
        <f t="shared" si="2"/>
        <v>9.9957735990822668E-4</v>
      </c>
      <c r="D17" s="26">
        <v>54</v>
      </c>
      <c r="E17" s="32">
        <f t="shared" si="3"/>
        <v>1.8113146790283303E-4</v>
      </c>
      <c r="F17" s="20">
        <f t="shared" si="7"/>
        <v>-0.81879194630872487</v>
      </c>
      <c r="H17" s="19" t="s">
        <v>120</v>
      </c>
      <c r="I17" s="26">
        <v>72</v>
      </c>
      <c r="J17" s="26">
        <v>61</v>
      </c>
      <c r="K17" s="26">
        <v>8</v>
      </c>
      <c r="L17" s="26">
        <v>6</v>
      </c>
      <c r="M17" s="24">
        <f t="shared" si="9"/>
        <v>66.5</v>
      </c>
      <c r="N17" s="10">
        <f t="shared" si="4"/>
        <v>6.3597414023947051E-4</v>
      </c>
      <c r="O17" s="10">
        <f t="shared" si="8"/>
        <v>-0.36375695794284429</v>
      </c>
      <c r="P17" s="24">
        <f t="shared" si="10"/>
        <v>7</v>
      </c>
      <c r="Q17" s="10">
        <f t="shared" si="5"/>
        <v>6.6944646340996906E-5</v>
      </c>
      <c r="R17" s="10">
        <f t="shared" si="6"/>
        <v>-0.63040852527673996</v>
      </c>
    </row>
    <row r="18" spans="1:18" x14ac:dyDescent="0.25">
      <c r="A18" s="19" t="s">
        <v>121</v>
      </c>
      <c r="B18" s="26">
        <v>214</v>
      </c>
      <c r="C18" s="32">
        <f t="shared" si="2"/>
        <v>7.1781729872604199E-4</v>
      </c>
      <c r="D18" s="26">
        <v>48</v>
      </c>
      <c r="E18" s="32">
        <f t="shared" si="3"/>
        <v>1.6100574924696268E-4</v>
      </c>
      <c r="F18" s="20">
        <f t="shared" si="7"/>
        <v>-0.77570093457943934</v>
      </c>
      <c r="H18" s="19" t="s">
        <v>121</v>
      </c>
      <c r="I18" s="26">
        <v>36</v>
      </c>
      <c r="J18" s="26">
        <v>40</v>
      </c>
      <c r="K18" s="26">
        <v>9</v>
      </c>
      <c r="L18" s="26">
        <v>3</v>
      </c>
      <c r="M18" s="24">
        <f t="shared" si="9"/>
        <v>38</v>
      </c>
      <c r="N18" s="10">
        <f t="shared" si="4"/>
        <v>3.6341379442255463E-4</v>
      </c>
      <c r="O18" s="10">
        <f t="shared" si="8"/>
        <v>-0.49372382768215645</v>
      </c>
      <c r="P18" s="24">
        <f t="shared" si="10"/>
        <v>6</v>
      </c>
      <c r="Q18" s="10">
        <f t="shared" si="5"/>
        <v>5.7381125435140199E-5</v>
      </c>
      <c r="R18" s="10">
        <f t="shared" si="6"/>
        <v>-0.64360822080257063</v>
      </c>
    </row>
    <row r="19" spans="1:18" x14ac:dyDescent="0.25">
      <c r="A19" s="23" t="s">
        <v>122</v>
      </c>
      <c r="B19" s="26">
        <v>99</v>
      </c>
      <c r="C19" s="32">
        <f t="shared" si="2"/>
        <v>3.3207435782186054E-4</v>
      </c>
      <c r="D19" s="26">
        <v>25</v>
      </c>
      <c r="E19" s="32">
        <f t="shared" si="3"/>
        <v>8.3857161066126399E-5</v>
      </c>
      <c r="F19" s="20">
        <f t="shared" si="7"/>
        <v>-0.7474747474747474</v>
      </c>
      <c r="H19" s="23" t="s">
        <v>122</v>
      </c>
      <c r="I19" s="26">
        <v>31</v>
      </c>
      <c r="J19" s="26">
        <v>17</v>
      </c>
      <c r="K19" s="26">
        <v>3</v>
      </c>
      <c r="L19" s="26">
        <v>2</v>
      </c>
      <c r="M19" s="24">
        <f t="shared" si="9"/>
        <v>24</v>
      </c>
      <c r="N19" s="10">
        <f t="shared" si="4"/>
        <v>2.2952450174056079E-4</v>
      </c>
      <c r="O19" s="10">
        <f t="shared" si="8"/>
        <v>-0.30881594337468254</v>
      </c>
      <c r="P19" s="24">
        <f t="shared" si="10"/>
        <v>2.5</v>
      </c>
      <c r="Q19" s="10">
        <f t="shared" si="5"/>
        <v>2.3908802264641749E-5</v>
      </c>
      <c r="R19" s="10">
        <f t="shared" si="6"/>
        <v>-0.71488657664205646</v>
      </c>
    </row>
    <row r="20" spans="1:18" x14ac:dyDescent="0.25">
      <c r="A20" s="21" t="s">
        <v>7</v>
      </c>
      <c r="C20" s="27">
        <v>915.86664444073995</v>
      </c>
      <c r="E20" s="27">
        <v>794</v>
      </c>
      <c r="F20" s="20">
        <f t="shared" si="7"/>
        <v>-0.13306155997760566</v>
      </c>
      <c r="H20" s="21" t="s">
        <v>7</v>
      </c>
      <c r="I20" s="27">
        <v>763.87149597557595</v>
      </c>
      <c r="J20" s="27">
        <v>753.46506666666596</v>
      </c>
      <c r="K20" s="27">
        <v>626.07207207207205</v>
      </c>
      <c r="L20" s="27">
        <v>664.66504065040601</v>
      </c>
      <c r="N20" s="24">
        <f>AVERAGE(I20,J20)</f>
        <v>758.66828132112096</v>
      </c>
      <c r="O20" s="10">
        <f t="shared" si="8"/>
        <v>-0.17163892153274102</v>
      </c>
      <c r="Q20" s="24">
        <f>AVERAGE(K20,L20)</f>
        <v>645.36855636123903</v>
      </c>
      <c r="R20" s="10">
        <f t="shared" si="6"/>
        <v>-0.18719325395309946</v>
      </c>
    </row>
    <row r="22" spans="1:18" x14ac:dyDescent="0.25">
      <c r="J22" s="9">
        <f>I4/I3</f>
        <v>6.9732795996714864E-2</v>
      </c>
      <c r="K22" s="9">
        <f>J4/J3</f>
        <v>7.2768019614227977E-2</v>
      </c>
      <c r="L22" s="9">
        <f>(K22-J22)/J22</f>
        <v>4.3526486700118897E-2</v>
      </c>
    </row>
  </sheetData>
  <mergeCells count="3">
    <mergeCell ref="B1:F1"/>
    <mergeCell ref="I1:J1"/>
    <mergeCell ref="K1:L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W 3 X H T p 3 U i O a o A A A A + A A A A B I A H A B D b 2 5 m a W c v U G F j a 2 F n Z S 5 4 b W w g o h g A K K A U A A A A A A A A A A A A A A A A A A A A A A A A A A A A h Y 9 N D o I w G E S v Q r q n L R X j T z 7 K w q 0 k J k T j t i k V G q E Y W i x 3 c + G R v I I k i r p z O Z M 3 y Z v H 7 Q 7 p 0 N T B V X V W t y Z B E a Y o U E a 2 h T Z l g n p 3 C p c o 5 b A T 8 i x K F Y y w s e v B 6 g R V z l 3 W h H j v s Z / h t i s J o z Q i x 2 y b y 0 o 1 I t T G O m G k Q p 9 V 8 X + F O B x e M p z h B c X z e B V j R i M g U w 2 Z N l + E j c a Y A v k p Y d P X r u 8 U V y b c 5 0 C m C O T 9 g j 8 B U E s D B B Q A A g A I A F t 1 x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d c d O 9 n x v I S E B A A D q A Q A A E w A c A E Z v c m 1 1 b G F z L 1 N l Y 3 R p b 2 4 x L m 0 g o h g A K K A U A A A A A A A A A A A A A A A A A A A A A A A A A A A A l V D L a s M w E L w b / A + L e r H B N Y 1 L D 2 1 I D 3 E J F H I o x L 0 J g q K K R K 0 i G e 2 6 x I T 8 e 2 W L P K 7 V Q W J 2 R 7 M z i 0 q S d h Z W 8 Z 1 M 0 y R N c C e 8 + o K 9 E n a 9 9 S 3 M w C h K E w h n 5 T o v V a g 0 Y m N U u f B u X z v T 7 S 1 m x 6 W 2 C s f S X F v h + 2 y h A 6 V 2 l p Q l z F j 9 w j 9 R e e S / 9 9 i Z b 6 H 5 m 8 I f c i 3 / 6 G k 3 m J B e t 4 S 8 N h 2 S 8 t p u + b z r 1 4 3 v 1 + + j C K 9 A x h 4 / m y v p Q C w v w H b G n O 9 J 9 V T l p 7 y I l u / Y q j W a I P q E T Q 9 1 y C d k U I H G C 4 t 6 S M 4 u m U Z 2 J G c x b g E s 4 g k r Y G y H v 5 H X q A P N + 4 v g V S 8 7 s g d W l u y Z n Q r I Z A 6 z V 7 C O Y K m R x p 0 I P e z s h i T z E O N 4 n l Q O s y 6 g u g W P 7 J S n i b b / i j f 9 A 1 B L A Q I t A B Q A A g A I A F t 1 x 0 6 d 1 I j m q A A A A P g A A A A S A A A A A A A A A A A A A A A A A A A A A A B D b 2 5 m a W c v U G F j a 2 F n Z S 5 4 b W x Q S w E C L Q A U A A I A C A B b d c d O D 8 r p q 6 Q A A A D p A A A A E w A A A A A A A A A A A A A A A A D 0 A A A A W 0 N v b n R l b n R f V H l w Z X N d L n h t b F B L A Q I t A B Q A A g A I A F t 1 x 0 7 2 f G 8 h I Q E A A O o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d y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u X 2 d y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1 Q y M T o 0 M j o 1 N S 4 4 N z g z O T Y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n c n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n c n A v U 3 B s a X Q l M j B D b 2 x 1 b W 4 l M j B i e S U y M E N o Y X J h Y 3 R l c i U y M F R y Y W 5 z a X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y p y H g H l d 0 O 4 5 w k p W o q 0 M g A A A A A C A A A A A A A D Z g A A w A A A A B A A A A A r g A 5 o J 0 i Y O p n p S z K f 6 G 6 a A A A A A A S A A A C g A A A A E A A A A P 6 r P + 1 Y V u K p a 0 S n k D 7 W Q U N Q A A A A C / + 8 9 B h 8 F 9 + k 4 a + Z q V I f q A g i + r 1 1 a p P A v W R V N 3 / p d w N O F K J 3 h y o 7 t e 0 l f x r K r I + S A M x D r n V N j y v r y s Z o L 4 N A D 6 7 z E c E t C Q e i I R s R a B s J 9 a Q U A A A A b e z f X z / V B K b v i 0 f J L E z / Q p l R Q z A = < / D a t a M a s h u p > 
</file>

<file path=customXml/itemProps1.xml><?xml version="1.0" encoding="utf-8"?>
<ds:datastoreItem xmlns:ds="http://schemas.openxmlformats.org/officeDocument/2006/customXml" ds:itemID="{8796E2B5-9DE4-4AED-BE41-3E6AB7926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df_centroid2</vt:lpstr>
      <vt:lpstr>Sheet2</vt:lpstr>
      <vt:lpstr>Sheet1</vt:lpstr>
      <vt:lpstr>pre-test period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Sulbha Jain (Tata Consultancy Services Ltd)</cp:lastModifiedBy>
  <dcterms:created xsi:type="dcterms:W3CDTF">2019-06-07T06:02:32Z</dcterms:created>
  <dcterms:modified xsi:type="dcterms:W3CDTF">2019-06-10T16:08:37Z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v-suljai@microsoft.com</vt:lpwstr>
  </property>
  <property fmtid="{D5CDD505-2E9C-101B-9397-08002B2CF9AE}" pid="5" name="MSIP_Label_f42aa342-8706-4288-bd11-ebb85995028c_SetDate">
    <vt:lpwstr>2019-06-07T21:43:04.2393027Z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f19b2415-c36c-449f-b2fd-98f315d285af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