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Emir Cilvez\Desktop\İbrahimBey\Haziran_2025\"/>
    </mc:Choice>
  </mc:AlternateContent>
  <xr:revisionPtr revIDLastSave="0" documentId="13_ncr:1_{A6C06DA1-4056-43F8-900A-04B14970AB4E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SMD-OEE" sheetId="15" r:id="rId1"/>
    <sheet name="ROBOT" sheetId="1" r:id="rId2"/>
    <sheet name="DALGA_LEHİM" sheetId="11" r:id="rId3"/>
    <sheet name="Sayfa7" sheetId="22" r:id="rId4"/>
    <sheet name="10_13HAZİRAN" sheetId="17" r:id="rId5"/>
    <sheet name="16_20HAZİRAN" sheetId="18" r:id="rId6"/>
    <sheet name="23_27HAZİRAN" sheetId="24" r:id="rId7"/>
    <sheet name="Sayfa2" sheetId="2" state="hidden" r:id="rId8"/>
    <sheet name="ORANLAR" sheetId="3" state="hidden" r:id="rId9"/>
    <sheet name="Sayfa5" sheetId="4" state="hidden" r:id="rId10"/>
    <sheet name="FEEDER ATIK MALZEME" sheetId="5" state="hidden" r:id="rId11"/>
    <sheet name="Sayfa3" sheetId="6" state="hidden" r:id="rId12"/>
    <sheet name="TH-OEE" sheetId="7" state="hidden" r:id="rId13"/>
    <sheet name="TH DURAKSAMA" sheetId="8" state="hidden" r:id="rId14"/>
    <sheet name="HURDA" sheetId="9" state="hidden" r:id="rId15"/>
    <sheet name="FİRE" sheetId="10" state="hidden" r:id="rId16"/>
  </sheets>
  <externalReferences>
    <externalReference r:id="rId17"/>
  </externalReferences>
  <definedNames>
    <definedName name="_xlnm._FilterDatabase" localSheetId="2" hidden="1">DALGA_LEHİM!$A$1:$BP$800</definedName>
    <definedName name="_xlnm._FilterDatabase" localSheetId="10" hidden="1">'FEEDER ATIK MALZEME'!$A$1:$D$57</definedName>
    <definedName name="_xlnm._FilterDatabase" localSheetId="1" hidden="1">ROBOT!$A$1:$BG$948</definedName>
    <definedName name="_xlnm._FilterDatabase" localSheetId="0" hidden="1">'SMD-OEE'!$A$1:$BP$785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24" l="1"/>
  <c r="D45" i="24"/>
  <c r="C64" i="24" a="1"/>
  <c r="C64" i="24" s="1"/>
  <c r="D64" i="24" s="1"/>
  <c r="C47" i="24" a="1"/>
  <c r="C47" i="24" s="1"/>
  <c r="D47" i="24" s="1"/>
  <c r="C51" i="24" a="1"/>
  <c r="C51" i="24" s="1"/>
  <c r="D51" i="24" s="1"/>
  <c r="C59" i="24" a="1"/>
  <c r="C59" i="24" s="1"/>
  <c r="D59" i="24" s="1"/>
  <c r="C61" i="24" a="1"/>
  <c r="C61" i="24" s="1"/>
  <c r="D61" i="24" s="1"/>
  <c r="C63" i="24" a="1"/>
  <c r="C63" i="24" s="1"/>
  <c r="D63" i="24" s="1"/>
  <c r="C53" i="24" a="1"/>
  <c r="C53" i="24" s="1"/>
  <c r="D53" i="24" s="1"/>
  <c r="C55" i="24" a="1"/>
  <c r="C55" i="24" s="1"/>
  <c r="D55" i="24" s="1"/>
  <c r="C48" i="24" a="1"/>
  <c r="C48" i="24" s="1"/>
  <c r="D48" i="24" s="1"/>
  <c r="C66" i="24" a="1"/>
  <c r="C66" i="24" s="1"/>
  <c r="D66" i="24" s="1"/>
  <c r="C54" i="24" a="1"/>
  <c r="C54" i="24" s="1"/>
  <c r="D54" i="24" s="1"/>
  <c r="C65" i="24" a="1"/>
  <c r="C65" i="24" s="1"/>
  <c r="D65" i="24" s="1"/>
  <c r="C58" i="24" a="1"/>
  <c r="C58" i="24" s="1"/>
  <c r="D42" i="24"/>
  <c r="E42" i="24"/>
  <c r="F42" i="24"/>
  <c r="C52" i="24" s="1" a="1"/>
  <c r="C52" i="24" s="1"/>
  <c r="D52" i="24" s="1"/>
  <c r="G42" i="24"/>
  <c r="C60" i="24" s="1" a="1"/>
  <c r="C60" i="24" s="1"/>
  <c r="D60" i="24" s="1"/>
  <c r="H42" i="24"/>
  <c r="I42" i="24"/>
  <c r="C57" i="24" s="1" a="1"/>
  <c r="C57" i="24" s="1"/>
  <c r="D57" i="24" s="1"/>
  <c r="J42" i="24"/>
  <c r="K42" i="24"/>
  <c r="C62" i="24" s="1" a="1"/>
  <c r="C62" i="24" s="1"/>
  <c r="D62" i="24" s="1"/>
  <c r="L42" i="24"/>
  <c r="M42" i="24"/>
  <c r="C46" i="24" s="1" a="1"/>
  <c r="C46" i="24" s="1"/>
  <c r="D46" i="24" s="1"/>
  <c r="N42" i="24"/>
  <c r="C50" i="24" s="1" a="1"/>
  <c r="C50" i="24" s="1"/>
  <c r="D50" i="24" s="1"/>
  <c r="O42" i="24"/>
  <c r="C49" i="24" s="1" a="1"/>
  <c r="C49" i="24" s="1"/>
  <c r="D49" i="24" s="1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C56" i="24" s="1" a="1"/>
  <c r="C56" i="24" s="1"/>
  <c r="D56" i="24" s="1"/>
  <c r="AC42" i="24"/>
  <c r="AD42" i="24"/>
  <c r="AE42" i="24"/>
  <c r="AF42" i="24"/>
  <c r="AG42" i="24"/>
  <c r="AH42" i="24"/>
  <c r="AI42" i="24"/>
  <c r="AJ42" i="24"/>
  <c r="AK42" i="24"/>
  <c r="C45" i="24" s="1" a="1"/>
  <c r="C45" i="24" s="1"/>
  <c r="AL42" i="24"/>
  <c r="AM42" i="24"/>
  <c r="AN42" i="24"/>
  <c r="AO42" i="24"/>
  <c r="AP42" i="24"/>
  <c r="AQ42" i="24"/>
  <c r="AR42" i="24"/>
  <c r="AS42" i="24"/>
  <c r="AT42" i="24"/>
  <c r="AU42" i="24"/>
  <c r="AV42" i="24"/>
  <c r="AW42" i="24"/>
  <c r="AX42" i="24"/>
  <c r="AY42" i="24"/>
  <c r="C42" i="24"/>
  <c r="BK136" i="15"/>
  <c r="BM132" i="15"/>
  <c r="BK132" i="15"/>
  <c r="BI132" i="15"/>
  <c r="BK17" i="11" l="1"/>
  <c r="BM124" i="15"/>
  <c r="BK124" i="15"/>
  <c r="BM120" i="15" l="1"/>
  <c r="BM116" i="15"/>
  <c r="BM102" i="15" l="1"/>
  <c r="BK102" i="15"/>
  <c r="BM100" i="15"/>
  <c r="D44" i="18" l="1"/>
  <c r="C51" i="18" a="1"/>
  <c r="C51" i="18" s="1"/>
  <c r="C52" i="18" a="1"/>
  <c r="C52" i="18" s="1"/>
  <c r="C46" i="18" a="1"/>
  <c r="C46" i="18" s="1"/>
  <c r="C60" i="18" a="1"/>
  <c r="C60" i="18" s="1"/>
  <c r="C44" i="18" a="1"/>
  <c r="C44" i="18" s="1"/>
  <c r="C62" i="18" a="1"/>
  <c r="C62" i="18" s="1"/>
  <c r="C49" i="18" a="1"/>
  <c r="C49" i="18" s="1"/>
  <c r="D42" i="18"/>
  <c r="E42" i="18"/>
  <c r="C45" i="18" s="1" a="1"/>
  <c r="C45" i="18" s="1"/>
  <c r="F42" i="18"/>
  <c r="G42" i="18"/>
  <c r="C59" i="18" s="1" a="1"/>
  <c r="C59" i="18" s="1"/>
  <c r="H42" i="18"/>
  <c r="I42" i="18"/>
  <c r="C57" i="18" s="1" a="1"/>
  <c r="C57" i="18" s="1"/>
  <c r="J42" i="18"/>
  <c r="C55" i="18" s="1" a="1"/>
  <c r="C55" i="18" s="1"/>
  <c r="K42" i="18"/>
  <c r="C50" i="18" s="1" a="1"/>
  <c r="C50" i="18" s="1"/>
  <c r="L42" i="18"/>
  <c r="M42" i="18"/>
  <c r="C48" i="18" s="1" a="1"/>
  <c r="C48" i="18" s="1"/>
  <c r="N42" i="18"/>
  <c r="C47" i="18" s="1" a="1"/>
  <c r="C47" i="18" s="1"/>
  <c r="O42" i="18"/>
  <c r="P42" i="18"/>
  <c r="C61" i="18" s="1" a="1"/>
  <c r="C61" i="18" s="1"/>
  <c r="Q42" i="18"/>
  <c r="R42" i="18"/>
  <c r="S42" i="18"/>
  <c r="T42" i="18"/>
  <c r="U42" i="18"/>
  <c r="C58" i="18" s="1" a="1"/>
  <c r="C58" i="18" s="1"/>
  <c r="V42" i="18"/>
  <c r="C64" i="18" s="1" a="1"/>
  <c r="C64" i="18" s="1"/>
  <c r="W42" i="18"/>
  <c r="C53" i="18" s="1" a="1"/>
  <c r="C53" i="18" s="1"/>
  <c r="X42" i="18"/>
  <c r="Y42" i="18"/>
  <c r="Z42" i="18"/>
  <c r="AA42" i="18"/>
  <c r="C56" i="18" s="1" a="1"/>
  <c r="C56" i="18" s="1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W42" i="18"/>
  <c r="C54" i="18" s="1" a="1"/>
  <c r="C54" i="18" s="1"/>
  <c r="AX42" i="18"/>
  <c r="AY42" i="18"/>
  <c r="C63" i="18" s="1" a="1"/>
  <c r="C63" i="18" s="1"/>
  <c r="C42" i="18"/>
  <c r="BK92" i="15"/>
  <c r="BM94" i="15"/>
  <c r="BK12" i="11"/>
  <c r="BJ12" i="11"/>
  <c r="BM85" i="15" l="1"/>
  <c r="BK85" i="15"/>
  <c r="BK84" i="15"/>
  <c r="BK76" i="15" l="1"/>
  <c r="BM70" i="15" l="1"/>
  <c r="BM68" i="15"/>
  <c r="BM60" i="15"/>
  <c r="BD9" i="1"/>
  <c r="D37" i="17" l="1"/>
  <c r="C49" i="17" a="1"/>
  <c r="C49" i="17" s="1"/>
  <c r="C38" i="17" a="1"/>
  <c r="C38" i="17" s="1"/>
  <c r="C39" i="17" a="1"/>
  <c r="C39" i="17" s="1"/>
  <c r="C46" i="17" a="1"/>
  <c r="C46" i="17" s="1"/>
  <c r="C40" i="17" a="1"/>
  <c r="C40" i="17" s="1"/>
  <c r="C57" i="17" a="1"/>
  <c r="C57" i="17" s="1"/>
  <c r="C42" i="17" a="1"/>
  <c r="C42" i="17" s="1"/>
  <c r="C51" i="17" a="1"/>
  <c r="C51" i="17" s="1"/>
  <c r="C41" i="17" a="1"/>
  <c r="C41" i="17" s="1"/>
  <c r="C37" i="17" a="1"/>
  <c r="C37" i="17" s="1"/>
  <c r="C54" i="17" a="1"/>
  <c r="C54" i="17" s="1"/>
  <c r="C59" i="17" a="1"/>
  <c r="C59" i="17" s="1"/>
  <c r="D34" i="17"/>
  <c r="E34" i="17"/>
  <c r="F34" i="17"/>
  <c r="C58" i="17" s="1" a="1"/>
  <c r="C58" i="17" s="1"/>
  <c r="G34" i="17"/>
  <c r="C55" i="17" s="1" a="1"/>
  <c r="C55" i="17" s="1"/>
  <c r="H34" i="17"/>
  <c r="I34" i="17"/>
  <c r="C48" i="17" s="1" a="1"/>
  <c r="C48" i="17" s="1"/>
  <c r="J34" i="17"/>
  <c r="C45" i="17" s="1" a="1"/>
  <c r="C45" i="17" s="1"/>
  <c r="K34" i="17"/>
  <c r="C61" i="17" s="1" a="1"/>
  <c r="C61" i="17" s="1"/>
  <c r="L34" i="17"/>
  <c r="M34" i="17"/>
  <c r="N34" i="17"/>
  <c r="O34" i="17"/>
  <c r="P34" i="17"/>
  <c r="Q34" i="17"/>
  <c r="R34" i="17"/>
  <c r="S34" i="17"/>
  <c r="T34" i="17"/>
  <c r="U34" i="17"/>
  <c r="C52" i="17" s="1" a="1"/>
  <c r="C52" i="17" s="1"/>
  <c r="V34" i="17"/>
  <c r="C60" i="17" s="1" a="1"/>
  <c r="C60" i="17" s="1"/>
  <c r="W34" i="17"/>
  <c r="C44" i="17" s="1" a="1"/>
  <c r="C44" i="17" s="1"/>
  <c r="X34" i="17"/>
  <c r="Y34" i="17"/>
  <c r="Z34" i="17"/>
  <c r="AA34" i="17"/>
  <c r="C53" i="17" s="1" a="1"/>
  <c r="C53" i="17" s="1"/>
  <c r="AB34" i="17"/>
  <c r="C50" i="17" s="1" a="1"/>
  <c r="C50" i="17" s="1"/>
  <c r="AC34" i="17"/>
  <c r="AD34" i="17"/>
  <c r="AE34" i="17"/>
  <c r="AF34" i="17"/>
  <c r="AG34" i="17"/>
  <c r="AH34" i="17"/>
  <c r="AI34" i="17"/>
  <c r="C47" i="17" s="1" a="1"/>
  <c r="C47" i="17" s="1"/>
  <c r="AJ34" i="17"/>
  <c r="AK34" i="17"/>
  <c r="AL34" i="17"/>
  <c r="AM34" i="17"/>
  <c r="AN34" i="17"/>
  <c r="AO34" i="17"/>
  <c r="AP34" i="17"/>
  <c r="AQ34" i="17"/>
  <c r="AR34" i="17"/>
  <c r="AS34" i="17"/>
  <c r="AT34" i="17"/>
  <c r="AU34" i="17"/>
  <c r="AV34" i="17"/>
  <c r="AW34" i="17"/>
  <c r="C56" i="17" s="1" a="1"/>
  <c r="C56" i="17" s="1"/>
  <c r="AX34" i="17"/>
  <c r="AY34" i="17"/>
  <c r="C34" i="17"/>
  <c r="C43" i="17" s="1" a="1"/>
  <c r="C43" i="17" s="1"/>
  <c r="BD8" i="1" l="1"/>
  <c r="BM53" i="15"/>
  <c r="BK7" i="11" l="1"/>
  <c r="BD7" i="1"/>
  <c r="BM47" i="15"/>
  <c r="BM45" i="15"/>
  <c r="BM44" i="15"/>
  <c r="BK44" i="15"/>
  <c r="BI44" i="15"/>
  <c r="BM41" i="15" l="1"/>
  <c r="BJ40" i="15"/>
  <c r="BM38" i="15"/>
  <c r="BM37" i="15"/>
  <c r="BM36" i="15"/>
  <c r="BK6" i="11"/>
  <c r="BD6" i="1" l="1"/>
  <c r="BM33" i="15"/>
  <c r="BM32" i="15"/>
  <c r="BM31" i="15"/>
  <c r="BK31" i="15"/>
  <c r="BM30" i="15"/>
  <c r="BM29" i="15"/>
  <c r="BM28" i="15"/>
  <c r="BK28" i="15"/>
  <c r="BD5" i="1"/>
  <c r="BD4" i="1" l="1"/>
  <c r="BM23" i="15"/>
  <c r="BM22" i="15"/>
  <c r="BM21" i="15"/>
  <c r="BM17" i="15" l="1"/>
  <c r="BM16" i="15"/>
  <c r="BM15" i="15"/>
  <c r="BM14" i="15"/>
  <c r="BM13" i="15"/>
  <c r="BD3" i="1"/>
  <c r="BD2" i="1" l="1"/>
  <c r="BK2" i="11"/>
  <c r="BP96" i="11" l="1"/>
  <c r="BP587" i="11"/>
  <c r="BP588" i="11"/>
  <c r="BP589" i="11"/>
  <c r="BP590" i="11"/>
  <c r="BP591" i="11"/>
  <c r="BP592" i="11"/>
  <c r="BP593" i="11"/>
  <c r="BP594" i="11"/>
  <c r="BP595" i="11"/>
  <c r="BP596" i="11"/>
  <c r="BP597" i="11"/>
  <c r="BP598" i="11"/>
  <c r="BP599" i="11"/>
  <c r="BP600" i="11"/>
  <c r="BP601" i="11"/>
  <c r="BP602" i="11"/>
  <c r="BP603" i="11"/>
  <c r="BP604" i="11"/>
  <c r="BP605" i="11"/>
  <c r="BP606" i="11"/>
  <c r="BP607" i="11"/>
  <c r="BP608" i="11"/>
  <c r="BP609" i="11"/>
  <c r="BP610" i="11"/>
  <c r="BP611" i="11"/>
  <c r="BP612" i="11"/>
  <c r="BP613" i="11"/>
  <c r="BP614" i="11"/>
  <c r="BP615" i="11"/>
  <c r="BP616" i="11"/>
  <c r="BP617" i="11"/>
  <c r="BP618" i="11"/>
  <c r="BP619" i="11"/>
  <c r="BP620" i="11"/>
  <c r="BP621" i="11"/>
  <c r="BP622" i="11"/>
  <c r="BP623" i="11"/>
  <c r="BP624" i="11"/>
  <c r="BP625" i="11"/>
  <c r="BP626" i="11"/>
  <c r="BP627" i="11"/>
  <c r="BP628" i="11"/>
  <c r="BP629" i="11"/>
  <c r="BP630" i="11"/>
  <c r="BP631" i="11"/>
  <c r="BP632" i="11"/>
  <c r="BP633" i="11"/>
  <c r="BP634" i="11"/>
  <c r="BP635" i="11"/>
  <c r="BP636" i="11"/>
  <c r="BP637" i="11"/>
  <c r="BP638" i="11"/>
  <c r="BP639" i="11"/>
  <c r="BP640" i="11"/>
  <c r="BP641" i="11"/>
  <c r="BP642" i="11"/>
  <c r="BP643" i="11"/>
  <c r="BP644" i="11"/>
  <c r="BP645" i="11"/>
  <c r="BP646" i="11"/>
  <c r="BP647" i="11"/>
  <c r="BP648" i="11"/>
  <c r="BP649" i="11"/>
  <c r="BP650" i="11"/>
  <c r="BP651" i="11"/>
  <c r="BP652" i="11"/>
  <c r="BP653" i="11"/>
  <c r="BP654" i="11"/>
  <c r="BP655" i="11"/>
  <c r="BP656" i="11"/>
  <c r="BP657" i="11"/>
  <c r="BP658" i="11"/>
  <c r="BP659" i="11"/>
  <c r="BP660" i="11"/>
  <c r="BP661" i="11"/>
  <c r="BP662" i="11"/>
  <c r="BP663" i="11"/>
  <c r="BP664" i="11"/>
  <c r="BP665" i="11"/>
  <c r="BP666" i="11"/>
  <c r="BP667" i="11"/>
  <c r="BP668" i="11"/>
  <c r="BP669" i="11"/>
  <c r="BP670" i="11"/>
  <c r="BP671" i="11"/>
  <c r="BP672" i="11"/>
  <c r="BP673" i="11"/>
  <c r="BP674" i="11"/>
  <c r="BP675" i="11"/>
  <c r="BP676" i="11"/>
  <c r="BP677" i="11"/>
  <c r="BP678" i="11"/>
  <c r="BP679" i="11"/>
  <c r="BP680" i="11"/>
  <c r="BP681" i="11"/>
  <c r="BP682" i="11"/>
  <c r="BP683" i="11"/>
  <c r="BP684" i="11"/>
  <c r="BP685" i="11"/>
  <c r="BP686" i="11"/>
  <c r="BP687" i="11"/>
  <c r="BP688" i="11"/>
  <c r="BP689" i="11"/>
  <c r="BP690" i="11"/>
  <c r="BP691" i="11"/>
  <c r="BP692" i="11"/>
  <c r="BP693" i="11"/>
  <c r="BP694" i="11"/>
  <c r="BP695" i="11"/>
  <c r="BP696" i="11"/>
  <c r="BP697" i="11"/>
  <c r="BP698" i="11"/>
  <c r="BP699" i="11"/>
  <c r="BP700" i="11"/>
  <c r="BP701" i="11"/>
  <c r="BP702" i="11"/>
  <c r="BP703" i="11"/>
  <c r="BP704" i="11"/>
  <c r="BP705" i="11"/>
  <c r="BP706" i="11"/>
  <c r="BP707" i="11"/>
  <c r="BP708" i="11"/>
  <c r="BP709" i="11"/>
  <c r="BP710" i="11"/>
  <c r="BP711" i="11"/>
  <c r="BP712" i="11"/>
  <c r="BP713" i="11"/>
  <c r="BP714" i="11"/>
  <c r="BP715" i="11"/>
  <c r="BP716" i="11"/>
  <c r="BP717" i="11"/>
  <c r="BP718" i="11"/>
  <c r="BP719" i="11"/>
  <c r="BP720" i="11"/>
  <c r="BP721" i="11"/>
  <c r="BP722" i="11"/>
  <c r="BP723" i="11"/>
  <c r="BP724" i="11"/>
  <c r="BP725" i="11"/>
  <c r="BP726" i="11"/>
  <c r="BP727" i="11"/>
  <c r="BP728" i="11"/>
  <c r="BP729" i="11"/>
  <c r="BP730" i="11"/>
  <c r="BP731" i="11"/>
  <c r="BP732" i="11"/>
  <c r="BP733" i="11"/>
  <c r="BP734" i="11"/>
  <c r="BP735" i="11"/>
  <c r="BP736" i="11"/>
  <c r="BP737" i="11"/>
  <c r="BP738" i="11"/>
  <c r="BP739" i="11"/>
  <c r="BP740" i="11"/>
  <c r="BP741" i="11"/>
  <c r="BP742" i="11"/>
  <c r="BP743" i="11"/>
  <c r="BP744" i="11"/>
  <c r="BP745" i="11"/>
  <c r="BP746" i="11"/>
  <c r="BP747" i="11"/>
  <c r="BP748" i="11"/>
  <c r="BP749" i="11"/>
  <c r="BP750" i="11"/>
  <c r="BP751" i="11"/>
  <c r="BP752" i="11"/>
  <c r="BP753" i="11"/>
  <c r="BP754" i="11"/>
  <c r="BP755" i="11"/>
  <c r="BP756" i="11"/>
  <c r="BP757" i="11"/>
  <c r="BP758" i="11"/>
  <c r="BP759" i="11"/>
  <c r="BP760" i="11"/>
  <c r="BP761" i="11"/>
  <c r="BP762" i="11"/>
  <c r="BP763" i="11"/>
  <c r="BP764" i="11"/>
  <c r="BP765" i="11"/>
  <c r="BP766" i="11"/>
  <c r="BP767" i="11"/>
  <c r="BP768" i="11"/>
  <c r="BP769" i="11"/>
  <c r="BP770" i="11"/>
  <c r="BP771" i="11"/>
  <c r="BP772" i="11"/>
  <c r="BP773" i="11"/>
  <c r="BP774" i="11"/>
  <c r="BP775" i="11"/>
  <c r="BP776" i="11"/>
  <c r="BP777" i="11"/>
  <c r="BP778" i="11"/>
  <c r="BP779" i="11"/>
  <c r="BP780" i="11"/>
  <c r="BP781" i="11"/>
  <c r="BP782" i="11"/>
  <c r="BP783" i="11"/>
  <c r="BP784" i="11"/>
  <c r="BP785" i="11"/>
  <c r="BP786" i="11"/>
  <c r="BP787" i="11"/>
  <c r="BP788" i="11"/>
  <c r="BP789" i="11"/>
  <c r="BP790" i="11"/>
  <c r="BP791" i="11"/>
  <c r="BP792" i="11"/>
  <c r="BP793" i="11"/>
  <c r="BP794" i="11"/>
  <c r="BP795" i="11"/>
  <c r="BP796" i="11"/>
  <c r="BP797" i="11"/>
  <c r="BP798" i="11"/>
  <c r="BP799" i="11"/>
  <c r="BP800" i="1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G205" i="1"/>
  <c r="BG206" i="1"/>
  <c r="BG207" i="1"/>
  <c r="BG208" i="1"/>
  <c r="BG209" i="1"/>
  <c r="BG210" i="1"/>
  <c r="BG211" i="1"/>
  <c r="BG212" i="1"/>
  <c r="BG213" i="1"/>
  <c r="BG214" i="1"/>
  <c r="BG215" i="1"/>
  <c r="BG216" i="1"/>
  <c r="BG217" i="1"/>
  <c r="BG218" i="1"/>
  <c r="BG219" i="1"/>
  <c r="BG220" i="1"/>
  <c r="BG221" i="1"/>
  <c r="BG222" i="1"/>
  <c r="BG223" i="1"/>
  <c r="BG224" i="1"/>
  <c r="BG225" i="1"/>
  <c r="BG226" i="1"/>
  <c r="BG227" i="1"/>
  <c r="BG228" i="1"/>
  <c r="BG229" i="1"/>
  <c r="BG230" i="1"/>
  <c r="BG231" i="1"/>
  <c r="BG232" i="1"/>
  <c r="BG233" i="1"/>
  <c r="BG234" i="1"/>
  <c r="BG235" i="1"/>
  <c r="BG236" i="1"/>
  <c r="BG237" i="1"/>
  <c r="BG238" i="1"/>
  <c r="BG239" i="1"/>
  <c r="BG240" i="1"/>
  <c r="BG241" i="1"/>
  <c r="BG242" i="1"/>
  <c r="BG243" i="1"/>
  <c r="BG244" i="1"/>
  <c r="BG245" i="1"/>
  <c r="BG246" i="1"/>
  <c r="BG247" i="1"/>
  <c r="BG248" i="1"/>
  <c r="BG249" i="1"/>
  <c r="BG250" i="1"/>
  <c r="BG251" i="1"/>
  <c r="BG252" i="1"/>
  <c r="BG253" i="1"/>
  <c r="BG254" i="1"/>
  <c r="BG255" i="1"/>
  <c r="BG256" i="1"/>
  <c r="BG257" i="1"/>
  <c r="BG258" i="1"/>
  <c r="BG259" i="1"/>
  <c r="BG260" i="1"/>
  <c r="BG261" i="1"/>
  <c r="BG262" i="1"/>
  <c r="BG263" i="1"/>
  <c r="BG264" i="1"/>
  <c r="BG265" i="1"/>
  <c r="BG266" i="1"/>
  <c r="BG267" i="1"/>
  <c r="BG268" i="1"/>
  <c r="BG269" i="1"/>
  <c r="BG270" i="1"/>
  <c r="BG271" i="1"/>
  <c r="BG272" i="1"/>
  <c r="BG273" i="1"/>
  <c r="BG274" i="1"/>
  <c r="BG275" i="1"/>
  <c r="BG276" i="1"/>
  <c r="BG277" i="1"/>
  <c r="BG278" i="1"/>
  <c r="BG279" i="1"/>
  <c r="BG280" i="1"/>
  <c r="BG281" i="1"/>
  <c r="BG282" i="1"/>
  <c r="BG283" i="1"/>
  <c r="BG284" i="1"/>
  <c r="BG285" i="1"/>
  <c r="BG286" i="1"/>
  <c r="BG287" i="1"/>
  <c r="BG288" i="1"/>
  <c r="BG289" i="1"/>
  <c r="BG290" i="1"/>
  <c r="BG291" i="1"/>
  <c r="BG292" i="1"/>
  <c r="BG293" i="1"/>
  <c r="BG294" i="1"/>
  <c r="BG295" i="1"/>
  <c r="BG296" i="1"/>
  <c r="BG297" i="1"/>
  <c r="BG298" i="1"/>
  <c r="BG299" i="1"/>
  <c r="BG300" i="1"/>
  <c r="BG301" i="1"/>
  <c r="BG302" i="1"/>
  <c r="BG303" i="1"/>
  <c r="BG304" i="1"/>
  <c r="BG305" i="1"/>
  <c r="BG306" i="1"/>
  <c r="BG307" i="1"/>
  <c r="BG308" i="1"/>
  <c r="BG309" i="1"/>
  <c r="BG310" i="1"/>
  <c r="BG311" i="1"/>
  <c r="BG312" i="1"/>
  <c r="BG313" i="1"/>
  <c r="BG314" i="1"/>
  <c r="BG315" i="1"/>
  <c r="BG316" i="1"/>
  <c r="BG317" i="1"/>
  <c r="BG318" i="1"/>
  <c r="BG319" i="1"/>
  <c r="BG320" i="1"/>
  <c r="BG321" i="1"/>
  <c r="BG322" i="1"/>
  <c r="BG323" i="1"/>
  <c r="BG324" i="1"/>
  <c r="BG325" i="1"/>
  <c r="BG326" i="1"/>
  <c r="BG327" i="1"/>
  <c r="BG328" i="1"/>
  <c r="BG329" i="1"/>
  <c r="BG330" i="1"/>
  <c r="BG331" i="1"/>
  <c r="BG332" i="1"/>
  <c r="BG333" i="1"/>
  <c r="BG334" i="1"/>
  <c r="BG335" i="1"/>
  <c r="BG336" i="1"/>
  <c r="BG337" i="1"/>
  <c r="BG338" i="1"/>
  <c r="BG339" i="1"/>
  <c r="BG340" i="1"/>
  <c r="BG341" i="1"/>
  <c r="BG342" i="1"/>
  <c r="BG343" i="1"/>
  <c r="BG344" i="1"/>
  <c r="BG345" i="1"/>
  <c r="BG346" i="1"/>
  <c r="BG347" i="1"/>
  <c r="BG348" i="1"/>
  <c r="BG349" i="1"/>
  <c r="BG350" i="1"/>
  <c r="BG351" i="1"/>
  <c r="BG352" i="1"/>
  <c r="BG353" i="1"/>
  <c r="BG354" i="1"/>
  <c r="BG355" i="1"/>
  <c r="BG356" i="1"/>
  <c r="BG357" i="1"/>
  <c r="BG358" i="1"/>
  <c r="BG359" i="1"/>
  <c r="BG360" i="1"/>
  <c r="BG361" i="1"/>
  <c r="BG362" i="1"/>
  <c r="BG363" i="1"/>
  <c r="BG364" i="1"/>
  <c r="BG365" i="1"/>
  <c r="BG366" i="1"/>
  <c r="BG367" i="1"/>
  <c r="BG368" i="1"/>
  <c r="BG369" i="1"/>
  <c r="BG370" i="1"/>
  <c r="BG371" i="1"/>
  <c r="BG372" i="1"/>
  <c r="BG373" i="1"/>
  <c r="BG374" i="1"/>
  <c r="BG375" i="1"/>
  <c r="BG376" i="1"/>
  <c r="BG377" i="1"/>
  <c r="BG378" i="1"/>
  <c r="BG379" i="1"/>
  <c r="BG380" i="1"/>
  <c r="BG381" i="1"/>
  <c r="BG382" i="1"/>
  <c r="BG383" i="1"/>
  <c r="BG384" i="1"/>
  <c r="BG385" i="1"/>
  <c r="BG386" i="1"/>
  <c r="BG387" i="1"/>
  <c r="BG388" i="1"/>
  <c r="BG389" i="1"/>
  <c r="BG390" i="1"/>
  <c r="BG391" i="1"/>
  <c r="BG392" i="1"/>
  <c r="BG393" i="1"/>
  <c r="BG394" i="1"/>
  <c r="BG395" i="1"/>
  <c r="BG396" i="1"/>
  <c r="BG397" i="1"/>
  <c r="BG398" i="1"/>
  <c r="BG399" i="1"/>
  <c r="BG400" i="1"/>
  <c r="BG401" i="1"/>
  <c r="BG402" i="1"/>
  <c r="BG403" i="1"/>
  <c r="BG404" i="1"/>
  <c r="BG405" i="1"/>
  <c r="BG406" i="1"/>
  <c r="BG407" i="1"/>
  <c r="BG408" i="1"/>
  <c r="BG409" i="1"/>
  <c r="BG410" i="1"/>
  <c r="BG411" i="1"/>
  <c r="BG412" i="1"/>
  <c r="BG413" i="1"/>
  <c r="BG414" i="1"/>
  <c r="BG415" i="1"/>
  <c r="BG416" i="1"/>
  <c r="BG417" i="1"/>
  <c r="BG418" i="1"/>
  <c r="BG419" i="1"/>
  <c r="BG420" i="1"/>
  <c r="BG421" i="1"/>
  <c r="BG422" i="1"/>
  <c r="BG423" i="1"/>
  <c r="BG424" i="1"/>
  <c r="BG425" i="1"/>
  <c r="BG426" i="1"/>
  <c r="BG427" i="1"/>
  <c r="BG428" i="1"/>
  <c r="BG429" i="1"/>
  <c r="BG430" i="1"/>
  <c r="BG431" i="1"/>
  <c r="BG432" i="1"/>
  <c r="BG433" i="1"/>
  <c r="BG434" i="1"/>
  <c r="BG435" i="1"/>
  <c r="BG436" i="1"/>
  <c r="BG437" i="1"/>
  <c r="BG438" i="1"/>
  <c r="BG439" i="1"/>
  <c r="BG440" i="1"/>
  <c r="BG441" i="1"/>
  <c r="BG442" i="1"/>
  <c r="BG443" i="1"/>
  <c r="BG444" i="1"/>
  <c r="BG445" i="1"/>
  <c r="BG446" i="1"/>
  <c r="BG447" i="1"/>
  <c r="BG448" i="1"/>
  <c r="BG449" i="1"/>
  <c r="BG450" i="1"/>
  <c r="BG451" i="1"/>
  <c r="BG452" i="1"/>
  <c r="BG453" i="1"/>
  <c r="BG454" i="1"/>
  <c r="BG455" i="1"/>
  <c r="BG456" i="1"/>
  <c r="BG457" i="1"/>
  <c r="BG458" i="1"/>
  <c r="BG459" i="1"/>
  <c r="BG460" i="1"/>
  <c r="BG461" i="1"/>
  <c r="BG462" i="1"/>
  <c r="BG463" i="1"/>
  <c r="BG464" i="1"/>
  <c r="BG465" i="1"/>
  <c r="BG466" i="1"/>
  <c r="BG467" i="1"/>
  <c r="BG468" i="1"/>
  <c r="BG469" i="1"/>
  <c r="BG470" i="1"/>
  <c r="BG471" i="1"/>
  <c r="BG472" i="1"/>
  <c r="BG473" i="1"/>
  <c r="BG474" i="1"/>
  <c r="BG475" i="1"/>
  <c r="BG476" i="1"/>
  <c r="BG477" i="1"/>
  <c r="BG478" i="1"/>
  <c r="BG479" i="1"/>
  <c r="BG480" i="1"/>
  <c r="BG481" i="1"/>
  <c r="BG482" i="1"/>
  <c r="BG483" i="1"/>
  <c r="BG484" i="1"/>
  <c r="BG485" i="1"/>
  <c r="BG486" i="1"/>
  <c r="BG487" i="1"/>
  <c r="BG488" i="1"/>
  <c r="BG489" i="1"/>
  <c r="BG490" i="1"/>
  <c r="BG491" i="1"/>
  <c r="BG492" i="1"/>
  <c r="BG493" i="1"/>
  <c r="BG494" i="1"/>
  <c r="BG495" i="1"/>
  <c r="BG496" i="1"/>
  <c r="BG497" i="1"/>
  <c r="BG498" i="1"/>
  <c r="BG499" i="1"/>
  <c r="BG500" i="1"/>
  <c r="BG501" i="1"/>
  <c r="BG502" i="1"/>
  <c r="BG503" i="1"/>
  <c r="BG504" i="1"/>
  <c r="BG505" i="1"/>
  <c r="BG506" i="1"/>
  <c r="BG507" i="1"/>
  <c r="BG508" i="1"/>
  <c r="BG509" i="1"/>
  <c r="BG510" i="1"/>
  <c r="BG511" i="1"/>
  <c r="BG512" i="1"/>
  <c r="BG513" i="1"/>
  <c r="BG514" i="1"/>
  <c r="BG515" i="1"/>
  <c r="BG516" i="1"/>
  <c r="BG517" i="1"/>
  <c r="BG518" i="1"/>
  <c r="BG519" i="1"/>
  <c r="BG520" i="1"/>
  <c r="BG521" i="1"/>
  <c r="BG522" i="1"/>
  <c r="BG523" i="1"/>
  <c r="BG524" i="1"/>
  <c r="BG525" i="1"/>
  <c r="BG526" i="1"/>
  <c r="BG527" i="1"/>
  <c r="BG528" i="1"/>
  <c r="BG529" i="1"/>
  <c r="BG530" i="1"/>
  <c r="BG531" i="1"/>
  <c r="BG532" i="1"/>
  <c r="BG533" i="1"/>
  <c r="BG534" i="1"/>
  <c r="BG535" i="1"/>
  <c r="BG536" i="1"/>
  <c r="BG537" i="1"/>
  <c r="BG538" i="1"/>
  <c r="BG539" i="1"/>
  <c r="BG540" i="1"/>
  <c r="BG541" i="1"/>
  <c r="BG542" i="1"/>
  <c r="BG543" i="1"/>
  <c r="BG544" i="1"/>
  <c r="BG545" i="1"/>
  <c r="BG546" i="1"/>
  <c r="BG547" i="1"/>
  <c r="BG548" i="1"/>
  <c r="BG549" i="1"/>
  <c r="BG550" i="1"/>
  <c r="BG551" i="1"/>
  <c r="BG552" i="1"/>
  <c r="BG553" i="1"/>
  <c r="BG554" i="1"/>
  <c r="BG555" i="1"/>
  <c r="BG556" i="1"/>
  <c r="BG557" i="1"/>
  <c r="BG558" i="1"/>
  <c r="BG559" i="1"/>
  <c r="BG560" i="1"/>
  <c r="BG561" i="1"/>
  <c r="BG562" i="1"/>
  <c r="BG563" i="1"/>
  <c r="BG564" i="1"/>
  <c r="BG565" i="1"/>
  <c r="BG566" i="1"/>
  <c r="BG567" i="1"/>
  <c r="BG568" i="1"/>
  <c r="BG569" i="1"/>
  <c r="BG570" i="1"/>
  <c r="BG571" i="1"/>
  <c r="BG572" i="1"/>
  <c r="BG573" i="1"/>
  <c r="BG574" i="1"/>
  <c r="BG575" i="1"/>
  <c r="BG576" i="1"/>
  <c r="BG577" i="1"/>
  <c r="BG578" i="1"/>
  <c r="BG579" i="1"/>
  <c r="BG580" i="1"/>
  <c r="BG581" i="1"/>
  <c r="BG582" i="1"/>
  <c r="BG583" i="1"/>
  <c r="BG584" i="1"/>
  <c r="BG585" i="1"/>
  <c r="BG586" i="1"/>
  <c r="BG587" i="1"/>
  <c r="BG588" i="1"/>
  <c r="BG589" i="1"/>
  <c r="BG590" i="1"/>
  <c r="BG591" i="1"/>
  <c r="BG592" i="1"/>
  <c r="BG593" i="1"/>
  <c r="BG594" i="1"/>
  <c r="BG595" i="1"/>
  <c r="BG596" i="1"/>
  <c r="BG597" i="1"/>
  <c r="BG598" i="1"/>
  <c r="BG599" i="1"/>
  <c r="BG600" i="1"/>
  <c r="BG601" i="1"/>
  <c r="BG602" i="1"/>
  <c r="BG603" i="1"/>
  <c r="BG604" i="1"/>
  <c r="BG605" i="1"/>
  <c r="BG606" i="1"/>
  <c r="BG607" i="1"/>
  <c r="BG608" i="1"/>
  <c r="BG609" i="1"/>
  <c r="BG610" i="1"/>
  <c r="BG611" i="1"/>
  <c r="BG612" i="1"/>
  <c r="BG613" i="1"/>
  <c r="BG614" i="1"/>
  <c r="BG615" i="1"/>
  <c r="BG616" i="1"/>
  <c r="BG617" i="1"/>
  <c r="BG618" i="1"/>
  <c r="BG619" i="1"/>
  <c r="BG620" i="1"/>
  <c r="BG621" i="1"/>
  <c r="BG622" i="1"/>
  <c r="BG623" i="1"/>
  <c r="BG624" i="1"/>
  <c r="BG625" i="1"/>
  <c r="BG626" i="1"/>
  <c r="BG627" i="1"/>
  <c r="BG628" i="1"/>
  <c r="BG629" i="1"/>
  <c r="BG630" i="1"/>
  <c r="BG631" i="1"/>
  <c r="BG632" i="1"/>
  <c r="BG633" i="1"/>
  <c r="BG634" i="1"/>
  <c r="BG635" i="1"/>
  <c r="BG636" i="1"/>
  <c r="BG637" i="1"/>
  <c r="BG638" i="1"/>
  <c r="BG639" i="1"/>
  <c r="BG640" i="1"/>
  <c r="BG641" i="1"/>
  <c r="BG642" i="1"/>
  <c r="BG643" i="1"/>
  <c r="BG644" i="1"/>
  <c r="BG645" i="1"/>
  <c r="BG646" i="1"/>
  <c r="BG647" i="1"/>
  <c r="BG648" i="1"/>
  <c r="BG649" i="1"/>
  <c r="BG650" i="1"/>
  <c r="BG651" i="1"/>
  <c r="BG652" i="1"/>
  <c r="BG653" i="1"/>
  <c r="BG654" i="1"/>
  <c r="BG655" i="1"/>
  <c r="BG656" i="1"/>
  <c r="BG657" i="1"/>
  <c r="BG658" i="1"/>
  <c r="BG659" i="1"/>
  <c r="BG660" i="1"/>
  <c r="BG661" i="1"/>
  <c r="BG662" i="1"/>
  <c r="BG663" i="1"/>
  <c r="BG664" i="1"/>
  <c r="BG665" i="1"/>
  <c r="BG666" i="1"/>
  <c r="BG667" i="1"/>
  <c r="BG668" i="1"/>
  <c r="BG669" i="1"/>
  <c r="BG670" i="1"/>
  <c r="BG671" i="1"/>
  <c r="BG672" i="1"/>
  <c r="BG673" i="1"/>
  <c r="BG674" i="1"/>
  <c r="BG675" i="1"/>
  <c r="BG676" i="1"/>
  <c r="BG677" i="1"/>
  <c r="BG678" i="1"/>
  <c r="BG679" i="1"/>
  <c r="BG680" i="1"/>
  <c r="BG681" i="1"/>
  <c r="BG682" i="1"/>
  <c r="BG683" i="1"/>
  <c r="BG684" i="1"/>
  <c r="BG685" i="1"/>
  <c r="BG686" i="1"/>
  <c r="BG687" i="1"/>
  <c r="BG688" i="1"/>
  <c r="BG689" i="1"/>
  <c r="BG690" i="1"/>
  <c r="BG691" i="1"/>
  <c r="BG692" i="1"/>
  <c r="BG693" i="1"/>
  <c r="BG694" i="1"/>
  <c r="BG695" i="1"/>
  <c r="BG696" i="1"/>
  <c r="BG697" i="1"/>
  <c r="BG698" i="1"/>
  <c r="BG699" i="1"/>
  <c r="BG700" i="1"/>
  <c r="BG701" i="1"/>
  <c r="BG702" i="1"/>
  <c r="BG703" i="1"/>
  <c r="BG704" i="1"/>
  <c r="BG705" i="1"/>
  <c r="BG706" i="1"/>
  <c r="BG707" i="1"/>
  <c r="BG708" i="1"/>
  <c r="BG709" i="1"/>
  <c r="BG710" i="1"/>
  <c r="BG711" i="1"/>
  <c r="BG712" i="1"/>
  <c r="BG713" i="1"/>
  <c r="BG714" i="1"/>
  <c r="BG715" i="1"/>
  <c r="BG716" i="1"/>
  <c r="BG717" i="1"/>
  <c r="BG718" i="1"/>
  <c r="BG719" i="1"/>
  <c r="BG720" i="1"/>
  <c r="BG721" i="1"/>
  <c r="BG722" i="1"/>
  <c r="BG723" i="1"/>
  <c r="BG724" i="1"/>
  <c r="BG725" i="1"/>
  <c r="BG726" i="1"/>
  <c r="BG727" i="1"/>
  <c r="BG728" i="1"/>
  <c r="BG729" i="1"/>
  <c r="BG730" i="1"/>
  <c r="BG731" i="1"/>
  <c r="BG732" i="1"/>
  <c r="BG733" i="1"/>
  <c r="BG734" i="1"/>
  <c r="BG735" i="1"/>
  <c r="BG736" i="1"/>
  <c r="BG737" i="1"/>
  <c r="BG738" i="1"/>
  <c r="BG739" i="1"/>
  <c r="BG740" i="1"/>
  <c r="BG741" i="1"/>
  <c r="BG742" i="1"/>
  <c r="BG743" i="1"/>
  <c r="BG744" i="1"/>
  <c r="BG745" i="1"/>
  <c r="BG746" i="1"/>
  <c r="BG747" i="1"/>
  <c r="BG748" i="1"/>
  <c r="BG749" i="1"/>
  <c r="BG750" i="1"/>
  <c r="BG751" i="1"/>
  <c r="BG752" i="1"/>
  <c r="BG753" i="1"/>
  <c r="BG754" i="1"/>
  <c r="BG755" i="1"/>
  <c r="BG756" i="1"/>
  <c r="BG757" i="1"/>
  <c r="BG758" i="1"/>
  <c r="BG759" i="1"/>
  <c r="BG760" i="1"/>
  <c r="BG761" i="1"/>
  <c r="BG762" i="1"/>
  <c r="BG763" i="1"/>
  <c r="BG764" i="1"/>
  <c r="BG765" i="1"/>
  <c r="BG766" i="1"/>
  <c r="BG767" i="1"/>
  <c r="BG768" i="1"/>
  <c r="BG769" i="1"/>
  <c r="BG770" i="1"/>
  <c r="BG771" i="1"/>
  <c r="BG772" i="1"/>
  <c r="BG773" i="1"/>
  <c r="BG774" i="1"/>
  <c r="BG775" i="1"/>
  <c r="BG776" i="1"/>
  <c r="BG777" i="1"/>
  <c r="BG778" i="1"/>
  <c r="BG779" i="1"/>
  <c r="BG780" i="1"/>
  <c r="BG781" i="1"/>
  <c r="BG782" i="1"/>
  <c r="BG783" i="1"/>
  <c r="BG784" i="1"/>
  <c r="BG785" i="1"/>
  <c r="BG786" i="1"/>
  <c r="BG787" i="1"/>
  <c r="BG788" i="1"/>
  <c r="BG789" i="1"/>
  <c r="BG790" i="1"/>
  <c r="BG791" i="1"/>
  <c r="BG792" i="1"/>
  <c r="BG793" i="1"/>
  <c r="BG794" i="1"/>
  <c r="BG795" i="1"/>
  <c r="BG796" i="1"/>
  <c r="BG797" i="1"/>
  <c r="BG798" i="1"/>
  <c r="BG799" i="1"/>
  <c r="BG800" i="1"/>
  <c r="BG801" i="1"/>
  <c r="BG802" i="1"/>
  <c r="BG803" i="1"/>
  <c r="BG804" i="1"/>
  <c r="BG805" i="1"/>
  <c r="BG806" i="1"/>
  <c r="BG807" i="1"/>
  <c r="BG808" i="1"/>
  <c r="BG809" i="1"/>
  <c r="BG810" i="1"/>
  <c r="BG811" i="1"/>
  <c r="BG812" i="1"/>
  <c r="BG813" i="1"/>
  <c r="BG814" i="1"/>
  <c r="BG815" i="1"/>
  <c r="BG816" i="1"/>
  <c r="BG817" i="1"/>
  <c r="BG818" i="1"/>
  <c r="BG819" i="1"/>
  <c r="BG820" i="1"/>
  <c r="BG821" i="1"/>
  <c r="BG822" i="1"/>
  <c r="BG823" i="1"/>
  <c r="BG824" i="1"/>
  <c r="BG825" i="1"/>
  <c r="BG826" i="1"/>
  <c r="BG827" i="1"/>
  <c r="BG828" i="1"/>
  <c r="BG829" i="1"/>
  <c r="BG830" i="1"/>
  <c r="BG831" i="1"/>
  <c r="BG832" i="1"/>
  <c r="BG833" i="1"/>
  <c r="BG834" i="1"/>
  <c r="BG835" i="1"/>
  <c r="BG836" i="1"/>
  <c r="BG837" i="1"/>
  <c r="BG838" i="1"/>
  <c r="BG839" i="1"/>
  <c r="BG840" i="1"/>
  <c r="BG841" i="1"/>
  <c r="BG842" i="1"/>
  <c r="BG843" i="1"/>
  <c r="BG844" i="1"/>
  <c r="BG845" i="1"/>
  <c r="BG846" i="1"/>
  <c r="BG847" i="1"/>
  <c r="BG848" i="1"/>
  <c r="BG849" i="1"/>
  <c r="BG850" i="1"/>
  <c r="BG851" i="1"/>
  <c r="BG852" i="1"/>
  <c r="BG853" i="1"/>
  <c r="BG854" i="1"/>
  <c r="BG855" i="1"/>
  <c r="BG856" i="1"/>
  <c r="BG857" i="1"/>
  <c r="BG858" i="1"/>
  <c r="BG859" i="1"/>
  <c r="BG860" i="1"/>
  <c r="BG861" i="1"/>
  <c r="BG862" i="1"/>
  <c r="BG863" i="1"/>
  <c r="BG864" i="1"/>
  <c r="BG865" i="1"/>
  <c r="BG866" i="1"/>
  <c r="BG867" i="1"/>
  <c r="BG868" i="1"/>
  <c r="BG869" i="1"/>
  <c r="BG870" i="1"/>
  <c r="BG871" i="1"/>
  <c r="BG872" i="1"/>
  <c r="BG873" i="1"/>
  <c r="BG874" i="1"/>
  <c r="BG875" i="1"/>
  <c r="BG876" i="1"/>
  <c r="BG877" i="1"/>
  <c r="BG878" i="1"/>
  <c r="BG879" i="1"/>
  <c r="BG880" i="1"/>
  <c r="BG881" i="1"/>
  <c r="BG882" i="1"/>
  <c r="BG883" i="1"/>
  <c r="BG884" i="1"/>
  <c r="BG885" i="1"/>
  <c r="BG886" i="1"/>
  <c r="BG887" i="1"/>
  <c r="BG888" i="1"/>
  <c r="BG889" i="1"/>
  <c r="BG890" i="1"/>
  <c r="BG891" i="1"/>
  <c r="BG892" i="1"/>
  <c r="BG893" i="1"/>
  <c r="BG894" i="1"/>
  <c r="BG895" i="1"/>
  <c r="BG896" i="1"/>
  <c r="BG897" i="1"/>
  <c r="BG898" i="1"/>
  <c r="BG899" i="1"/>
  <c r="BG900" i="1"/>
  <c r="BG901" i="1"/>
  <c r="BG902" i="1"/>
  <c r="BG903" i="1"/>
  <c r="BG904" i="1"/>
  <c r="BG905" i="1"/>
  <c r="BG906" i="1"/>
  <c r="BG907" i="1"/>
  <c r="BG908" i="1"/>
  <c r="BG909" i="1"/>
  <c r="BG910" i="1"/>
  <c r="BG911" i="1"/>
  <c r="BG912" i="1"/>
  <c r="BG913" i="1"/>
  <c r="BG914" i="1"/>
  <c r="BG915" i="1"/>
  <c r="BG916" i="1"/>
  <c r="BG917" i="1"/>
  <c r="BG918" i="1"/>
  <c r="BG919" i="1"/>
  <c r="BG920" i="1"/>
  <c r="BG921" i="1"/>
  <c r="BG922" i="1"/>
  <c r="BG923" i="1"/>
  <c r="BG924" i="1"/>
  <c r="BG925" i="1"/>
  <c r="BG926" i="1"/>
  <c r="BG927" i="1"/>
  <c r="BG928" i="1"/>
  <c r="BG929" i="1"/>
  <c r="BG930" i="1"/>
  <c r="BG931" i="1"/>
  <c r="BG932" i="1"/>
  <c r="BG933" i="1"/>
  <c r="BG934" i="1"/>
  <c r="BG935" i="1"/>
  <c r="BG936" i="1"/>
  <c r="BG937" i="1"/>
  <c r="BG938" i="1"/>
  <c r="BG939" i="1"/>
  <c r="BG940" i="1"/>
  <c r="BG941" i="1"/>
  <c r="BG942" i="1"/>
  <c r="BG943" i="1"/>
  <c r="BG944" i="1"/>
  <c r="BG945" i="1"/>
  <c r="BG946" i="1"/>
  <c r="BG947" i="1"/>
  <c r="BG948" i="1"/>
  <c r="BM8" i="15" l="1"/>
  <c r="BM4" i="15" l="1"/>
  <c r="BO52" i="15" l="1"/>
  <c r="G153" i="15" l="1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367" i="15"/>
  <c r="G368" i="15"/>
  <c r="G369" i="15"/>
  <c r="G370" i="15"/>
  <c r="G371" i="15"/>
  <c r="G372" i="15"/>
  <c r="G373" i="15"/>
  <c r="G374" i="15"/>
  <c r="G375" i="15"/>
  <c r="G376" i="15"/>
  <c r="G377" i="15"/>
  <c r="G378" i="15"/>
  <c r="G379" i="15"/>
  <c r="G380" i="15"/>
  <c r="G381" i="15"/>
  <c r="G382" i="15"/>
  <c r="G383" i="15"/>
  <c r="G384" i="15"/>
  <c r="G385" i="15"/>
  <c r="G386" i="15"/>
  <c r="G387" i="15"/>
  <c r="G388" i="15"/>
  <c r="G389" i="15"/>
  <c r="G390" i="15"/>
  <c r="G391" i="15"/>
  <c r="G392" i="15"/>
  <c r="G393" i="15"/>
  <c r="G394" i="15"/>
  <c r="G395" i="15"/>
  <c r="G396" i="15"/>
  <c r="G397" i="15"/>
  <c r="G398" i="15"/>
  <c r="G399" i="15"/>
  <c r="G400" i="15"/>
  <c r="G401" i="15"/>
  <c r="G402" i="15"/>
  <c r="G403" i="15"/>
  <c r="G404" i="15"/>
  <c r="G405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0" i="15"/>
  <c r="G491" i="15"/>
  <c r="G492" i="15"/>
  <c r="G493" i="15"/>
  <c r="G494" i="15"/>
  <c r="G495" i="15"/>
  <c r="G496" i="15"/>
  <c r="G497" i="15"/>
  <c r="G498" i="15"/>
  <c r="G499" i="15"/>
  <c r="G500" i="15"/>
  <c r="G501" i="15"/>
  <c r="G502" i="15"/>
  <c r="G503" i="15"/>
  <c r="G504" i="15"/>
  <c r="G505" i="15"/>
  <c r="G506" i="15"/>
  <c r="G507" i="15"/>
  <c r="G508" i="15"/>
  <c r="G509" i="15"/>
  <c r="G510" i="15"/>
  <c r="G511" i="15"/>
  <c r="G512" i="15"/>
  <c r="G513" i="15"/>
  <c r="G514" i="15"/>
  <c r="G515" i="15"/>
  <c r="G516" i="15"/>
  <c r="G517" i="15"/>
  <c r="G518" i="15"/>
  <c r="G519" i="15"/>
  <c r="G520" i="15"/>
  <c r="G521" i="15"/>
  <c r="G522" i="15"/>
  <c r="G523" i="15"/>
  <c r="G524" i="15"/>
  <c r="G525" i="15"/>
  <c r="G526" i="15"/>
  <c r="G527" i="15"/>
  <c r="G528" i="15"/>
  <c r="G529" i="15"/>
  <c r="G530" i="15"/>
  <c r="G531" i="15"/>
  <c r="G532" i="15"/>
  <c r="G533" i="15"/>
  <c r="G534" i="15"/>
  <c r="G535" i="15"/>
  <c r="G536" i="15"/>
  <c r="G537" i="15"/>
  <c r="G538" i="15"/>
  <c r="G539" i="15"/>
  <c r="G540" i="15"/>
  <c r="G541" i="15"/>
  <c r="G542" i="15"/>
  <c r="G543" i="15"/>
  <c r="G544" i="15"/>
  <c r="G545" i="15"/>
  <c r="G546" i="15"/>
  <c r="G547" i="15"/>
  <c r="G548" i="15"/>
  <c r="G549" i="15"/>
  <c r="G550" i="15"/>
  <c r="G551" i="15"/>
  <c r="G552" i="15"/>
  <c r="G553" i="15"/>
  <c r="G554" i="15"/>
  <c r="G555" i="15"/>
  <c r="G556" i="15"/>
  <c r="G557" i="15"/>
  <c r="G558" i="15"/>
  <c r="G559" i="15"/>
  <c r="G560" i="15"/>
  <c r="G561" i="15"/>
  <c r="G562" i="15"/>
  <c r="G563" i="15"/>
  <c r="G564" i="15"/>
  <c r="G565" i="15"/>
  <c r="G566" i="15"/>
  <c r="G567" i="15"/>
  <c r="G568" i="15"/>
  <c r="G569" i="15"/>
  <c r="G570" i="15"/>
  <c r="G571" i="15"/>
  <c r="G572" i="15"/>
  <c r="G573" i="15"/>
  <c r="G574" i="15"/>
  <c r="G575" i="15"/>
  <c r="G576" i="15"/>
  <c r="G577" i="15"/>
  <c r="G578" i="15"/>
  <c r="G579" i="15"/>
  <c r="G580" i="15"/>
  <c r="G581" i="15"/>
  <c r="G582" i="15"/>
  <c r="G583" i="15"/>
  <c r="G584" i="15"/>
  <c r="G585" i="15"/>
  <c r="G586" i="15"/>
  <c r="G587" i="15"/>
  <c r="G588" i="15"/>
  <c r="G589" i="15"/>
  <c r="G590" i="15"/>
  <c r="G591" i="15"/>
  <c r="G592" i="15"/>
  <c r="G593" i="15"/>
  <c r="G594" i="15"/>
  <c r="G595" i="15"/>
  <c r="G596" i="15"/>
  <c r="G597" i="15"/>
  <c r="G598" i="15"/>
  <c r="G599" i="15"/>
  <c r="G600" i="15"/>
  <c r="G601" i="15"/>
  <c r="G602" i="15"/>
  <c r="G603" i="15"/>
  <c r="G604" i="15"/>
  <c r="G605" i="15"/>
  <c r="G606" i="15"/>
  <c r="G607" i="15"/>
  <c r="G608" i="15"/>
  <c r="G609" i="15"/>
  <c r="G610" i="15"/>
  <c r="G611" i="15"/>
  <c r="G612" i="15"/>
  <c r="G613" i="15"/>
  <c r="G614" i="15"/>
  <c r="G615" i="15"/>
  <c r="G616" i="15"/>
  <c r="G617" i="15"/>
  <c r="G618" i="15"/>
  <c r="G619" i="15"/>
  <c r="G620" i="15"/>
  <c r="G621" i="15"/>
  <c r="G622" i="15"/>
  <c r="G623" i="15"/>
  <c r="G624" i="15"/>
  <c r="G625" i="15"/>
  <c r="G626" i="15"/>
  <c r="G627" i="15"/>
  <c r="G628" i="15"/>
  <c r="G629" i="15"/>
  <c r="G630" i="15"/>
  <c r="G631" i="15"/>
  <c r="G632" i="15"/>
  <c r="G633" i="15"/>
  <c r="G634" i="15"/>
  <c r="G635" i="15"/>
  <c r="G636" i="15"/>
  <c r="G637" i="15"/>
  <c r="G638" i="15"/>
  <c r="G639" i="15"/>
  <c r="G640" i="15"/>
  <c r="G641" i="15"/>
  <c r="G642" i="15"/>
  <c r="G643" i="15"/>
  <c r="G644" i="15"/>
  <c r="G645" i="15"/>
  <c r="G646" i="15"/>
  <c r="G647" i="15"/>
  <c r="G648" i="15"/>
  <c r="G649" i="15"/>
  <c r="G650" i="15"/>
  <c r="G651" i="15"/>
  <c r="G652" i="15"/>
  <c r="G653" i="15"/>
  <c r="G654" i="15"/>
  <c r="G655" i="15"/>
  <c r="G656" i="15"/>
  <c r="G657" i="15"/>
  <c r="G658" i="15"/>
  <c r="G659" i="15"/>
  <c r="G660" i="15"/>
  <c r="G661" i="15"/>
  <c r="G662" i="15"/>
  <c r="G663" i="15"/>
  <c r="G664" i="15"/>
  <c r="G665" i="15"/>
  <c r="G666" i="15"/>
  <c r="G667" i="15"/>
  <c r="G668" i="15"/>
  <c r="G669" i="15"/>
  <c r="G670" i="15"/>
  <c r="G671" i="15"/>
  <c r="G672" i="15"/>
  <c r="G673" i="15"/>
  <c r="G674" i="15"/>
  <c r="G675" i="15"/>
  <c r="G676" i="15"/>
  <c r="G677" i="15"/>
  <c r="G678" i="15"/>
  <c r="G679" i="15"/>
  <c r="G680" i="15"/>
  <c r="G681" i="15"/>
  <c r="G682" i="15"/>
  <c r="G683" i="15"/>
  <c r="G684" i="15"/>
  <c r="G685" i="15"/>
  <c r="G686" i="15"/>
  <c r="G687" i="15"/>
  <c r="G688" i="15"/>
  <c r="G689" i="15"/>
  <c r="G690" i="15"/>
  <c r="G691" i="15"/>
  <c r="G692" i="15"/>
  <c r="G693" i="15"/>
  <c r="G694" i="15"/>
  <c r="G695" i="15"/>
  <c r="G696" i="15"/>
  <c r="G697" i="15"/>
  <c r="G698" i="15"/>
  <c r="G699" i="15"/>
  <c r="G700" i="15"/>
  <c r="G701" i="15"/>
  <c r="G702" i="15"/>
  <c r="G703" i="15"/>
  <c r="G704" i="15"/>
  <c r="G705" i="15"/>
  <c r="G706" i="15"/>
  <c r="G707" i="15"/>
  <c r="G708" i="15"/>
  <c r="G709" i="15"/>
  <c r="G710" i="15"/>
  <c r="G711" i="15"/>
  <c r="G712" i="15"/>
  <c r="G713" i="15"/>
  <c r="G714" i="15"/>
  <c r="G715" i="15"/>
  <c r="G716" i="15"/>
  <c r="G717" i="15"/>
  <c r="G718" i="15"/>
  <c r="G719" i="15"/>
  <c r="G720" i="15"/>
  <c r="G721" i="15"/>
  <c r="G722" i="15"/>
  <c r="G723" i="15"/>
  <c r="G724" i="15"/>
  <c r="G725" i="15"/>
  <c r="G726" i="15"/>
  <c r="G727" i="15"/>
  <c r="G728" i="15"/>
  <c r="G729" i="15"/>
  <c r="G730" i="15"/>
  <c r="G731" i="15"/>
  <c r="G732" i="15"/>
  <c r="G733" i="15"/>
  <c r="G734" i="15"/>
  <c r="G735" i="15"/>
  <c r="G736" i="15"/>
  <c r="G737" i="15"/>
  <c r="G738" i="15"/>
  <c r="G739" i="15"/>
  <c r="G740" i="15"/>
  <c r="G741" i="15"/>
  <c r="G742" i="15"/>
  <c r="G743" i="15"/>
  <c r="G744" i="15"/>
  <c r="G745" i="15"/>
  <c r="G746" i="15"/>
  <c r="G747" i="15"/>
  <c r="G748" i="15"/>
  <c r="G749" i="15"/>
  <c r="G750" i="15"/>
  <c r="G751" i="15"/>
  <c r="G752" i="15"/>
  <c r="G753" i="15"/>
  <c r="G754" i="15"/>
  <c r="G755" i="15"/>
  <c r="G756" i="15"/>
  <c r="G757" i="15"/>
  <c r="G758" i="15"/>
  <c r="G759" i="15"/>
  <c r="G760" i="15"/>
  <c r="G761" i="15"/>
  <c r="G762" i="15"/>
  <c r="G763" i="15"/>
  <c r="G764" i="15"/>
  <c r="G765" i="15"/>
  <c r="G766" i="15"/>
  <c r="G767" i="15"/>
  <c r="G768" i="15"/>
  <c r="G769" i="15"/>
  <c r="G770" i="15"/>
  <c r="G771" i="15"/>
  <c r="G772" i="15"/>
  <c r="G773" i="15"/>
  <c r="G774" i="15"/>
  <c r="G775" i="15"/>
  <c r="G776" i="15"/>
  <c r="G777" i="15"/>
  <c r="G778" i="15"/>
  <c r="G779" i="15"/>
  <c r="G780" i="15"/>
  <c r="G781" i="15"/>
  <c r="G782" i="15"/>
  <c r="G783" i="15"/>
  <c r="G784" i="15"/>
  <c r="G785" i="15"/>
  <c r="G61" i="15" l="1"/>
  <c r="BE43" i="15" l="1"/>
  <c r="BE44" i="15"/>
  <c r="BE45" i="15"/>
  <c r="BE46" i="15"/>
  <c r="BE47" i="15"/>
  <c r="BE48" i="15"/>
  <c r="BE49" i="15"/>
  <c r="BE50" i="15"/>
  <c r="BE51" i="15"/>
  <c r="BE52" i="15"/>
  <c r="BE53" i="15"/>
  <c r="BE54" i="15"/>
  <c r="BE55" i="15"/>
  <c r="BE56" i="15"/>
  <c r="BE57" i="15"/>
  <c r="BE58" i="15"/>
  <c r="BE59" i="15"/>
  <c r="BE61" i="15"/>
  <c r="BE62" i="15"/>
  <c r="BE63" i="15"/>
  <c r="BE64" i="15"/>
  <c r="BE65" i="15"/>
  <c r="BE66" i="15"/>
  <c r="BE67" i="15"/>
  <c r="BE68" i="15"/>
  <c r="BE69" i="15"/>
  <c r="BE70" i="15"/>
  <c r="BE71" i="15"/>
  <c r="BE72" i="15"/>
  <c r="BE73" i="15"/>
  <c r="BE74" i="15"/>
  <c r="BE75" i="15"/>
  <c r="BE76" i="15"/>
  <c r="BE77" i="15"/>
  <c r="BE78" i="15"/>
  <c r="BE79" i="15"/>
  <c r="BE80" i="15"/>
  <c r="BE81" i="15"/>
  <c r="BE82" i="15"/>
  <c r="BE83" i="15"/>
  <c r="BE84" i="15"/>
  <c r="BE85" i="15"/>
  <c r="BE86" i="15"/>
  <c r="BE87" i="15"/>
  <c r="BE88" i="15"/>
  <c r="BE89" i="15"/>
  <c r="BE90" i="15"/>
  <c r="BE91" i="15"/>
  <c r="BE92" i="15"/>
  <c r="BE93" i="15"/>
  <c r="BE94" i="15"/>
  <c r="BE95" i="15"/>
  <c r="BE96" i="15"/>
  <c r="BE97" i="15"/>
  <c r="BE98" i="15"/>
  <c r="BE99" i="15"/>
  <c r="BE100" i="15"/>
  <c r="BE101" i="15"/>
  <c r="BE102" i="15"/>
  <c r="BE103" i="15"/>
  <c r="BE104" i="15"/>
  <c r="BE105" i="15"/>
  <c r="BE106" i="15"/>
  <c r="BE107" i="15"/>
  <c r="BE108" i="15"/>
  <c r="BE109" i="15"/>
  <c r="BE110" i="15"/>
  <c r="BE111" i="15"/>
  <c r="BE112" i="15"/>
  <c r="BE113" i="15"/>
  <c r="BE114" i="15"/>
  <c r="BE115" i="15"/>
  <c r="BE116" i="15"/>
  <c r="BE117" i="15"/>
  <c r="BE118" i="15"/>
  <c r="BE119" i="15"/>
  <c r="BE120" i="15"/>
  <c r="BE121" i="15"/>
  <c r="BE122" i="15"/>
  <c r="BE123" i="15"/>
  <c r="BE124" i="15"/>
  <c r="BE125" i="15"/>
  <c r="BE126" i="15"/>
  <c r="BE127" i="15"/>
  <c r="BE128" i="15"/>
  <c r="BE129" i="15"/>
  <c r="BE130" i="15"/>
  <c r="BE131" i="15"/>
  <c r="BE132" i="15"/>
  <c r="BE133" i="15"/>
  <c r="BE134" i="15"/>
  <c r="BE135" i="15"/>
  <c r="BE136" i="15"/>
  <c r="BE137" i="15"/>
  <c r="BE138" i="15"/>
  <c r="BE139" i="15"/>
  <c r="BE140" i="15"/>
  <c r="BE141" i="15"/>
  <c r="BE142" i="15"/>
  <c r="BE143" i="15"/>
  <c r="BE144" i="15"/>
  <c r="BE145" i="15"/>
  <c r="BE146" i="15"/>
  <c r="BE147" i="15"/>
  <c r="BE148" i="15"/>
  <c r="BE149" i="15"/>
  <c r="BE150" i="15"/>
  <c r="BE151" i="15"/>
  <c r="BE152" i="15"/>
  <c r="BE153" i="15"/>
  <c r="BE154" i="15"/>
  <c r="BE155" i="15"/>
  <c r="BE156" i="15"/>
  <c r="BE157" i="15"/>
  <c r="BE158" i="15"/>
  <c r="BE159" i="15"/>
  <c r="BE160" i="15"/>
  <c r="BE161" i="15"/>
  <c r="BE162" i="15"/>
  <c r="BE163" i="15"/>
  <c r="BE164" i="15"/>
  <c r="BE165" i="15"/>
  <c r="BE166" i="15"/>
  <c r="BE167" i="15"/>
  <c r="BE168" i="15"/>
  <c r="BE169" i="15"/>
  <c r="BE170" i="15"/>
  <c r="BE171" i="15"/>
  <c r="BE172" i="15"/>
  <c r="BE173" i="15"/>
  <c r="BE174" i="15"/>
  <c r="BE175" i="15"/>
  <c r="BE176" i="15"/>
  <c r="BE177" i="15"/>
  <c r="BE178" i="15"/>
  <c r="BE179" i="15"/>
  <c r="BE180" i="15"/>
  <c r="BE181" i="15"/>
  <c r="BE182" i="15"/>
  <c r="BE183" i="15"/>
  <c r="BE184" i="15"/>
  <c r="BE185" i="15"/>
  <c r="BE186" i="15"/>
  <c r="BE187" i="15"/>
  <c r="BE188" i="15"/>
  <c r="BE189" i="15"/>
  <c r="BE190" i="15"/>
  <c r="BE191" i="15"/>
  <c r="BE192" i="15"/>
  <c r="BE193" i="15"/>
  <c r="BE194" i="15"/>
  <c r="BE195" i="15"/>
  <c r="BE196" i="15"/>
  <c r="BE197" i="15"/>
  <c r="BE198" i="15"/>
  <c r="BE199" i="15"/>
  <c r="BE200" i="15"/>
  <c r="BE201" i="15"/>
  <c r="BE202" i="15"/>
  <c r="BE203" i="15"/>
  <c r="BE204" i="15"/>
  <c r="BE205" i="15"/>
  <c r="BE206" i="15"/>
  <c r="BE207" i="15"/>
  <c r="BE208" i="15"/>
  <c r="BE209" i="15"/>
  <c r="BE210" i="15"/>
  <c r="BE211" i="15"/>
  <c r="BE212" i="15"/>
  <c r="BE213" i="15"/>
  <c r="BE214" i="15"/>
  <c r="BE215" i="15"/>
  <c r="BE216" i="15"/>
  <c r="BE217" i="15"/>
  <c r="BE218" i="15"/>
  <c r="BE219" i="15"/>
  <c r="BE220" i="15"/>
  <c r="BE221" i="15"/>
  <c r="BE222" i="15"/>
  <c r="BE223" i="15"/>
  <c r="BE224" i="15"/>
  <c r="BE225" i="15"/>
  <c r="BE226" i="15"/>
  <c r="BE227" i="15"/>
  <c r="BE228" i="15"/>
  <c r="BE229" i="15"/>
  <c r="BE230" i="15"/>
  <c r="BE231" i="15"/>
  <c r="BE232" i="15"/>
  <c r="BE233" i="15"/>
  <c r="BE234" i="15"/>
  <c r="BE235" i="15"/>
  <c r="BE236" i="15"/>
  <c r="BE237" i="15"/>
  <c r="BE238" i="15"/>
  <c r="BE239" i="15"/>
  <c r="BE240" i="15"/>
  <c r="BE241" i="15"/>
  <c r="BE242" i="15"/>
  <c r="BE243" i="15"/>
  <c r="BE244" i="15"/>
  <c r="BE245" i="15"/>
  <c r="BE246" i="15"/>
  <c r="BE247" i="15"/>
  <c r="BE248" i="15"/>
  <c r="BE249" i="15"/>
  <c r="BE250" i="15"/>
  <c r="BE251" i="15"/>
  <c r="BE252" i="15"/>
  <c r="BE253" i="15"/>
  <c r="BE254" i="15"/>
  <c r="BE255" i="15"/>
  <c r="BE256" i="15"/>
  <c r="BE257" i="15"/>
  <c r="BE258" i="15"/>
  <c r="BE259" i="15"/>
  <c r="BE260" i="15"/>
  <c r="BE261" i="15"/>
  <c r="BE262" i="15"/>
  <c r="BE263" i="15"/>
  <c r="BE264" i="15"/>
  <c r="BE265" i="15"/>
  <c r="BE266" i="15"/>
  <c r="BE267" i="15"/>
  <c r="BE268" i="15"/>
  <c r="BE269" i="15"/>
  <c r="BE270" i="15"/>
  <c r="BE271" i="15"/>
  <c r="BE272" i="15"/>
  <c r="BE273" i="15"/>
  <c r="BE274" i="15"/>
  <c r="BE275" i="15"/>
  <c r="BE276" i="15"/>
  <c r="BE277" i="15"/>
  <c r="BE278" i="15"/>
  <c r="BE279" i="15"/>
  <c r="BE280" i="15"/>
  <c r="BE281" i="15"/>
  <c r="BE282" i="15"/>
  <c r="BE283" i="15"/>
  <c r="BE284" i="15"/>
  <c r="BE285" i="15"/>
  <c r="BE286" i="15"/>
  <c r="BE287" i="15"/>
  <c r="BE288" i="15"/>
  <c r="BE289" i="15"/>
  <c r="BE290" i="15"/>
  <c r="BE291" i="15"/>
  <c r="BE292" i="15"/>
  <c r="BE293" i="15"/>
  <c r="BE294" i="15"/>
  <c r="BE295" i="15"/>
  <c r="BE296" i="15"/>
  <c r="BE297" i="15"/>
  <c r="BE298" i="15"/>
  <c r="BE299" i="15"/>
  <c r="BE300" i="15"/>
  <c r="BE301" i="15"/>
  <c r="BE302" i="15"/>
  <c r="BE303" i="15"/>
  <c r="BE304" i="15"/>
  <c r="BE305" i="15"/>
  <c r="BE306" i="15"/>
  <c r="BE307" i="15"/>
  <c r="BE308" i="15"/>
  <c r="BE309" i="15"/>
  <c r="BE310" i="15"/>
  <c r="BE311" i="15"/>
  <c r="BE312" i="15"/>
  <c r="BE313" i="15"/>
  <c r="BE314" i="15"/>
  <c r="BE315" i="15"/>
  <c r="BE316" i="15"/>
  <c r="BE317" i="15"/>
  <c r="BE318" i="15"/>
  <c r="BE319" i="15"/>
  <c r="BE320" i="15"/>
  <c r="BE321" i="15"/>
  <c r="BE322" i="15"/>
  <c r="BE323" i="15"/>
  <c r="BE324" i="15"/>
  <c r="BE325" i="15"/>
  <c r="BE326" i="15"/>
  <c r="BE327" i="15"/>
  <c r="BE328" i="15"/>
  <c r="BE329" i="15"/>
  <c r="BE330" i="15"/>
  <c r="BE331" i="15"/>
  <c r="BE332" i="15"/>
  <c r="BE333" i="15"/>
  <c r="BE334" i="15"/>
  <c r="BE335" i="15"/>
  <c r="BE336" i="15"/>
  <c r="BE337" i="15"/>
  <c r="BE338" i="15"/>
  <c r="BE339" i="15"/>
  <c r="BE340" i="15"/>
  <c r="BE341" i="15"/>
  <c r="BE342" i="15"/>
  <c r="BE343" i="15"/>
  <c r="BE344" i="15"/>
  <c r="BE345" i="15"/>
  <c r="BE346" i="15"/>
  <c r="BE347" i="15"/>
  <c r="BE348" i="15"/>
  <c r="BE349" i="15"/>
  <c r="BE350" i="15"/>
  <c r="BE351" i="15"/>
  <c r="BE352" i="15"/>
  <c r="BE353" i="15"/>
  <c r="BE354" i="15"/>
  <c r="BE355" i="15"/>
  <c r="BE356" i="15"/>
  <c r="BE357" i="15"/>
  <c r="BE358" i="15"/>
  <c r="BE359" i="15"/>
  <c r="BE360" i="15"/>
  <c r="BE361" i="15"/>
  <c r="BE362" i="15"/>
  <c r="BE363" i="15"/>
  <c r="BE364" i="15"/>
  <c r="BE365" i="15"/>
  <c r="BE366" i="15"/>
  <c r="BE367" i="15"/>
  <c r="BE368" i="15"/>
  <c r="BE369" i="15"/>
  <c r="BE370" i="15"/>
  <c r="BE371" i="15"/>
  <c r="BE372" i="15"/>
  <c r="BE373" i="15"/>
  <c r="BE374" i="15"/>
  <c r="BE375" i="15"/>
  <c r="BE376" i="15"/>
  <c r="BE377" i="15"/>
  <c r="BE378" i="15"/>
  <c r="BE379" i="15"/>
  <c r="BE380" i="15"/>
  <c r="BE381" i="15"/>
  <c r="BE382" i="15"/>
  <c r="BE383" i="15"/>
  <c r="BE384" i="15"/>
  <c r="BE385" i="15"/>
  <c r="BE386" i="15"/>
  <c r="BE387" i="15"/>
  <c r="BE388" i="15"/>
  <c r="BE389" i="15"/>
  <c r="BE390" i="15"/>
  <c r="BE391" i="15"/>
  <c r="BE392" i="15"/>
  <c r="BE393" i="15"/>
  <c r="BE394" i="15"/>
  <c r="BE395" i="15"/>
  <c r="BE396" i="15"/>
  <c r="BE397" i="15"/>
  <c r="BE398" i="15"/>
  <c r="BE399" i="15"/>
  <c r="BE400" i="15"/>
  <c r="BE401" i="15"/>
  <c r="BE402" i="15"/>
  <c r="BE403" i="15"/>
  <c r="BE404" i="15"/>
  <c r="BE405" i="15"/>
  <c r="BE406" i="15"/>
  <c r="BE407" i="15"/>
  <c r="BE408" i="15"/>
  <c r="BE409" i="15"/>
  <c r="BE410" i="15"/>
  <c r="BE411" i="15"/>
  <c r="BE412" i="15"/>
  <c r="BE413" i="15"/>
  <c r="BE414" i="15"/>
  <c r="BE415" i="15"/>
  <c r="BE416" i="15"/>
  <c r="BE417" i="15"/>
  <c r="BE418" i="15"/>
  <c r="BE419" i="15"/>
  <c r="BE420" i="15"/>
  <c r="BE421" i="15"/>
  <c r="BE422" i="15"/>
  <c r="BE423" i="15"/>
  <c r="BE424" i="15"/>
  <c r="BE425" i="15"/>
  <c r="BE426" i="15"/>
  <c r="BE427" i="15"/>
  <c r="BE428" i="15"/>
  <c r="BE429" i="15"/>
  <c r="BE430" i="15"/>
  <c r="BE431" i="15"/>
  <c r="BE432" i="15"/>
  <c r="BE433" i="15"/>
  <c r="BE434" i="15"/>
  <c r="BE435" i="15"/>
  <c r="BE436" i="15"/>
  <c r="BE437" i="15"/>
  <c r="BE438" i="15"/>
  <c r="BE439" i="15"/>
  <c r="BE440" i="15"/>
  <c r="BE441" i="15"/>
  <c r="BE442" i="15"/>
  <c r="BE443" i="15"/>
  <c r="BE444" i="15"/>
  <c r="BE445" i="15"/>
  <c r="BE446" i="15"/>
  <c r="BE447" i="15"/>
  <c r="BE448" i="15"/>
  <c r="BE449" i="15"/>
  <c r="BE450" i="15"/>
  <c r="BE451" i="15"/>
  <c r="BE452" i="15"/>
  <c r="BE453" i="15"/>
  <c r="BE454" i="15"/>
  <c r="BE455" i="15"/>
  <c r="BE456" i="15"/>
  <c r="BE457" i="15"/>
  <c r="BE458" i="15"/>
  <c r="BE459" i="15"/>
  <c r="BE460" i="15"/>
  <c r="BE461" i="15"/>
  <c r="BE462" i="15"/>
  <c r="BE463" i="15"/>
  <c r="BE464" i="15"/>
  <c r="BE465" i="15"/>
  <c r="BE466" i="15"/>
  <c r="BE467" i="15"/>
  <c r="BE468" i="15"/>
  <c r="BE469" i="15"/>
  <c r="BE470" i="15"/>
  <c r="BE471" i="15"/>
  <c r="BE472" i="15"/>
  <c r="BE473" i="15"/>
  <c r="BE474" i="15"/>
  <c r="BE475" i="15"/>
  <c r="BE476" i="15"/>
  <c r="BE477" i="15"/>
  <c r="BE478" i="15"/>
  <c r="BE479" i="15"/>
  <c r="BE480" i="15"/>
  <c r="BE481" i="15"/>
  <c r="BE482" i="15"/>
  <c r="BE483" i="15"/>
  <c r="BE484" i="15"/>
  <c r="BE485" i="15"/>
  <c r="BE486" i="15"/>
  <c r="BE487" i="15"/>
  <c r="BE488" i="15"/>
  <c r="BE489" i="15"/>
  <c r="BE490" i="15"/>
  <c r="BE491" i="15"/>
  <c r="BE492" i="15"/>
  <c r="BE493" i="15"/>
  <c r="BE494" i="15"/>
  <c r="BE495" i="15"/>
  <c r="BE496" i="15"/>
  <c r="BE497" i="15"/>
  <c r="BE498" i="15"/>
  <c r="BE499" i="15"/>
  <c r="BE500" i="15"/>
  <c r="BE501" i="15"/>
  <c r="BE502" i="15"/>
  <c r="BE503" i="15"/>
  <c r="BE504" i="15"/>
  <c r="BE505" i="15"/>
  <c r="BE506" i="15"/>
  <c r="BE507" i="15"/>
  <c r="BE508" i="15"/>
  <c r="BE509" i="15"/>
  <c r="BE510" i="15"/>
  <c r="BE511" i="15"/>
  <c r="BE512" i="15"/>
  <c r="BE513" i="15"/>
  <c r="BE514" i="15"/>
  <c r="BE515" i="15"/>
  <c r="BE516" i="15"/>
  <c r="BE517" i="15"/>
  <c r="BE518" i="15"/>
  <c r="BE519" i="15"/>
  <c r="BE520" i="15"/>
  <c r="BE521" i="15"/>
  <c r="BE522" i="15"/>
  <c r="BE523" i="15"/>
  <c r="BE524" i="15"/>
  <c r="BE525" i="15"/>
  <c r="BE526" i="15"/>
  <c r="BE527" i="15"/>
  <c r="BE528" i="15"/>
  <c r="BE529" i="15"/>
  <c r="BE530" i="15"/>
  <c r="BE531" i="15"/>
  <c r="BE532" i="15"/>
  <c r="BE533" i="15"/>
  <c r="BE534" i="15"/>
  <c r="BE535" i="15"/>
  <c r="BE536" i="15"/>
  <c r="BE537" i="15"/>
  <c r="BE538" i="15"/>
  <c r="BE539" i="15"/>
  <c r="BE540" i="15"/>
  <c r="BE541" i="15"/>
  <c r="BE542" i="15"/>
  <c r="BE543" i="15"/>
  <c r="BE544" i="15"/>
  <c r="BE545" i="15"/>
  <c r="BE546" i="15"/>
  <c r="BE547" i="15"/>
  <c r="BE548" i="15"/>
  <c r="BE549" i="15"/>
  <c r="BE550" i="15"/>
  <c r="BE551" i="15"/>
  <c r="BE552" i="15"/>
  <c r="BE553" i="15"/>
  <c r="BE554" i="15"/>
  <c r="BE555" i="15"/>
  <c r="BE556" i="15"/>
  <c r="BE557" i="15"/>
  <c r="BE558" i="15"/>
  <c r="BE559" i="15"/>
  <c r="BE560" i="15"/>
  <c r="BE561" i="15"/>
  <c r="BE562" i="15"/>
  <c r="BE563" i="15"/>
  <c r="BE564" i="15"/>
  <c r="BE565" i="15"/>
  <c r="BE566" i="15"/>
  <c r="BE567" i="15"/>
  <c r="BE568" i="15"/>
  <c r="BE569" i="15"/>
  <c r="BE570" i="15"/>
  <c r="BE571" i="15"/>
  <c r="BE572" i="15"/>
  <c r="BE573" i="15"/>
  <c r="BE574" i="15"/>
  <c r="BE575" i="15"/>
  <c r="BE576" i="15"/>
  <c r="BE577" i="15"/>
  <c r="BE578" i="15"/>
  <c r="BE579" i="15"/>
  <c r="BE580" i="15"/>
  <c r="BE581" i="15"/>
  <c r="BE582" i="15"/>
  <c r="BE583" i="15"/>
  <c r="BE584" i="15"/>
  <c r="BE585" i="15"/>
  <c r="BE586" i="15"/>
  <c r="BE587" i="15"/>
  <c r="BE588" i="15"/>
  <c r="BE589" i="15"/>
  <c r="BE590" i="15"/>
  <c r="BE591" i="15"/>
  <c r="BE592" i="15"/>
  <c r="BE593" i="15"/>
  <c r="BE594" i="15"/>
  <c r="BE595" i="15"/>
  <c r="BE596" i="15"/>
  <c r="BE597" i="15"/>
  <c r="BE598" i="15"/>
  <c r="BE599" i="15"/>
  <c r="BE600" i="15"/>
  <c r="BE601" i="15"/>
  <c r="BE602" i="15"/>
  <c r="BE603" i="15"/>
  <c r="BE604" i="15"/>
  <c r="BE605" i="15"/>
  <c r="BE606" i="15"/>
  <c r="BE607" i="15"/>
  <c r="BE608" i="15"/>
  <c r="BE609" i="15"/>
  <c r="BE610" i="15"/>
  <c r="BE611" i="15"/>
  <c r="BE612" i="15"/>
  <c r="BE613" i="15"/>
  <c r="BE614" i="15"/>
  <c r="BE615" i="15"/>
  <c r="BE616" i="15"/>
  <c r="BE617" i="15"/>
  <c r="BE618" i="15"/>
  <c r="BE619" i="15"/>
  <c r="BE620" i="15"/>
  <c r="BE621" i="15"/>
  <c r="BE622" i="15"/>
  <c r="BE623" i="15"/>
  <c r="BE624" i="15"/>
  <c r="BE625" i="15"/>
  <c r="BE626" i="15"/>
  <c r="BE627" i="15"/>
  <c r="BE628" i="15"/>
  <c r="BE629" i="15"/>
  <c r="BE630" i="15"/>
  <c r="BE631" i="15"/>
  <c r="BE632" i="15"/>
  <c r="BE633" i="15"/>
  <c r="BE634" i="15"/>
  <c r="BE635" i="15"/>
  <c r="BE636" i="15"/>
  <c r="BE637" i="15"/>
  <c r="BE638" i="15"/>
  <c r="BE639" i="15"/>
  <c r="BE640" i="15"/>
  <c r="BE641" i="15"/>
  <c r="BE642" i="15"/>
  <c r="BE643" i="15"/>
  <c r="BE644" i="15"/>
  <c r="BE645" i="15"/>
  <c r="BE646" i="15"/>
  <c r="BE647" i="15"/>
  <c r="BE648" i="15"/>
  <c r="BE649" i="15"/>
  <c r="BE650" i="15"/>
  <c r="BE651" i="15"/>
  <c r="BE652" i="15"/>
  <c r="BE653" i="15"/>
  <c r="BE654" i="15"/>
  <c r="BE655" i="15"/>
  <c r="BE656" i="15"/>
  <c r="BE657" i="15"/>
  <c r="BE658" i="15"/>
  <c r="BE659" i="15"/>
  <c r="BE660" i="15"/>
  <c r="BE661" i="15"/>
  <c r="BE662" i="15"/>
  <c r="BE663" i="15"/>
  <c r="BE664" i="15"/>
  <c r="BE665" i="15"/>
  <c r="BE666" i="15"/>
  <c r="BE667" i="15"/>
  <c r="BE668" i="15"/>
  <c r="BE669" i="15"/>
  <c r="BE670" i="15"/>
  <c r="BE671" i="15"/>
  <c r="BE672" i="15"/>
  <c r="BE673" i="15"/>
  <c r="BE674" i="15"/>
  <c r="BE675" i="15"/>
  <c r="BE676" i="15"/>
  <c r="BE677" i="15"/>
  <c r="BE678" i="15"/>
  <c r="BE679" i="15"/>
  <c r="BE680" i="15"/>
  <c r="BE681" i="15"/>
  <c r="BE682" i="15"/>
  <c r="BE683" i="15"/>
  <c r="BE684" i="15"/>
  <c r="BE685" i="15"/>
  <c r="BE686" i="15"/>
  <c r="BE687" i="15"/>
  <c r="BE688" i="15"/>
  <c r="BE689" i="15"/>
  <c r="BE690" i="15"/>
  <c r="BE691" i="15"/>
  <c r="BE692" i="15"/>
  <c r="BE693" i="15"/>
  <c r="BE694" i="15"/>
  <c r="BE695" i="15"/>
  <c r="BE696" i="15"/>
  <c r="BE697" i="15"/>
  <c r="BE698" i="15"/>
  <c r="BE699" i="15"/>
  <c r="BE700" i="15"/>
  <c r="BE701" i="15"/>
  <c r="BE702" i="15"/>
  <c r="BE703" i="15"/>
  <c r="BE704" i="15"/>
  <c r="BE705" i="15"/>
  <c r="BE706" i="15"/>
  <c r="BE707" i="15"/>
  <c r="BE708" i="15"/>
  <c r="BE709" i="15"/>
  <c r="BE710" i="15"/>
  <c r="BE711" i="15"/>
  <c r="BE712" i="15"/>
  <c r="BE713" i="15"/>
  <c r="BE714" i="15"/>
  <c r="BE715" i="15"/>
  <c r="BE716" i="15"/>
  <c r="BE717" i="15"/>
  <c r="BE718" i="15"/>
  <c r="BE719" i="15"/>
  <c r="BE720" i="15"/>
  <c r="BE721" i="15"/>
  <c r="BE722" i="15"/>
  <c r="BE723" i="15"/>
  <c r="BE724" i="15"/>
  <c r="BE725" i="15"/>
  <c r="BE726" i="15"/>
  <c r="BE727" i="15"/>
  <c r="BE728" i="15"/>
  <c r="BE729" i="15"/>
  <c r="BE730" i="15"/>
  <c r="BE731" i="15"/>
  <c r="BE732" i="15"/>
  <c r="BE733" i="15"/>
  <c r="BE734" i="15"/>
  <c r="BE735" i="15"/>
  <c r="BE736" i="15"/>
  <c r="BE737" i="15"/>
  <c r="BE738" i="15"/>
  <c r="BE739" i="15"/>
  <c r="BE740" i="15"/>
  <c r="BE741" i="15"/>
  <c r="BE742" i="15"/>
  <c r="BE743" i="15"/>
  <c r="BE744" i="15"/>
  <c r="BE745" i="15"/>
  <c r="BE746" i="15"/>
  <c r="BE747" i="15"/>
  <c r="BE748" i="15"/>
  <c r="BE749" i="15"/>
  <c r="BE750" i="15"/>
  <c r="BE751" i="15"/>
  <c r="BE752" i="15"/>
  <c r="BE753" i="15"/>
  <c r="BE754" i="15"/>
  <c r="BE755" i="15"/>
  <c r="BE756" i="15"/>
  <c r="BE757" i="15"/>
  <c r="BE758" i="15"/>
  <c r="BE759" i="15"/>
  <c r="BE760" i="15"/>
  <c r="BE761" i="15"/>
  <c r="BE762" i="15"/>
  <c r="BE763" i="15"/>
  <c r="BE764" i="15"/>
  <c r="BE765" i="15"/>
  <c r="BE766" i="15"/>
  <c r="BE767" i="15"/>
  <c r="BE768" i="15"/>
  <c r="BE769" i="15"/>
  <c r="BE770" i="15"/>
  <c r="BE771" i="15"/>
  <c r="BE772" i="15"/>
  <c r="BE773" i="15"/>
  <c r="BE774" i="15"/>
  <c r="BE775" i="15"/>
  <c r="BE776" i="15"/>
  <c r="BE777" i="15"/>
  <c r="BE778" i="15"/>
  <c r="BE779" i="15"/>
  <c r="BE780" i="15"/>
  <c r="BE781" i="15"/>
  <c r="BE782" i="15"/>
  <c r="BE783" i="15"/>
  <c r="BE784" i="15"/>
  <c r="BE785" i="15"/>
  <c r="BO785" i="15" l="1"/>
  <c r="BF785" i="15"/>
  <c r="BH785" i="15" s="1"/>
  <c r="BO784" i="15"/>
  <c r="BF784" i="15"/>
  <c r="BH784" i="15" s="1"/>
  <c r="BO783" i="15"/>
  <c r="BF783" i="15"/>
  <c r="BH783" i="15" s="1"/>
  <c r="BO782" i="15"/>
  <c r="BF782" i="15"/>
  <c r="BH782" i="15" s="1"/>
  <c r="BO781" i="15"/>
  <c r="BF781" i="15"/>
  <c r="BH781" i="15" s="1"/>
  <c r="BO780" i="15"/>
  <c r="BF780" i="15"/>
  <c r="BH780" i="15" s="1"/>
  <c r="BO779" i="15"/>
  <c r="BF779" i="15"/>
  <c r="BH779" i="15" s="1"/>
  <c r="BO778" i="15"/>
  <c r="BF778" i="15"/>
  <c r="BH778" i="15" s="1"/>
  <c r="BO777" i="15"/>
  <c r="BF777" i="15"/>
  <c r="BH777" i="15" s="1"/>
  <c r="BO776" i="15"/>
  <c r="BF776" i="15"/>
  <c r="BH776" i="15" s="1"/>
  <c r="BO775" i="15"/>
  <c r="BF775" i="15"/>
  <c r="BH775" i="15" s="1"/>
  <c r="BO774" i="15"/>
  <c r="BF774" i="15"/>
  <c r="BH774" i="15" s="1"/>
  <c r="BO773" i="15"/>
  <c r="BF773" i="15"/>
  <c r="BH773" i="15" s="1"/>
  <c r="BO772" i="15"/>
  <c r="BF772" i="15"/>
  <c r="BH772" i="15" s="1"/>
  <c r="BO771" i="15"/>
  <c r="BF771" i="15"/>
  <c r="BH771" i="15" s="1"/>
  <c r="BO770" i="15"/>
  <c r="BF770" i="15"/>
  <c r="BH770" i="15" s="1"/>
  <c r="BO769" i="15"/>
  <c r="BF769" i="15"/>
  <c r="BH769" i="15" s="1"/>
  <c r="BO768" i="15"/>
  <c r="BF768" i="15"/>
  <c r="BH768" i="15" s="1"/>
  <c r="BO767" i="15"/>
  <c r="BF767" i="15"/>
  <c r="BH767" i="15" s="1"/>
  <c r="BO766" i="15"/>
  <c r="BF766" i="15"/>
  <c r="BH766" i="15" s="1"/>
  <c r="BO765" i="15"/>
  <c r="BF765" i="15"/>
  <c r="BH765" i="15" s="1"/>
  <c r="BO764" i="15"/>
  <c r="BF764" i="15"/>
  <c r="BH764" i="15" s="1"/>
  <c r="BO763" i="15"/>
  <c r="BF763" i="15"/>
  <c r="BH763" i="15" s="1"/>
  <c r="BO762" i="15"/>
  <c r="BF762" i="15"/>
  <c r="BH762" i="15" s="1"/>
  <c r="BO761" i="15"/>
  <c r="BF761" i="15"/>
  <c r="BH761" i="15" s="1"/>
  <c r="BO760" i="15"/>
  <c r="BF760" i="15"/>
  <c r="BH760" i="15" s="1"/>
  <c r="BO759" i="15"/>
  <c r="BF759" i="15"/>
  <c r="BH759" i="15" s="1"/>
  <c r="BO758" i="15"/>
  <c r="BF758" i="15"/>
  <c r="BH758" i="15" s="1"/>
  <c r="BO757" i="15"/>
  <c r="BF757" i="15"/>
  <c r="BH757" i="15" s="1"/>
  <c r="BO756" i="15"/>
  <c r="BF756" i="15"/>
  <c r="BH756" i="15" s="1"/>
  <c r="BO755" i="15"/>
  <c r="BF755" i="15"/>
  <c r="BH755" i="15" s="1"/>
  <c r="BO754" i="15"/>
  <c r="BF754" i="15"/>
  <c r="BH754" i="15" s="1"/>
  <c r="BO753" i="15"/>
  <c r="BF753" i="15"/>
  <c r="BH753" i="15" s="1"/>
  <c r="BO752" i="15"/>
  <c r="BF752" i="15"/>
  <c r="BH752" i="15" s="1"/>
  <c r="BO751" i="15"/>
  <c r="BF751" i="15"/>
  <c r="BH751" i="15" s="1"/>
  <c r="BO750" i="15"/>
  <c r="BF750" i="15"/>
  <c r="BH750" i="15" s="1"/>
  <c r="BO749" i="15"/>
  <c r="BF749" i="15"/>
  <c r="BH749" i="15" s="1"/>
  <c r="BO748" i="15"/>
  <c r="BF748" i="15"/>
  <c r="BH748" i="15" s="1"/>
  <c r="BO747" i="15"/>
  <c r="BF747" i="15"/>
  <c r="BH747" i="15" s="1"/>
  <c r="BO746" i="15"/>
  <c r="BF746" i="15"/>
  <c r="BH746" i="15" s="1"/>
  <c r="BO745" i="15"/>
  <c r="BF745" i="15"/>
  <c r="BH745" i="15" s="1"/>
  <c r="BO744" i="15"/>
  <c r="BF744" i="15"/>
  <c r="BH744" i="15" s="1"/>
  <c r="BO743" i="15"/>
  <c r="BF743" i="15"/>
  <c r="BH743" i="15" s="1"/>
  <c r="BO742" i="15"/>
  <c r="BF742" i="15"/>
  <c r="BH742" i="15" s="1"/>
  <c r="BO741" i="15"/>
  <c r="BF741" i="15"/>
  <c r="BH741" i="15" s="1"/>
  <c r="BO740" i="15"/>
  <c r="BF740" i="15"/>
  <c r="BH740" i="15" s="1"/>
  <c r="BO739" i="15"/>
  <c r="BF739" i="15"/>
  <c r="BH739" i="15" s="1"/>
  <c r="BO738" i="15"/>
  <c r="BF738" i="15"/>
  <c r="BH738" i="15" s="1"/>
  <c r="BO737" i="15"/>
  <c r="BF737" i="15"/>
  <c r="BH737" i="15" s="1"/>
  <c r="BO736" i="15"/>
  <c r="BF736" i="15"/>
  <c r="BH736" i="15" s="1"/>
  <c r="BO735" i="15"/>
  <c r="BF735" i="15"/>
  <c r="BH735" i="15" s="1"/>
  <c r="BO734" i="15"/>
  <c r="BF734" i="15"/>
  <c r="BH734" i="15" s="1"/>
  <c r="BO733" i="15"/>
  <c r="BF733" i="15"/>
  <c r="BH733" i="15" s="1"/>
  <c r="BO732" i="15"/>
  <c r="BF732" i="15"/>
  <c r="BH732" i="15" s="1"/>
  <c r="BO731" i="15"/>
  <c r="BF731" i="15"/>
  <c r="BH731" i="15" s="1"/>
  <c r="BO730" i="15"/>
  <c r="BF730" i="15"/>
  <c r="BH730" i="15" s="1"/>
  <c r="BO729" i="15"/>
  <c r="BF729" i="15"/>
  <c r="BH729" i="15" s="1"/>
  <c r="BO728" i="15"/>
  <c r="BF728" i="15"/>
  <c r="BH728" i="15" s="1"/>
  <c r="BO727" i="15"/>
  <c r="BF727" i="15"/>
  <c r="BH727" i="15" s="1"/>
  <c r="BO726" i="15"/>
  <c r="BF726" i="15"/>
  <c r="BH726" i="15" s="1"/>
  <c r="BO725" i="15"/>
  <c r="BF725" i="15"/>
  <c r="BH725" i="15" s="1"/>
  <c r="BO724" i="15"/>
  <c r="BF724" i="15"/>
  <c r="BH724" i="15" s="1"/>
  <c r="BO723" i="15"/>
  <c r="BF723" i="15"/>
  <c r="BH723" i="15" s="1"/>
  <c r="BO722" i="15"/>
  <c r="BF722" i="15"/>
  <c r="BH722" i="15" s="1"/>
  <c r="BO721" i="15"/>
  <c r="BF721" i="15"/>
  <c r="BH721" i="15" s="1"/>
  <c r="BO720" i="15"/>
  <c r="BF720" i="15"/>
  <c r="BH720" i="15" s="1"/>
  <c r="BO719" i="15"/>
  <c r="BF719" i="15"/>
  <c r="BH719" i="15" s="1"/>
  <c r="BO718" i="15"/>
  <c r="BF718" i="15"/>
  <c r="BH718" i="15" s="1"/>
  <c r="BO717" i="15"/>
  <c r="BF717" i="15"/>
  <c r="BH717" i="15" s="1"/>
  <c r="BO716" i="15"/>
  <c r="BF716" i="15"/>
  <c r="BH716" i="15" s="1"/>
  <c r="BO715" i="15"/>
  <c r="BF715" i="15"/>
  <c r="BH715" i="15" s="1"/>
  <c r="BO714" i="15"/>
  <c r="BF714" i="15"/>
  <c r="BH714" i="15" s="1"/>
  <c r="BO713" i="15"/>
  <c r="BF713" i="15"/>
  <c r="BH713" i="15" s="1"/>
  <c r="BO712" i="15"/>
  <c r="BF712" i="15"/>
  <c r="BH712" i="15" s="1"/>
  <c r="BO711" i="15"/>
  <c r="BF711" i="15"/>
  <c r="BH711" i="15" s="1"/>
  <c r="BO710" i="15"/>
  <c r="BF710" i="15"/>
  <c r="BH710" i="15" s="1"/>
  <c r="BO709" i="15"/>
  <c r="BF709" i="15"/>
  <c r="BH709" i="15" s="1"/>
  <c r="BO708" i="15"/>
  <c r="BF708" i="15"/>
  <c r="BH708" i="15" s="1"/>
  <c r="BO707" i="15"/>
  <c r="BF707" i="15"/>
  <c r="BH707" i="15" s="1"/>
  <c r="BO706" i="15"/>
  <c r="BF706" i="15"/>
  <c r="BH706" i="15" s="1"/>
  <c r="BO705" i="15"/>
  <c r="BF705" i="15"/>
  <c r="BH705" i="15" s="1"/>
  <c r="BO704" i="15"/>
  <c r="BF704" i="15"/>
  <c r="BH704" i="15" s="1"/>
  <c r="BO703" i="15"/>
  <c r="BF703" i="15"/>
  <c r="BH703" i="15" s="1"/>
  <c r="BO702" i="15"/>
  <c r="BF702" i="15"/>
  <c r="BH702" i="15" s="1"/>
  <c r="BO701" i="15"/>
  <c r="BF701" i="15"/>
  <c r="BH701" i="15" s="1"/>
  <c r="BO700" i="15"/>
  <c r="BF700" i="15"/>
  <c r="BH700" i="15" s="1"/>
  <c r="BO699" i="15"/>
  <c r="BF699" i="15"/>
  <c r="BH699" i="15" s="1"/>
  <c r="BO698" i="15"/>
  <c r="BF698" i="15"/>
  <c r="BH698" i="15" s="1"/>
  <c r="BO697" i="15"/>
  <c r="BF697" i="15"/>
  <c r="BH697" i="15" s="1"/>
  <c r="BO696" i="15"/>
  <c r="BF696" i="15"/>
  <c r="BH696" i="15" s="1"/>
  <c r="BO695" i="15"/>
  <c r="BF695" i="15"/>
  <c r="BH695" i="15" s="1"/>
  <c r="BO694" i="15"/>
  <c r="BF694" i="15"/>
  <c r="BH694" i="15" s="1"/>
  <c r="BO693" i="15"/>
  <c r="BF693" i="15"/>
  <c r="BH693" i="15" s="1"/>
  <c r="BO692" i="15"/>
  <c r="BF692" i="15"/>
  <c r="BH692" i="15" s="1"/>
  <c r="BO691" i="15"/>
  <c r="BF691" i="15"/>
  <c r="BH691" i="15" s="1"/>
  <c r="BO690" i="15"/>
  <c r="BF690" i="15"/>
  <c r="BH690" i="15" s="1"/>
  <c r="BO689" i="15"/>
  <c r="BF689" i="15"/>
  <c r="BH689" i="15" s="1"/>
  <c r="BO688" i="15"/>
  <c r="BF688" i="15"/>
  <c r="BH688" i="15" s="1"/>
  <c r="BO687" i="15"/>
  <c r="BF687" i="15"/>
  <c r="BH687" i="15" s="1"/>
  <c r="BO686" i="15"/>
  <c r="BF686" i="15"/>
  <c r="BH686" i="15" s="1"/>
  <c r="BO685" i="15"/>
  <c r="BF685" i="15"/>
  <c r="BH685" i="15" s="1"/>
  <c r="BO684" i="15"/>
  <c r="BF684" i="15"/>
  <c r="BH684" i="15" s="1"/>
  <c r="BO683" i="15"/>
  <c r="BF683" i="15"/>
  <c r="BH683" i="15" s="1"/>
  <c r="BO682" i="15"/>
  <c r="BF682" i="15"/>
  <c r="BH682" i="15" s="1"/>
  <c r="BO681" i="15"/>
  <c r="BF681" i="15"/>
  <c r="BH681" i="15" s="1"/>
  <c r="BO680" i="15"/>
  <c r="BF680" i="15"/>
  <c r="BH680" i="15" s="1"/>
  <c r="BO679" i="15"/>
  <c r="BF679" i="15"/>
  <c r="BH679" i="15" s="1"/>
  <c r="BO678" i="15"/>
  <c r="BF678" i="15"/>
  <c r="BH678" i="15" s="1"/>
  <c r="BO677" i="15"/>
  <c r="BF677" i="15"/>
  <c r="BH677" i="15" s="1"/>
  <c r="BO676" i="15"/>
  <c r="BF676" i="15"/>
  <c r="BH676" i="15" s="1"/>
  <c r="BO675" i="15"/>
  <c r="BF675" i="15"/>
  <c r="BH675" i="15" s="1"/>
  <c r="BO674" i="15"/>
  <c r="BF674" i="15"/>
  <c r="BH674" i="15" s="1"/>
  <c r="BO673" i="15"/>
  <c r="BF673" i="15"/>
  <c r="BH673" i="15" s="1"/>
  <c r="BO672" i="15"/>
  <c r="BF672" i="15"/>
  <c r="BH672" i="15" s="1"/>
  <c r="BO671" i="15"/>
  <c r="BF671" i="15"/>
  <c r="BH671" i="15" s="1"/>
  <c r="BO670" i="15"/>
  <c r="BF670" i="15"/>
  <c r="BH670" i="15" s="1"/>
  <c r="BO669" i="15"/>
  <c r="BF669" i="15"/>
  <c r="BH669" i="15" s="1"/>
  <c r="BO668" i="15"/>
  <c r="BF668" i="15"/>
  <c r="BH668" i="15" s="1"/>
  <c r="BO667" i="15"/>
  <c r="BF667" i="15"/>
  <c r="BH667" i="15" s="1"/>
  <c r="BO666" i="15"/>
  <c r="BF666" i="15"/>
  <c r="BH666" i="15" s="1"/>
  <c r="BO665" i="15"/>
  <c r="BF665" i="15"/>
  <c r="BH665" i="15" s="1"/>
  <c r="BO664" i="15"/>
  <c r="BF664" i="15"/>
  <c r="BH664" i="15" s="1"/>
  <c r="BO663" i="15"/>
  <c r="BF663" i="15"/>
  <c r="BH663" i="15" s="1"/>
  <c r="BO662" i="15"/>
  <c r="BF662" i="15"/>
  <c r="BH662" i="15" s="1"/>
  <c r="BO661" i="15"/>
  <c r="BF661" i="15"/>
  <c r="BH661" i="15" s="1"/>
  <c r="BO660" i="15"/>
  <c r="BF660" i="15"/>
  <c r="BH660" i="15" s="1"/>
  <c r="BO659" i="15"/>
  <c r="BF659" i="15"/>
  <c r="BH659" i="15" s="1"/>
  <c r="BO658" i="15"/>
  <c r="BF658" i="15"/>
  <c r="BH658" i="15" s="1"/>
  <c r="BO657" i="15"/>
  <c r="BF657" i="15"/>
  <c r="BH657" i="15" s="1"/>
  <c r="BO656" i="15"/>
  <c r="BF656" i="15"/>
  <c r="BH656" i="15" s="1"/>
  <c r="BO655" i="15"/>
  <c r="BF655" i="15"/>
  <c r="BH655" i="15" s="1"/>
  <c r="BO654" i="15"/>
  <c r="BF654" i="15"/>
  <c r="BH654" i="15" s="1"/>
  <c r="BO653" i="15"/>
  <c r="BF653" i="15"/>
  <c r="BH653" i="15" s="1"/>
  <c r="BO652" i="15"/>
  <c r="BF652" i="15"/>
  <c r="BH652" i="15" s="1"/>
  <c r="BO651" i="15"/>
  <c r="BF651" i="15"/>
  <c r="BH651" i="15" s="1"/>
  <c r="BO650" i="15"/>
  <c r="BF650" i="15"/>
  <c r="BH650" i="15" s="1"/>
  <c r="BO649" i="15"/>
  <c r="BF649" i="15"/>
  <c r="BH649" i="15" s="1"/>
  <c r="BO648" i="15"/>
  <c r="BF648" i="15"/>
  <c r="BH648" i="15" s="1"/>
  <c r="BO647" i="15"/>
  <c r="BF647" i="15"/>
  <c r="BH647" i="15" s="1"/>
  <c r="BO646" i="15"/>
  <c r="BF646" i="15"/>
  <c r="BH646" i="15" s="1"/>
  <c r="BO645" i="15"/>
  <c r="BF645" i="15"/>
  <c r="BH645" i="15" s="1"/>
  <c r="BO644" i="15"/>
  <c r="BF644" i="15"/>
  <c r="BH644" i="15" s="1"/>
  <c r="BO643" i="15"/>
  <c r="BF643" i="15"/>
  <c r="BH643" i="15" s="1"/>
  <c r="BO642" i="15"/>
  <c r="BF642" i="15"/>
  <c r="BH642" i="15" s="1"/>
  <c r="BO641" i="15"/>
  <c r="BF641" i="15"/>
  <c r="BH641" i="15" s="1"/>
  <c r="BO640" i="15"/>
  <c r="BF640" i="15"/>
  <c r="BH640" i="15" s="1"/>
  <c r="BO639" i="15"/>
  <c r="BF639" i="15"/>
  <c r="BH639" i="15" s="1"/>
  <c r="BO638" i="15"/>
  <c r="BF638" i="15"/>
  <c r="BH638" i="15" s="1"/>
  <c r="BO637" i="15"/>
  <c r="BF637" i="15"/>
  <c r="BH637" i="15" s="1"/>
  <c r="BO636" i="15"/>
  <c r="BF636" i="15"/>
  <c r="BH636" i="15" s="1"/>
  <c r="BO635" i="15"/>
  <c r="BF635" i="15"/>
  <c r="BH635" i="15" s="1"/>
  <c r="BO634" i="15"/>
  <c r="BF634" i="15"/>
  <c r="BH634" i="15" s="1"/>
  <c r="BO633" i="15"/>
  <c r="BF633" i="15"/>
  <c r="BH633" i="15" s="1"/>
  <c r="BO632" i="15"/>
  <c r="BF632" i="15"/>
  <c r="BH632" i="15" s="1"/>
  <c r="BO631" i="15"/>
  <c r="BF631" i="15"/>
  <c r="BH631" i="15" s="1"/>
  <c r="BO630" i="15"/>
  <c r="BF630" i="15"/>
  <c r="BH630" i="15" s="1"/>
  <c r="BO629" i="15"/>
  <c r="BF629" i="15"/>
  <c r="BH629" i="15" s="1"/>
  <c r="BO628" i="15"/>
  <c r="BF628" i="15"/>
  <c r="BH628" i="15" s="1"/>
  <c r="BO627" i="15"/>
  <c r="BF627" i="15"/>
  <c r="BH627" i="15" s="1"/>
  <c r="BO626" i="15"/>
  <c r="BF626" i="15"/>
  <c r="BH626" i="15" s="1"/>
  <c r="BO625" i="15"/>
  <c r="BF625" i="15"/>
  <c r="BH625" i="15" s="1"/>
  <c r="BO624" i="15"/>
  <c r="BF624" i="15"/>
  <c r="BH624" i="15" s="1"/>
  <c r="BO623" i="15"/>
  <c r="BF623" i="15"/>
  <c r="BH623" i="15" s="1"/>
  <c r="BO622" i="15"/>
  <c r="BF622" i="15"/>
  <c r="BH622" i="15" s="1"/>
  <c r="BO621" i="15"/>
  <c r="BF621" i="15"/>
  <c r="BH621" i="15" s="1"/>
  <c r="BO620" i="15"/>
  <c r="BF620" i="15"/>
  <c r="BH620" i="15" s="1"/>
  <c r="BO619" i="15"/>
  <c r="BF619" i="15"/>
  <c r="BH619" i="15" s="1"/>
  <c r="BO618" i="15"/>
  <c r="BF618" i="15"/>
  <c r="BH618" i="15" s="1"/>
  <c r="BO617" i="15"/>
  <c r="BF617" i="15"/>
  <c r="BH617" i="15" s="1"/>
  <c r="BO616" i="15"/>
  <c r="BF616" i="15"/>
  <c r="BH616" i="15" s="1"/>
  <c r="BO615" i="15"/>
  <c r="BF615" i="15"/>
  <c r="BH615" i="15" s="1"/>
  <c r="BO614" i="15"/>
  <c r="BF614" i="15"/>
  <c r="BH614" i="15" s="1"/>
  <c r="BO613" i="15"/>
  <c r="BF613" i="15"/>
  <c r="BH613" i="15" s="1"/>
  <c r="BO612" i="15"/>
  <c r="BF612" i="15"/>
  <c r="BH612" i="15" s="1"/>
  <c r="BO611" i="15"/>
  <c r="BF611" i="15"/>
  <c r="BH611" i="15" s="1"/>
  <c r="BO610" i="15"/>
  <c r="BF610" i="15"/>
  <c r="BH610" i="15" s="1"/>
  <c r="BO609" i="15"/>
  <c r="BF609" i="15"/>
  <c r="BH609" i="15" s="1"/>
  <c r="BO608" i="15"/>
  <c r="BF608" i="15"/>
  <c r="BH608" i="15" s="1"/>
  <c r="BO607" i="15"/>
  <c r="BF607" i="15"/>
  <c r="BH607" i="15" s="1"/>
  <c r="BO606" i="15"/>
  <c r="BF606" i="15"/>
  <c r="BH606" i="15" s="1"/>
  <c r="BO605" i="15"/>
  <c r="BF605" i="15"/>
  <c r="BH605" i="15" s="1"/>
  <c r="BO604" i="15"/>
  <c r="BF604" i="15"/>
  <c r="BH604" i="15" s="1"/>
  <c r="BO603" i="15"/>
  <c r="BF603" i="15"/>
  <c r="BH603" i="15" s="1"/>
  <c r="BO602" i="15"/>
  <c r="BF602" i="15"/>
  <c r="BH602" i="15" s="1"/>
  <c r="BO601" i="15"/>
  <c r="BF601" i="15"/>
  <c r="BH601" i="15" s="1"/>
  <c r="BO600" i="15"/>
  <c r="BF600" i="15"/>
  <c r="BH600" i="15" s="1"/>
  <c r="BO599" i="15"/>
  <c r="BF599" i="15"/>
  <c r="BH599" i="15" s="1"/>
  <c r="BO598" i="15"/>
  <c r="BF598" i="15"/>
  <c r="BH598" i="15" s="1"/>
  <c r="BO597" i="15"/>
  <c r="BF597" i="15"/>
  <c r="BH597" i="15" s="1"/>
  <c r="BO596" i="15"/>
  <c r="BF596" i="15"/>
  <c r="BH596" i="15" s="1"/>
  <c r="BO595" i="15"/>
  <c r="BF595" i="15"/>
  <c r="BH595" i="15" s="1"/>
  <c r="BO594" i="15"/>
  <c r="BF594" i="15"/>
  <c r="BH594" i="15" s="1"/>
  <c r="BO593" i="15"/>
  <c r="BF593" i="15"/>
  <c r="BH593" i="15" s="1"/>
  <c r="BO592" i="15"/>
  <c r="BF592" i="15"/>
  <c r="BH592" i="15" s="1"/>
  <c r="BO591" i="15"/>
  <c r="BF591" i="15"/>
  <c r="BH591" i="15" s="1"/>
  <c r="BO590" i="15"/>
  <c r="BF590" i="15"/>
  <c r="BH590" i="15" s="1"/>
  <c r="BO589" i="15"/>
  <c r="BF589" i="15"/>
  <c r="BH589" i="15" s="1"/>
  <c r="BO588" i="15"/>
  <c r="BF588" i="15"/>
  <c r="BH588" i="15" s="1"/>
  <c r="BO587" i="15"/>
  <c r="BF587" i="15"/>
  <c r="BH587" i="15" s="1"/>
  <c r="BO586" i="15"/>
  <c r="BF586" i="15"/>
  <c r="BH586" i="15" s="1"/>
  <c r="BO585" i="15"/>
  <c r="BF585" i="15"/>
  <c r="BH585" i="15" s="1"/>
  <c r="BO584" i="15"/>
  <c r="BF584" i="15"/>
  <c r="BH584" i="15" s="1"/>
  <c r="BO583" i="15"/>
  <c r="BF583" i="15"/>
  <c r="BH583" i="15" s="1"/>
  <c r="BO582" i="15"/>
  <c r="BF582" i="15"/>
  <c r="BH582" i="15" s="1"/>
  <c r="BO581" i="15"/>
  <c r="BF581" i="15"/>
  <c r="BH581" i="15" s="1"/>
  <c r="BO580" i="15"/>
  <c r="BF580" i="15"/>
  <c r="BH580" i="15" s="1"/>
  <c r="BO579" i="15"/>
  <c r="BF579" i="15"/>
  <c r="BH579" i="15" s="1"/>
  <c r="BO578" i="15"/>
  <c r="BF578" i="15"/>
  <c r="BH578" i="15" s="1"/>
  <c r="BO577" i="15"/>
  <c r="BF577" i="15"/>
  <c r="BH577" i="15" s="1"/>
  <c r="BO576" i="15"/>
  <c r="BF576" i="15"/>
  <c r="BH576" i="15" s="1"/>
  <c r="BO575" i="15"/>
  <c r="BF575" i="15"/>
  <c r="BH575" i="15" s="1"/>
  <c r="BO574" i="15"/>
  <c r="BF574" i="15"/>
  <c r="BH574" i="15" s="1"/>
  <c r="BO573" i="15"/>
  <c r="BF573" i="15"/>
  <c r="BH573" i="15" s="1"/>
  <c r="BO572" i="15"/>
  <c r="BF572" i="15"/>
  <c r="BH572" i="15" s="1"/>
  <c r="BO571" i="15"/>
  <c r="BF571" i="15"/>
  <c r="BH571" i="15" s="1"/>
  <c r="BO570" i="15"/>
  <c r="BF570" i="15"/>
  <c r="BH570" i="15" s="1"/>
  <c r="BO569" i="15"/>
  <c r="BF569" i="15"/>
  <c r="BH569" i="15" s="1"/>
  <c r="BO568" i="15"/>
  <c r="BF568" i="15"/>
  <c r="BH568" i="15" s="1"/>
  <c r="BO567" i="15"/>
  <c r="BF567" i="15"/>
  <c r="BH567" i="15" s="1"/>
  <c r="BO566" i="15"/>
  <c r="BF566" i="15"/>
  <c r="BH566" i="15" s="1"/>
  <c r="BO565" i="15"/>
  <c r="BF565" i="15"/>
  <c r="BH565" i="15" s="1"/>
  <c r="BO564" i="15"/>
  <c r="BF564" i="15"/>
  <c r="BH564" i="15" s="1"/>
  <c r="BO563" i="15"/>
  <c r="BF563" i="15"/>
  <c r="BH563" i="15" s="1"/>
  <c r="BO562" i="15"/>
  <c r="BF562" i="15"/>
  <c r="BH562" i="15" s="1"/>
  <c r="BO561" i="15"/>
  <c r="BF561" i="15"/>
  <c r="BH561" i="15" s="1"/>
  <c r="BO560" i="15"/>
  <c r="BF560" i="15"/>
  <c r="BH560" i="15" s="1"/>
  <c r="BO559" i="15"/>
  <c r="BF559" i="15"/>
  <c r="BH559" i="15" s="1"/>
  <c r="BO558" i="15"/>
  <c r="BF558" i="15"/>
  <c r="BH558" i="15" s="1"/>
  <c r="BO557" i="15"/>
  <c r="BF557" i="15"/>
  <c r="BH557" i="15" s="1"/>
  <c r="BO556" i="15"/>
  <c r="BF556" i="15"/>
  <c r="BH556" i="15" s="1"/>
  <c r="BO555" i="15"/>
  <c r="BF555" i="15"/>
  <c r="BH555" i="15" s="1"/>
  <c r="BO554" i="15"/>
  <c r="BF554" i="15"/>
  <c r="BH554" i="15" s="1"/>
  <c r="BO553" i="15"/>
  <c r="BF553" i="15"/>
  <c r="BH553" i="15" s="1"/>
  <c r="BO552" i="15"/>
  <c r="BF552" i="15"/>
  <c r="BH552" i="15" s="1"/>
  <c r="BO551" i="15"/>
  <c r="BF551" i="15"/>
  <c r="BH551" i="15" s="1"/>
  <c r="BO550" i="15"/>
  <c r="BF550" i="15"/>
  <c r="BH550" i="15" s="1"/>
  <c r="BO549" i="15"/>
  <c r="BF549" i="15"/>
  <c r="BH549" i="15" s="1"/>
  <c r="BO548" i="15"/>
  <c r="BF548" i="15"/>
  <c r="BH548" i="15" s="1"/>
  <c r="BO547" i="15"/>
  <c r="BF547" i="15"/>
  <c r="BH547" i="15" s="1"/>
  <c r="BO546" i="15"/>
  <c r="BF546" i="15"/>
  <c r="BH546" i="15" s="1"/>
  <c r="BO545" i="15"/>
  <c r="BF545" i="15"/>
  <c r="BH545" i="15" s="1"/>
  <c r="BO544" i="15"/>
  <c r="BF544" i="15"/>
  <c r="BH544" i="15" s="1"/>
  <c r="BO543" i="15"/>
  <c r="BF543" i="15"/>
  <c r="BH543" i="15" s="1"/>
  <c r="BO542" i="15"/>
  <c r="BF542" i="15"/>
  <c r="BH542" i="15" s="1"/>
  <c r="BO541" i="15"/>
  <c r="BF541" i="15"/>
  <c r="BH541" i="15" s="1"/>
  <c r="BO540" i="15"/>
  <c r="BF540" i="15"/>
  <c r="BH540" i="15" s="1"/>
  <c r="BO539" i="15"/>
  <c r="BF539" i="15"/>
  <c r="BH539" i="15" s="1"/>
  <c r="BO538" i="15"/>
  <c r="BF538" i="15"/>
  <c r="BH538" i="15" s="1"/>
  <c r="BO537" i="15"/>
  <c r="BF537" i="15"/>
  <c r="BH537" i="15" s="1"/>
  <c r="BO536" i="15"/>
  <c r="BF536" i="15"/>
  <c r="BH536" i="15" s="1"/>
  <c r="BO535" i="15"/>
  <c r="BF535" i="15"/>
  <c r="BH535" i="15" s="1"/>
  <c r="BO534" i="15"/>
  <c r="BF534" i="15"/>
  <c r="BH534" i="15" s="1"/>
  <c r="BO533" i="15"/>
  <c r="BF533" i="15"/>
  <c r="BH533" i="15" s="1"/>
  <c r="BO532" i="15"/>
  <c r="BF532" i="15"/>
  <c r="BH532" i="15" s="1"/>
  <c r="BO531" i="15"/>
  <c r="BF531" i="15"/>
  <c r="BH531" i="15" s="1"/>
  <c r="BO530" i="15"/>
  <c r="BF530" i="15"/>
  <c r="BH530" i="15" s="1"/>
  <c r="BO529" i="15"/>
  <c r="BF529" i="15"/>
  <c r="BH529" i="15" s="1"/>
  <c r="BO528" i="15"/>
  <c r="BF528" i="15"/>
  <c r="BH528" i="15" s="1"/>
  <c r="BO527" i="15"/>
  <c r="BF527" i="15"/>
  <c r="BH527" i="15" s="1"/>
  <c r="BO526" i="15"/>
  <c r="BF526" i="15"/>
  <c r="BH526" i="15" s="1"/>
  <c r="BO525" i="15"/>
  <c r="BF525" i="15"/>
  <c r="BH525" i="15" s="1"/>
  <c r="BO524" i="15"/>
  <c r="BF524" i="15"/>
  <c r="BH524" i="15" s="1"/>
  <c r="BO523" i="15"/>
  <c r="BF523" i="15"/>
  <c r="BH523" i="15" s="1"/>
  <c r="BO522" i="15"/>
  <c r="BF522" i="15"/>
  <c r="BH522" i="15" s="1"/>
  <c r="BO521" i="15"/>
  <c r="BF521" i="15"/>
  <c r="BH521" i="15" s="1"/>
  <c r="BO520" i="15"/>
  <c r="BF520" i="15"/>
  <c r="BH520" i="15" s="1"/>
  <c r="BO519" i="15"/>
  <c r="BF519" i="15"/>
  <c r="BH519" i="15" s="1"/>
  <c r="BO518" i="15"/>
  <c r="BF518" i="15"/>
  <c r="BH518" i="15" s="1"/>
  <c r="BO517" i="15"/>
  <c r="BF517" i="15"/>
  <c r="BH517" i="15" s="1"/>
  <c r="BO516" i="15"/>
  <c r="BF516" i="15"/>
  <c r="BH516" i="15" s="1"/>
  <c r="BO515" i="15"/>
  <c r="BF515" i="15"/>
  <c r="BH515" i="15" s="1"/>
  <c r="BO514" i="15"/>
  <c r="BF514" i="15"/>
  <c r="BH514" i="15" s="1"/>
  <c r="BO513" i="15"/>
  <c r="BF513" i="15"/>
  <c r="BH513" i="15" s="1"/>
  <c r="BO512" i="15"/>
  <c r="BF512" i="15"/>
  <c r="BH512" i="15" s="1"/>
  <c r="BO511" i="15"/>
  <c r="BF511" i="15"/>
  <c r="BH511" i="15" s="1"/>
  <c r="BO510" i="15"/>
  <c r="BF510" i="15"/>
  <c r="BH510" i="15" s="1"/>
  <c r="BO509" i="15"/>
  <c r="BF509" i="15"/>
  <c r="BH509" i="15" s="1"/>
  <c r="BO508" i="15"/>
  <c r="BF508" i="15"/>
  <c r="BH508" i="15" s="1"/>
  <c r="BO507" i="15"/>
  <c r="BF507" i="15"/>
  <c r="BH507" i="15" s="1"/>
  <c r="BO506" i="15"/>
  <c r="BF506" i="15"/>
  <c r="BH506" i="15" s="1"/>
  <c r="BO505" i="15"/>
  <c r="BF505" i="15"/>
  <c r="BH505" i="15" s="1"/>
  <c r="BO504" i="15"/>
  <c r="BF504" i="15"/>
  <c r="BH504" i="15" s="1"/>
  <c r="BO503" i="15"/>
  <c r="BF503" i="15"/>
  <c r="BH503" i="15" s="1"/>
  <c r="BO502" i="15"/>
  <c r="BF502" i="15"/>
  <c r="BH502" i="15" s="1"/>
  <c r="BO501" i="15"/>
  <c r="BF501" i="15"/>
  <c r="BH501" i="15" s="1"/>
  <c r="BO500" i="15"/>
  <c r="BF500" i="15"/>
  <c r="BH500" i="15" s="1"/>
  <c r="BO499" i="15"/>
  <c r="BF499" i="15"/>
  <c r="BH499" i="15" s="1"/>
  <c r="BO498" i="15"/>
  <c r="BF498" i="15"/>
  <c r="BH498" i="15" s="1"/>
  <c r="BO497" i="15"/>
  <c r="BF497" i="15"/>
  <c r="BH497" i="15" s="1"/>
  <c r="BO496" i="15"/>
  <c r="BF496" i="15"/>
  <c r="BH496" i="15" s="1"/>
  <c r="BO495" i="15"/>
  <c r="BF495" i="15"/>
  <c r="BH495" i="15" s="1"/>
  <c r="BO494" i="15"/>
  <c r="BF494" i="15"/>
  <c r="BH494" i="15" s="1"/>
  <c r="BO493" i="15"/>
  <c r="BF493" i="15"/>
  <c r="BH493" i="15" s="1"/>
  <c r="BO492" i="15"/>
  <c r="BF492" i="15"/>
  <c r="BH492" i="15" s="1"/>
  <c r="BO491" i="15"/>
  <c r="BF491" i="15"/>
  <c r="BH491" i="15" s="1"/>
  <c r="BO490" i="15"/>
  <c r="BF490" i="15"/>
  <c r="BH490" i="15" s="1"/>
  <c r="BO489" i="15"/>
  <c r="BF489" i="15"/>
  <c r="BH489" i="15" s="1"/>
  <c r="BO488" i="15"/>
  <c r="BF488" i="15"/>
  <c r="BH488" i="15" s="1"/>
  <c r="BO487" i="15"/>
  <c r="BF487" i="15"/>
  <c r="BH487" i="15" s="1"/>
  <c r="BO486" i="15"/>
  <c r="BF486" i="15"/>
  <c r="BH486" i="15" s="1"/>
  <c r="BO485" i="15"/>
  <c r="BF485" i="15"/>
  <c r="BH485" i="15" s="1"/>
  <c r="BO484" i="15"/>
  <c r="BF484" i="15"/>
  <c r="BH484" i="15" s="1"/>
  <c r="BO483" i="15"/>
  <c r="BF483" i="15"/>
  <c r="BH483" i="15" s="1"/>
  <c r="BO482" i="15"/>
  <c r="BF482" i="15"/>
  <c r="BH482" i="15" s="1"/>
  <c r="BO481" i="15"/>
  <c r="BF481" i="15"/>
  <c r="BH481" i="15" s="1"/>
  <c r="BO480" i="15"/>
  <c r="BF480" i="15"/>
  <c r="BH480" i="15" s="1"/>
  <c r="BO479" i="15"/>
  <c r="BF479" i="15"/>
  <c r="BH479" i="15" s="1"/>
  <c r="BO478" i="15"/>
  <c r="BF478" i="15"/>
  <c r="BH478" i="15" s="1"/>
  <c r="BO477" i="15"/>
  <c r="BF477" i="15"/>
  <c r="BH477" i="15" s="1"/>
  <c r="BO476" i="15"/>
  <c r="BF476" i="15"/>
  <c r="BH476" i="15" s="1"/>
  <c r="BO475" i="15"/>
  <c r="BF475" i="15"/>
  <c r="BH475" i="15" s="1"/>
  <c r="BO474" i="15"/>
  <c r="BF474" i="15"/>
  <c r="BH474" i="15" s="1"/>
  <c r="BO473" i="15"/>
  <c r="BF473" i="15"/>
  <c r="BH473" i="15" s="1"/>
  <c r="BO472" i="15"/>
  <c r="BF472" i="15"/>
  <c r="BH472" i="15" s="1"/>
  <c r="BO471" i="15"/>
  <c r="BF471" i="15"/>
  <c r="BH471" i="15" s="1"/>
  <c r="BO470" i="15"/>
  <c r="BF470" i="15"/>
  <c r="BH470" i="15" s="1"/>
  <c r="BO469" i="15"/>
  <c r="BF469" i="15"/>
  <c r="BH469" i="15" s="1"/>
  <c r="BO468" i="15"/>
  <c r="BF468" i="15"/>
  <c r="BH468" i="15" s="1"/>
  <c r="BO467" i="15"/>
  <c r="BF467" i="15"/>
  <c r="BH467" i="15" s="1"/>
  <c r="BO466" i="15"/>
  <c r="BF466" i="15"/>
  <c r="BH466" i="15" s="1"/>
  <c r="BO465" i="15"/>
  <c r="BF465" i="15"/>
  <c r="BH465" i="15" s="1"/>
  <c r="BO464" i="15"/>
  <c r="BF464" i="15"/>
  <c r="BH464" i="15" s="1"/>
  <c r="BO463" i="15"/>
  <c r="BF463" i="15"/>
  <c r="BH463" i="15" s="1"/>
  <c r="BO462" i="15"/>
  <c r="BF462" i="15"/>
  <c r="BH462" i="15" s="1"/>
  <c r="BO461" i="15"/>
  <c r="BF461" i="15"/>
  <c r="BH461" i="15" s="1"/>
  <c r="BO460" i="15"/>
  <c r="BF460" i="15"/>
  <c r="BH460" i="15" s="1"/>
  <c r="BO459" i="15"/>
  <c r="BF459" i="15"/>
  <c r="BH459" i="15" s="1"/>
  <c r="BO458" i="15"/>
  <c r="BF458" i="15"/>
  <c r="BH458" i="15" s="1"/>
  <c r="BO457" i="15"/>
  <c r="BF457" i="15"/>
  <c r="BH457" i="15" s="1"/>
  <c r="BO456" i="15"/>
  <c r="BF456" i="15"/>
  <c r="BH456" i="15" s="1"/>
  <c r="BO455" i="15"/>
  <c r="BF455" i="15"/>
  <c r="BH455" i="15" s="1"/>
  <c r="BO454" i="15"/>
  <c r="BF454" i="15"/>
  <c r="BH454" i="15" s="1"/>
  <c r="BO453" i="15"/>
  <c r="BF453" i="15"/>
  <c r="BH453" i="15" s="1"/>
  <c r="BO452" i="15"/>
  <c r="BF452" i="15"/>
  <c r="BH452" i="15" s="1"/>
  <c r="BO451" i="15"/>
  <c r="BF451" i="15"/>
  <c r="BH451" i="15" s="1"/>
  <c r="BO450" i="15"/>
  <c r="BF450" i="15"/>
  <c r="BH450" i="15" s="1"/>
  <c r="BO449" i="15"/>
  <c r="BF449" i="15"/>
  <c r="BH449" i="15" s="1"/>
  <c r="BO448" i="15"/>
  <c r="BF448" i="15"/>
  <c r="BH448" i="15" s="1"/>
  <c r="BO447" i="15"/>
  <c r="BF447" i="15"/>
  <c r="BH447" i="15" s="1"/>
  <c r="BO446" i="15"/>
  <c r="BF446" i="15"/>
  <c r="BH446" i="15" s="1"/>
  <c r="BO445" i="15"/>
  <c r="BF445" i="15"/>
  <c r="BH445" i="15" s="1"/>
  <c r="BO444" i="15"/>
  <c r="BF444" i="15"/>
  <c r="BH444" i="15" s="1"/>
  <c r="BO443" i="15"/>
  <c r="BF443" i="15"/>
  <c r="BH443" i="15" s="1"/>
  <c r="BO442" i="15"/>
  <c r="BF442" i="15"/>
  <c r="BH442" i="15" s="1"/>
  <c r="BO441" i="15"/>
  <c r="BF441" i="15"/>
  <c r="BH441" i="15" s="1"/>
  <c r="BO440" i="15"/>
  <c r="BF440" i="15"/>
  <c r="BH440" i="15" s="1"/>
  <c r="BO439" i="15"/>
  <c r="BF439" i="15"/>
  <c r="BH439" i="15" s="1"/>
  <c r="BO438" i="15"/>
  <c r="BF438" i="15"/>
  <c r="BH438" i="15" s="1"/>
  <c r="BO437" i="15"/>
  <c r="BF437" i="15"/>
  <c r="BH437" i="15" s="1"/>
  <c r="BO436" i="15"/>
  <c r="BF436" i="15"/>
  <c r="BH436" i="15" s="1"/>
  <c r="BO435" i="15"/>
  <c r="BF435" i="15"/>
  <c r="BH435" i="15" s="1"/>
  <c r="BO434" i="15"/>
  <c r="BF434" i="15"/>
  <c r="BH434" i="15" s="1"/>
  <c r="BO433" i="15"/>
  <c r="BF433" i="15"/>
  <c r="BH433" i="15" s="1"/>
  <c r="BO432" i="15"/>
  <c r="BF432" i="15"/>
  <c r="BH432" i="15" s="1"/>
  <c r="BO431" i="15"/>
  <c r="BF431" i="15"/>
  <c r="BH431" i="15" s="1"/>
  <c r="BO430" i="15"/>
  <c r="BF430" i="15"/>
  <c r="BH430" i="15" s="1"/>
  <c r="BO429" i="15"/>
  <c r="BF429" i="15"/>
  <c r="BH429" i="15" s="1"/>
  <c r="BO428" i="15"/>
  <c r="BF428" i="15"/>
  <c r="BH428" i="15" s="1"/>
  <c r="BO427" i="15"/>
  <c r="BF427" i="15"/>
  <c r="BH427" i="15" s="1"/>
  <c r="BO426" i="15"/>
  <c r="BF426" i="15"/>
  <c r="BH426" i="15" s="1"/>
  <c r="BO425" i="15"/>
  <c r="BF425" i="15"/>
  <c r="BH425" i="15" s="1"/>
  <c r="BO424" i="15"/>
  <c r="BF424" i="15"/>
  <c r="BH424" i="15" s="1"/>
  <c r="BO423" i="15"/>
  <c r="BF423" i="15"/>
  <c r="BH423" i="15" s="1"/>
  <c r="BO422" i="15"/>
  <c r="BF422" i="15"/>
  <c r="BH422" i="15" s="1"/>
  <c r="BO421" i="15"/>
  <c r="BF421" i="15"/>
  <c r="BH421" i="15" s="1"/>
  <c r="BO420" i="15"/>
  <c r="BF420" i="15"/>
  <c r="BH420" i="15" s="1"/>
  <c r="BO419" i="15"/>
  <c r="BF419" i="15"/>
  <c r="BH419" i="15" s="1"/>
  <c r="BO418" i="15"/>
  <c r="BF418" i="15"/>
  <c r="BH418" i="15" s="1"/>
  <c r="BO417" i="15"/>
  <c r="BF417" i="15"/>
  <c r="BH417" i="15" s="1"/>
  <c r="BO416" i="15"/>
  <c r="BF416" i="15"/>
  <c r="BH416" i="15" s="1"/>
  <c r="BO415" i="15"/>
  <c r="BF415" i="15"/>
  <c r="BH415" i="15" s="1"/>
  <c r="BO414" i="15"/>
  <c r="BF414" i="15"/>
  <c r="BH414" i="15" s="1"/>
  <c r="BO413" i="15"/>
  <c r="BF413" i="15"/>
  <c r="BH413" i="15" s="1"/>
  <c r="BO412" i="15"/>
  <c r="BF412" i="15"/>
  <c r="BH412" i="15" s="1"/>
  <c r="BO411" i="15"/>
  <c r="BF411" i="15"/>
  <c r="BH411" i="15" s="1"/>
  <c r="BO410" i="15"/>
  <c r="BF410" i="15"/>
  <c r="BH410" i="15" s="1"/>
  <c r="BO409" i="15"/>
  <c r="BF409" i="15"/>
  <c r="BH409" i="15" s="1"/>
  <c r="BO408" i="15"/>
  <c r="BF408" i="15"/>
  <c r="BH408" i="15" s="1"/>
  <c r="BO407" i="15"/>
  <c r="BF407" i="15"/>
  <c r="BH407" i="15" s="1"/>
  <c r="BO406" i="15"/>
  <c r="BF406" i="15"/>
  <c r="BH406" i="15" s="1"/>
  <c r="BO405" i="15"/>
  <c r="BF405" i="15"/>
  <c r="BH405" i="15" s="1"/>
  <c r="BO404" i="15"/>
  <c r="BF404" i="15"/>
  <c r="BH404" i="15" s="1"/>
  <c r="BO403" i="15"/>
  <c r="BF403" i="15"/>
  <c r="BH403" i="15" s="1"/>
  <c r="BO402" i="15"/>
  <c r="BF402" i="15"/>
  <c r="BH402" i="15" s="1"/>
  <c r="BO401" i="15"/>
  <c r="BF401" i="15"/>
  <c r="BH401" i="15" s="1"/>
  <c r="BO400" i="15"/>
  <c r="BF400" i="15"/>
  <c r="BH400" i="15" s="1"/>
  <c r="BO399" i="15"/>
  <c r="BF399" i="15"/>
  <c r="BH399" i="15" s="1"/>
  <c r="BO398" i="15"/>
  <c r="BF398" i="15"/>
  <c r="BH398" i="15" s="1"/>
  <c r="BO397" i="15"/>
  <c r="BF397" i="15"/>
  <c r="BH397" i="15" s="1"/>
  <c r="BO396" i="15"/>
  <c r="BF396" i="15"/>
  <c r="BH396" i="15" s="1"/>
  <c r="BO395" i="15"/>
  <c r="BF395" i="15"/>
  <c r="BH395" i="15" s="1"/>
  <c r="BO394" i="15"/>
  <c r="BF394" i="15"/>
  <c r="BH394" i="15" s="1"/>
  <c r="BO393" i="15"/>
  <c r="BF393" i="15"/>
  <c r="BH393" i="15" s="1"/>
  <c r="BO392" i="15"/>
  <c r="BF392" i="15"/>
  <c r="BH392" i="15" s="1"/>
  <c r="BO391" i="15"/>
  <c r="BF391" i="15"/>
  <c r="BH391" i="15" s="1"/>
  <c r="BO390" i="15"/>
  <c r="BF390" i="15"/>
  <c r="BH390" i="15" s="1"/>
  <c r="BO389" i="15"/>
  <c r="BF389" i="15"/>
  <c r="BH389" i="15" s="1"/>
  <c r="BO388" i="15"/>
  <c r="BF388" i="15"/>
  <c r="BH388" i="15" s="1"/>
  <c r="BO387" i="15"/>
  <c r="BF387" i="15"/>
  <c r="BH387" i="15" s="1"/>
  <c r="BO386" i="15"/>
  <c r="BF386" i="15"/>
  <c r="BH386" i="15" s="1"/>
  <c r="BO385" i="15"/>
  <c r="BF385" i="15"/>
  <c r="BH385" i="15" s="1"/>
  <c r="BO384" i="15"/>
  <c r="BF384" i="15"/>
  <c r="BH384" i="15" s="1"/>
  <c r="BO383" i="15"/>
  <c r="BF383" i="15"/>
  <c r="BH383" i="15" s="1"/>
  <c r="BO382" i="15"/>
  <c r="BF382" i="15"/>
  <c r="BH382" i="15" s="1"/>
  <c r="BO381" i="15"/>
  <c r="BF381" i="15"/>
  <c r="BH381" i="15" s="1"/>
  <c r="BO380" i="15"/>
  <c r="BF380" i="15"/>
  <c r="BH380" i="15" s="1"/>
  <c r="BO379" i="15"/>
  <c r="BF379" i="15"/>
  <c r="BH379" i="15" s="1"/>
  <c r="BO378" i="15"/>
  <c r="BF378" i="15"/>
  <c r="BH378" i="15" s="1"/>
  <c r="BO377" i="15"/>
  <c r="BF377" i="15"/>
  <c r="BH377" i="15" s="1"/>
  <c r="BO376" i="15"/>
  <c r="BF376" i="15"/>
  <c r="BH376" i="15" s="1"/>
  <c r="BO375" i="15"/>
  <c r="BF375" i="15"/>
  <c r="BH375" i="15" s="1"/>
  <c r="BO374" i="15"/>
  <c r="BF374" i="15"/>
  <c r="BH374" i="15" s="1"/>
  <c r="BO373" i="15"/>
  <c r="BF373" i="15"/>
  <c r="BH373" i="15" s="1"/>
  <c r="BO372" i="15"/>
  <c r="BF372" i="15"/>
  <c r="BH372" i="15" s="1"/>
  <c r="BO371" i="15"/>
  <c r="BF371" i="15"/>
  <c r="BH371" i="15" s="1"/>
  <c r="BO370" i="15"/>
  <c r="BF370" i="15"/>
  <c r="BH370" i="15" s="1"/>
  <c r="BO369" i="15"/>
  <c r="BF369" i="15"/>
  <c r="BH369" i="15" s="1"/>
  <c r="BO368" i="15"/>
  <c r="BF368" i="15"/>
  <c r="BH368" i="15" s="1"/>
  <c r="BO367" i="15"/>
  <c r="BF367" i="15"/>
  <c r="BH367" i="15" s="1"/>
  <c r="BO366" i="15"/>
  <c r="BF366" i="15"/>
  <c r="BH366" i="15" s="1"/>
  <c r="BO365" i="15"/>
  <c r="BF365" i="15"/>
  <c r="BH365" i="15" s="1"/>
  <c r="BO364" i="15"/>
  <c r="BF364" i="15"/>
  <c r="BH364" i="15" s="1"/>
  <c r="BO363" i="15"/>
  <c r="BF363" i="15"/>
  <c r="BH363" i="15" s="1"/>
  <c r="BO362" i="15"/>
  <c r="BF362" i="15"/>
  <c r="BH362" i="15" s="1"/>
  <c r="BO361" i="15"/>
  <c r="BF361" i="15"/>
  <c r="BH361" i="15" s="1"/>
  <c r="BO360" i="15"/>
  <c r="BF360" i="15"/>
  <c r="BH360" i="15" s="1"/>
  <c r="BO359" i="15"/>
  <c r="BF359" i="15"/>
  <c r="BH359" i="15" s="1"/>
  <c r="BO358" i="15"/>
  <c r="BF358" i="15"/>
  <c r="BH358" i="15" s="1"/>
  <c r="BO357" i="15"/>
  <c r="BF357" i="15"/>
  <c r="BH357" i="15" s="1"/>
  <c r="BO356" i="15"/>
  <c r="BF356" i="15"/>
  <c r="BH356" i="15" s="1"/>
  <c r="BO355" i="15"/>
  <c r="BF355" i="15"/>
  <c r="BH355" i="15" s="1"/>
  <c r="BO354" i="15"/>
  <c r="BF354" i="15"/>
  <c r="BH354" i="15" s="1"/>
  <c r="BO353" i="15"/>
  <c r="BF353" i="15"/>
  <c r="BH353" i="15" s="1"/>
  <c r="BO352" i="15"/>
  <c r="BF352" i="15"/>
  <c r="BH352" i="15" s="1"/>
  <c r="BO351" i="15"/>
  <c r="BF351" i="15"/>
  <c r="BH351" i="15" s="1"/>
  <c r="BO350" i="15"/>
  <c r="BF350" i="15"/>
  <c r="BH350" i="15" s="1"/>
  <c r="BO349" i="15"/>
  <c r="BF349" i="15"/>
  <c r="BH349" i="15" s="1"/>
  <c r="BO348" i="15"/>
  <c r="BF348" i="15"/>
  <c r="BH348" i="15" s="1"/>
  <c r="BO347" i="15"/>
  <c r="BF347" i="15"/>
  <c r="BH347" i="15" s="1"/>
  <c r="BO346" i="15"/>
  <c r="BF346" i="15"/>
  <c r="BH346" i="15" s="1"/>
  <c r="BO345" i="15"/>
  <c r="BF345" i="15"/>
  <c r="BH345" i="15" s="1"/>
  <c r="BO344" i="15"/>
  <c r="BF344" i="15"/>
  <c r="BH344" i="15" s="1"/>
  <c r="BO343" i="15"/>
  <c r="BF343" i="15"/>
  <c r="BH343" i="15" s="1"/>
  <c r="BO342" i="15"/>
  <c r="BF342" i="15"/>
  <c r="BH342" i="15" s="1"/>
  <c r="BO341" i="15"/>
  <c r="BF341" i="15"/>
  <c r="BH341" i="15" s="1"/>
  <c r="BO340" i="15"/>
  <c r="BF340" i="15"/>
  <c r="BH340" i="15" s="1"/>
  <c r="BO339" i="15"/>
  <c r="BF339" i="15"/>
  <c r="BH339" i="15" s="1"/>
  <c r="BO338" i="15"/>
  <c r="BF338" i="15"/>
  <c r="BH338" i="15" s="1"/>
  <c r="BO337" i="15"/>
  <c r="BF337" i="15"/>
  <c r="BH337" i="15" s="1"/>
  <c r="BO336" i="15"/>
  <c r="BF336" i="15"/>
  <c r="BH336" i="15" s="1"/>
  <c r="BO335" i="15"/>
  <c r="BF335" i="15"/>
  <c r="BH335" i="15" s="1"/>
  <c r="BO334" i="15"/>
  <c r="BF334" i="15"/>
  <c r="BH334" i="15" s="1"/>
  <c r="BO333" i="15"/>
  <c r="BF333" i="15"/>
  <c r="BH333" i="15" s="1"/>
  <c r="BO332" i="15"/>
  <c r="BF332" i="15"/>
  <c r="BH332" i="15" s="1"/>
  <c r="BO331" i="15"/>
  <c r="BF331" i="15"/>
  <c r="BH331" i="15" s="1"/>
  <c r="BO330" i="15"/>
  <c r="BF330" i="15"/>
  <c r="BH330" i="15" s="1"/>
  <c r="BO329" i="15"/>
  <c r="BF329" i="15"/>
  <c r="BH329" i="15" s="1"/>
  <c r="BO328" i="15"/>
  <c r="BF328" i="15"/>
  <c r="BH328" i="15" s="1"/>
  <c r="BO327" i="15"/>
  <c r="BF327" i="15"/>
  <c r="BH327" i="15" s="1"/>
  <c r="BO326" i="15"/>
  <c r="BF326" i="15"/>
  <c r="BH326" i="15" s="1"/>
  <c r="BO325" i="15"/>
  <c r="BF325" i="15"/>
  <c r="BH325" i="15" s="1"/>
  <c r="BO324" i="15"/>
  <c r="BF324" i="15"/>
  <c r="BH324" i="15" s="1"/>
  <c r="BO323" i="15"/>
  <c r="BF323" i="15"/>
  <c r="BH323" i="15" s="1"/>
  <c r="BO322" i="15"/>
  <c r="BF322" i="15"/>
  <c r="BH322" i="15" s="1"/>
  <c r="BO321" i="15"/>
  <c r="BF321" i="15"/>
  <c r="BH321" i="15" s="1"/>
  <c r="BO320" i="15"/>
  <c r="BF320" i="15"/>
  <c r="BH320" i="15" s="1"/>
  <c r="BO319" i="15"/>
  <c r="BF319" i="15"/>
  <c r="BH319" i="15" s="1"/>
  <c r="BO318" i="15"/>
  <c r="BF318" i="15"/>
  <c r="BH318" i="15" s="1"/>
  <c r="BO317" i="15"/>
  <c r="BF317" i="15"/>
  <c r="BH317" i="15" s="1"/>
  <c r="BO316" i="15"/>
  <c r="BF316" i="15"/>
  <c r="BH316" i="15" s="1"/>
  <c r="BO315" i="15"/>
  <c r="BF315" i="15"/>
  <c r="BH315" i="15" s="1"/>
  <c r="BO314" i="15"/>
  <c r="BF314" i="15"/>
  <c r="BH314" i="15" s="1"/>
  <c r="BO313" i="15"/>
  <c r="BF313" i="15"/>
  <c r="BH313" i="15" s="1"/>
  <c r="BO312" i="15"/>
  <c r="BF312" i="15"/>
  <c r="BH312" i="15" s="1"/>
  <c r="BO311" i="15"/>
  <c r="BF311" i="15"/>
  <c r="BH311" i="15" s="1"/>
  <c r="BO310" i="15"/>
  <c r="BF310" i="15"/>
  <c r="BH310" i="15" s="1"/>
  <c r="BO309" i="15"/>
  <c r="BF309" i="15"/>
  <c r="BH309" i="15" s="1"/>
  <c r="BO308" i="15"/>
  <c r="BF308" i="15"/>
  <c r="BH308" i="15" s="1"/>
  <c r="BO307" i="15"/>
  <c r="BF307" i="15"/>
  <c r="BH307" i="15" s="1"/>
  <c r="BO306" i="15"/>
  <c r="BF306" i="15"/>
  <c r="BH306" i="15" s="1"/>
  <c r="BO305" i="15"/>
  <c r="BF305" i="15"/>
  <c r="BH305" i="15" s="1"/>
  <c r="BO304" i="15"/>
  <c r="BF304" i="15"/>
  <c r="BH304" i="15" s="1"/>
  <c r="BO303" i="15"/>
  <c r="BF303" i="15"/>
  <c r="BH303" i="15" s="1"/>
  <c r="BO302" i="15"/>
  <c r="BF302" i="15"/>
  <c r="BH302" i="15" s="1"/>
  <c r="BO301" i="15"/>
  <c r="BF301" i="15"/>
  <c r="BH301" i="15" s="1"/>
  <c r="BO300" i="15"/>
  <c r="BF300" i="15"/>
  <c r="BH300" i="15" s="1"/>
  <c r="BO299" i="15"/>
  <c r="BF299" i="15"/>
  <c r="BH299" i="15" s="1"/>
  <c r="BO298" i="15"/>
  <c r="BF298" i="15"/>
  <c r="BH298" i="15" s="1"/>
  <c r="BO297" i="15"/>
  <c r="BF297" i="15"/>
  <c r="BH297" i="15" s="1"/>
  <c r="BO296" i="15"/>
  <c r="BF296" i="15"/>
  <c r="BH296" i="15" s="1"/>
  <c r="BO295" i="15"/>
  <c r="BF295" i="15"/>
  <c r="BH295" i="15" s="1"/>
  <c r="BO294" i="15"/>
  <c r="BF294" i="15"/>
  <c r="BH294" i="15" s="1"/>
  <c r="BO293" i="15"/>
  <c r="BF293" i="15"/>
  <c r="BH293" i="15" s="1"/>
  <c r="BO292" i="15"/>
  <c r="BF292" i="15"/>
  <c r="BH292" i="15" s="1"/>
  <c r="BO291" i="15"/>
  <c r="BF291" i="15"/>
  <c r="BH291" i="15" s="1"/>
  <c r="BO290" i="15"/>
  <c r="BF290" i="15"/>
  <c r="BH290" i="15" s="1"/>
  <c r="BO289" i="15"/>
  <c r="BF289" i="15"/>
  <c r="BH289" i="15" s="1"/>
  <c r="BO288" i="15"/>
  <c r="BF288" i="15"/>
  <c r="BH288" i="15" s="1"/>
  <c r="BO287" i="15"/>
  <c r="BF287" i="15"/>
  <c r="BH287" i="15" s="1"/>
  <c r="BO286" i="15"/>
  <c r="BF286" i="15"/>
  <c r="BH286" i="15" s="1"/>
  <c r="BO285" i="15"/>
  <c r="BF285" i="15"/>
  <c r="BH285" i="15" s="1"/>
  <c r="BO284" i="15"/>
  <c r="BF284" i="15"/>
  <c r="BH284" i="15" s="1"/>
  <c r="BO283" i="15"/>
  <c r="BF283" i="15"/>
  <c r="BH283" i="15" s="1"/>
  <c r="BO282" i="15"/>
  <c r="BF282" i="15"/>
  <c r="BH282" i="15" s="1"/>
  <c r="BO281" i="15"/>
  <c r="BF281" i="15"/>
  <c r="BH281" i="15" s="1"/>
  <c r="BO280" i="15"/>
  <c r="BF280" i="15"/>
  <c r="BH280" i="15" s="1"/>
  <c r="BO279" i="15"/>
  <c r="BF279" i="15"/>
  <c r="BH279" i="15" s="1"/>
  <c r="BO278" i="15"/>
  <c r="BF278" i="15"/>
  <c r="BH278" i="15" s="1"/>
  <c r="BO277" i="15"/>
  <c r="BF277" i="15"/>
  <c r="BH277" i="15" s="1"/>
  <c r="BO276" i="15"/>
  <c r="BF276" i="15"/>
  <c r="BH276" i="15" s="1"/>
  <c r="BO275" i="15"/>
  <c r="BF275" i="15"/>
  <c r="BH275" i="15" s="1"/>
  <c r="BO274" i="15"/>
  <c r="BF274" i="15"/>
  <c r="BH274" i="15" s="1"/>
  <c r="BO273" i="15"/>
  <c r="BF273" i="15"/>
  <c r="BH273" i="15" s="1"/>
  <c r="BO272" i="15"/>
  <c r="BF272" i="15"/>
  <c r="BH272" i="15" s="1"/>
  <c r="BO271" i="15"/>
  <c r="BF271" i="15"/>
  <c r="BH271" i="15" s="1"/>
  <c r="BO270" i="15"/>
  <c r="BF270" i="15"/>
  <c r="BH270" i="15" s="1"/>
  <c r="BO269" i="15"/>
  <c r="BF269" i="15"/>
  <c r="BH269" i="15" s="1"/>
  <c r="BO268" i="15"/>
  <c r="BF268" i="15"/>
  <c r="BH268" i="15" s="1"/>
  <c r="BO267" i="15"/>
  <c r="BF267" i="15"/>
  <c r="BH267" i="15" s="1"/>
  <c r="BO266" i="15"/>
  <c r="BF266" i="15"/>
  <c r="BH266" i="15" s="1"/>
  <c r="BO265" i="15"/>
  <c r="BF265" i="15"/>
  <c r="BH265" i="15" s="1"/>
  <c r="BO264" i="15"/>
  <c r="BF264" i="15"/>
  <c r="BH264" i="15" s="1"/>
  <c r="BO263" i="15"/>
  <c r="BF263" i="15"/>
  <c r="BH263" i="15" s="1"/>
  <c r="BO262" i="15"/>
  <c r="BF262" i="15"/>
  <c r="BH262" i="15" s="1"/>
  <c r="BO261" i="15"/>
  <c r="BF261" i="15"/>
  <c r="BH261" i="15" s="1"/>
  <c r="BO260" i="15"/>
  <c r="BF260" i="15"/>
  <c r="BH260" i="15" s="1"/>
  <c r="BO259" i="15"/>
  <c r="BF259" i="15"/>
  <c r="BH259" i="15" s="1"/>
  <c r="BO258" i="15"/>
  <c r="BF258" i="15"/>
  <c r="BH258" i="15" s="1"/>
  <c r="BO257" i="15"/>
  <c r="BF257" i="15"/>
  <c r="BH257" i="15" s="1"/>
  <c r="BO256" i="15"/>
  <c r="BF256" i="15"/>
  <c r="BH256" i="15" s="1"/>
  <c r="BO255" i="15"/>
  <c r="BF255" i="15"/>
  <c r="BH255" i="15" s="1"/>
  <c r="BO254" i="15"/>
  <c r="BF254" i="15"/>
  <c r="BH254" i="15" s="1"/>
  <c r="BO253" i="15"/>
  <c r="BF253" i="15"/>
  <c r="BH253" i="15" s="1"/>
  <c r="BO252" i="15"/>
  <c r="BF252" i="15"/>
  <c r="BH252" i="15" s="1"/>
  <c r="BO251" i="15"/>
  <c r="BF251" i="15"/>
  <c r="BH251" i="15" s="1"/>
  <c r="BO250" i="15"/>
  <c r="BF250" i="15"/>
  <c r="BH250" i="15" s="1"/>
  <c r="BO249" i="15"/>
  <c r="BF249" i="15"/>
  <c r="BH249" i="15" s="1"/>
  <c r="BO248" i="15"/>
  <c r="BF248" i="15"/>
  <c r="BH248" i="15" s="1"/>
  <c r="BO247" i="15"/>
  <c r="BF247" i="15"/>
  <c r="BH247" i="15" s="1"/>
  <c r="BO246" i="15"/>
  <c r="BF246" i="15"/>
  <c r="BH246" i="15" s="1"/>
  <c r="BO245" i="15"/>
  <c r="BF245" i="15"/>
  <c r="BH245" i="15" s="1"/>
  <c r="BO244" i="15"/>
  <c r="BF244" i="15"/>
  <c r="BH244" i="15" s="1"/>
  <c r="BO243" i="15"/>
  <c r="BF243" i="15"/>
  <c r="BH243" i="15" s="1"/>
  <c r="BO242" i="15"/>
  <c r="BF242" i="15"/>
  <c r="BH242" i="15" s="1"/>
  <c r="BO241" i="15"/>
  <c r="BF241" i="15"/>
  <c r="BH241" i="15" s="1"/>
  <c r="BO240" i="15"/>
  <c r="BF240" i="15"/>
  <c r="BH240" i="15" s="1"/>
  <c r="BO239" i="15"/>
  <c r="BF239" i="15"/>
  <c r="BH239" i="15" s="1"/>
  <c r="BO238" i="15"/>
  <c r="BF238" i="15"/>
  <c r="BH238" i="15" s="1"/>
  <c r="BO237" i="15"/>
  <c r="BF237" i="15"/>
  <c r="BH237" i="15" s="1"/>
  <c r="BO236" i="15"/>
  <c r="BF236" i="15"/>
  <c r="BH236" i="15" s="1"/>
  <c r="BO235" i="15"/>
  <c r="BF235" i="15"/>
  <c r="BH235" i="15" s="1"/>
  <c r="BO234" i="15"/>
  <c r="BF234" i="15"/>
  <c r="BH234" i="15" s="1"/>
  <c r="BO233" i="15"/>
  <c r="BF233" i="15"/>
  <c r="BH233" i="15" s="1"/>
  <c r="BO232" i="15"/>
  <c r="BF232" i="15"/>
  <c r="BH232" i="15" s="1"/>
  <c r="BO231" i="15"/>
  <c r="BF231" i="15"/>
  <c r="BH231" i="15" s="1"/>
  <c r="BO230" i="15"/>
  <c r="BF230" i="15"/>
  <c r="BH230" i="15" s="1"/>
  <c r="BO229" i="15"/>
  <c r="BF229" i="15"/>
  <c r="BH229" i="15" s="1"/>
  <c r="BO228" i="15"/>
  <c r="BF228" i="15"/>
  <c r="BH228" i="15" s="1"/>
  <c r="BO227" i="15"/>
  <c r="BF227" i="15"/>
  <c r="BH227" i="15" s="1"/>
  <c r="BO226" i="15"/>
  <c r="BF226" i="15"/>
  <c r="BH226" i="15" s="1"/>
  <c r="BO225" i="15"/>
  <c r="BF225" i="15"/>
  <c r="BH225" i="15" s="1"/>
  <c r="BO224" i="15"/>
  <c r="BF224" i="15"/>
  <c r="BH224" i="15" s="1"/>
  <c r="BO223" i="15"/>
  <c r="BF223" i="15"/>
  <c r="BH223" i="15" s="1"/>
  <c r="BO222" i="15"/>
  <c r="BF222" i="15"/>
  <c r="BH222" i="15" s="1"/>
  <c r="BO221" i="15"/>
  <c r="BF221" i="15"/>
  <c r="BH221" i="15" s="1"/>
  <c r="BO220" i="15"/>
  <c r="BF220" i="15"/>
  <c r="BH220" i="15" s="1"/>
  <c r="BO219" i="15"/>
  <c r="BF219" i="15"/>
  <c r="BH219" i="15" s="1"/>
  <c r="BO218" i="15"/>
  <c r="BF218" i="15"/>
  <c r="BH218" i="15" s="1"/>
  <c r="BO217" i="15"/>
  <c r="BF217" i="15"/>
  <c r="BH217" i="15" s="1"/>
  <c r="BO216" i="15"/>
  <c r="BF216" i="15"/>
  <c r="BH216" i="15" s="1"/>
  <c r="BO215" i="15"/>
  <c r="BF215" i="15"/>
  <c r="BH215" i="15" s="1"/>
  <c r="BO214" i="15"/>
  <c r="BF214" i="15"/>
  <c r="BH214" i="15" s="1"/>
  <c r="BO213" i="15"/>
  <c r="BF213" i="15"/>
  <c r="BH213" i="15" s="1"/>
  <c r="BO212" i="15"/>
  <c r="BF212" i="15"/>
  <c r="BH212" i="15" s="1"/>
  <c r="BO211" i="15"/>
  <c r="BF211" i="15"/>
  <c r="BH211" i="15" s="1"/>
  <c r="BO210" i="15"/>
  <c r="BF210" i="15"/>
  <c r="BH210" i="15" s="1"/>
  <c r="BO209" i="15"/>
  <c r="BF209" i="15"/>
  <c r="BH209" i="15" s="1"/>
  <c r="BO208" i="15"/>
  <c r="BF208" i="15"/>
  <c r="BH208" i="15" s="1"/>
  <c r="BO207" i="15"/>
  <c r="BF207" i="15"/>
  <c r="BH207" i="15" s="1"/>
  <c r="BO206" i="15"/>
  <c r="BF206" i="15"/>
  <c r="BH206" i="15" s="1"/>
  <c r="BO205" i="15"/>
  <c r="BF205" i="15"/>
  <c r="BH205" i="15" s="1"/>
  <c r="BO204" i="15"/>
  <c r="BF204" i="15"/>
  <c r="BH204" i="15" s="1"/>
  <c r="BO203" i="15"/>
  <c r="BF203" i="15"/>
  <c r="BH203" i="15" s="1"/>
  <c r="BO202" i="15"/>
  <c r="BF202" i="15"/>
  <c r="BH202" i="15" s="1"/>
  <c r="BO201" i="15"/>
  <c r="BF201" i="15"/>
  <c r="BH201" i="15" s="1"/>
  <c r="BO200" i="15"/>
  <c r="BF200" i="15"/>
  <c r="BH200" i="15" s="1"/>
  <c r="BO199" i="15"/>
  <c r="BF199" i="15"/>
  <c r="BH199" i="15" s="1"/>
  <c r="BO198" i="15"/>
  <c r="BF198" i="15"/>
  <c r="BH198" i="15" s="1"/>
  <c r="BO197" i="15"/>
  <c r="BF197" i="15"/>
  <c r="BH197" i="15" s="1"/>
  <c r="BO196" i="15"/>
  <c r="BF196" i="15"/>
  <c r="BH196" i="15" s="1"/>
  <c r="BO195" i="15"/>
  <c r="BF195" i="15"/>
  <c r="BH195" i="15" s="1"/>
  <c r="BO194" i="15"/>
  <c r="BF194" i="15"/>
  <c r="BH194" i="15" s="1"/>
  <c r="BO193" i="15"/>
  <c r="BF193" i="15"/>
  <c r="BH193" i="15" s="1"/>
  <c r="BO192" i="15"/>
  <c r="BF192" i="15"/>
  <c r="BH192" i="15" s="1"/>
  <c r="BO191" i="15"/>
  <c r="BF191" i="15"/>
  <c r="BH191" i="15" s="1"/>
  <c r="BO190" i="15"/>
  <c r="BF190" i="15"/>
  <c r="BH190" i="15" s="1"/>
  <c r="BO189" i="15"/>
  <c r="BF189" i="15"/>
  <c r="BH189" i="15" s="1"/>
  <c r="BO188" i="15"/>
  <c r="BF188" i="15"/>
  <c r="BH188" i="15" s="1"/>
  <c r="BO187" i="15"/>
  <c r="BF187" i="15"/>
  <c r="BH187" i="15" s="1"/>
  <c r="BO186" i="15"/>
  <c r="BF186" i="15"/>
  <c r="BH186" i="15" s="1"/>
  <c r="BO185" i="15"/>
  <c r="BF185" i="15"/>
  <c r="BH185" i="15" s="1"/>
  <c r="BO184" i="15"/>
  <c r="BF184" i="15"/>
  <c r="BH184" i="15" s="1"/>
  <c r="BO183" i="15"/>
  <c r="BF183" i="15"/>
  <c r="BH183" i="15" s="1"/>
  <c r="BO182" i="15"/>
  <c r="BF182" i="15"/>
  <c r="BH182" i="15" s="1"/>
  <c r="BO181" i="15"/>
  <c r="BF181" i="15"/>
  <c r="BH181" i="15" s="1"/>
  <c r="BO180" i="15"/>
  <c r="BF180" i="15"/>
  <c r="BH180" i="15" s="1"/>
  <c r="BO179" i="15"/>
  <c r="BF179" i="15"/>
  <c r="BH179" i="15" s="1"/>
  <c r="BO178" i="15"/>
  <c r="BF178" i="15"/>
  <c r="BH178" i="15" s="1"/>
  <c r="BO177" i="15"/>
  <c r="BF177" i="15"/>
  <c r="BH177" i="15" s="1"/>
  <c r="BO176" i="15"/>
  <c r="BF176" i="15"/>
  <c r="BH176" i="15" s="1"/>
  <c r="BO175" i="15"/>
  <c r="BF175" i="15"/>
  <c r="BH175" i="15" s="1"/>
  <c r="BO174" i="15"/>
  <c r="BF174" i="15"/>
  <c r="BH174" i="15" s="1"/>
  <c r="BO173" i="15"/>
  <c r="BF173" i="15"/>
  <c r="BH173" i="15" s="1"/>
  <c r="BO172" i="15"/>
  <c r="BF172" i="15"/>
  <c r="BH172" i="15" s="1"/>
  <c r="BO171" i="15"/>
  <c r="BF171" i="15"/>
  <c r="BH171" i="15" s="1"/>
  <c r="BO170" i="15"/>
  <c r="BF170" i="15"/>
  <c r="BH170" i="15" s="1"/>
  <c r="BO169" i="15"/>
  <c r="BF169" i="15"/>
  <c r="BH169" i="15" s="1"/>
  <c r="BO168" i="15"/>
  <c r="BF168" i="15"/>
  <c r="BH168" i="15" s="1"/>
  <c r="BO167" i="15"/>
  <c r="BF167" i="15"/>
  <c r="BH167" i="15" s="1"/>
  <c r="BO166" i="15"/>
  <c r="BF166" i="15"/>
  <c r="BH166" i="15" s="1"/>
  <c r="BO165" i="15"/>
  <c r="BF165" i="15"/>
  <c r="BH165" i="15" s="1"/>
  <c r="BO164" i="15"/>
  <c r="BF164" i="15"/>
  <c r="BH164" i="15" s="1"/>
  <c r="BO163" i="15"/>
  <c r="BF163" i="15"/>
  <c r="BH163" i="15" s="1"/>
  <c r="BO162" i="15"/>
  <c r="BF162" i="15"/>
  <c r="BH162" i="15" s="1"/>
  <c r="BO161" i="15"/>
  <c r="BF161" i="15"/>
  <c r="BH161" i="15" s="1"/>
  <c r="BO160" i="15"/>
  <c r="BF160" i="15"/>
  <c r="BH160" i="15" s="1"/>
  <c r="BO159" i="15"/>
  <c r="BF159" i="15"/>
  <c r="BH159" i="15" s="1"/>
  <c r="BO158" i="15"/>
  <c r="BF158" i="15"/>
  <c r="BH158" i="15" s="1"/>
  <c r="BO157" i="15"/>
  <c r="BF157" i="15"/>
  <c r="BO156" i="15"/>
  <c r="BF156" i="15"/>
  <c r="BH156" i="15" s="1"/>
  <c r="BO155" i="15"/>
  <c r="BF155" i="15"/>
  <c r="BH155" i="15" s="1"/>
  <c r="BO154" i="15"/>
  <c r="BF154" i="15"/>
  <c r="BH154" i="15" s="1"/>
  <c r="BO153" i="15"/>
  <c r="BF153" i="15"/>
  <c r="BH153" i="15" s="1"/>
  <c r="BO152" i="15"/>
  <c r="G152" i="15"/>
  <c r="BF152" i="15" s="1"/>
  <c r="BH152" i="15" s="1"/>
  <c r="BO151" i="15"/>
  <c r="G151" i="15"/>
  <c r="BF151" i="15" s="1"/>
  <c r="BH151" i="15" s="1"/>
  <c r="BO150" i="15"/>
  <c r="G150" i="15"/>
  <c r="BF150" i="15" s="1"/>
  <c r="BH150" i="15" s="1"/>
  <c r="BO149" i="15"/>
  <c r="G149" i="15"/>
  <c r="BF149" i="15" s="1"/>
  <c r="BH149" i="15" s="1"/>
  <c r="BO148" i="15"/>
  <c r="G148" i="15"/>
  <c r="BF148" i="15" s="1"/>
  <c r="BH148" i="15" s="1"/>
  <c r="BO147" i="15"/>
  <c r="G147" i="15"/>
  <c r="BF147" i="15" s="1"/>
  <c r="BH147" i="15" s="1"/>
  <c r="BO146" i="15"/>
  <c r="G146" i="15"/>
  <c r="BF146" i="15" s="1"/>
  <c r="BH146" i="15" s="1"/>
  <c r="BO145" i="15"/>
  <c r="G145" i="15"/>
  <c r="BF145" i="15" s="1"/>
  <c r="BH145" i="15" s="1"/>
  <c r="BO144" i="15"/>
  <c r="G144" i="15"/>
  <c r="BF144" i="15" s="1"/>
  <c r="BH144" i="15" s="1"/>
  <c r="BO143" i="15"/>
  <c r="G143" i="15"/>
  <c r="BF143" i="15" s="1"/>
  <c r="BO142" i="15"/>
  <c r="G142" i="15"/>
  <c r="BF142" i="15" s="1"/>
  <c r="BO141" i="15"/>
  <c r="G141" i="15"/>
  <c r="BF141" i="15" s="1"/>
  <c r="BO140" i="15"/>
  <c r="G140" i="15"/>
  <c r="BF140" i="15" s="1"/>
  <c r="BO139" i="15"/>
  <c r="G139" i="15"/>
  <c r="BF139" i="15" s="1"/>
  <c r="BO138" i="15"/>
  <c r="G138" i="15"/>
  <c r="BF138" i="15" s="1"/>
  <c r="BO137" i="15"/>
  <c r="G137" i="15"/>
  <c r="BF137" i="15" s="1"/>
  <c r="BH137" i="15" s="1"/>
  <c r="BO136" i="15"/>
  <c r="G136" i="15"/>
  <c r="BF136" i="15" s="1"/>
  <c r="BO135" i="15"/>
  <c r="G135" i="15"/>
  <c r="BF135" i="15" s="1"/>
  <c r="BO134" i="15"/>
  <c r="G134" i="15"/>
  <c r="BF134" i="15" s="1"/>
  <c r="BO133" i="15"/>
  <c r="G133" i="15"/>
  <c r="BF133" i="15" s="1"/>
  <c r="BO132" i="15"/>
  <c r="G132" i="15"/>
  <c r="BF132" i="15" s="1"/>
  <c r="BO131" i="15"/>
  <c r="G131" i="15"/>
  <c r="BF131" i="15" s="1"/>
  <c r="BO130" i="15"/>
  <c r="G130" i="15"/>
  <c r="BF130" i="15" s="1"/>
  <c r="BO129" i="15"/>
  <c r="G129" i="15"/>
  <c r="BF129" i="15" s="1"/>
  <c r="BO128" i="15"/>
  <c r="G128" i="15"/>
  <c r="BF128" i="15" s="1"/>
  <c r="BO127" i="15"/>
  <c r="G127" i="15"/>
  <c r="BF127" i="15" s="1"/>
  <c r="BO126" i="15"/>
  <c r="G126" i="15"/>
  <c r="BF126" i="15" s="1"/>
  <c r="BO125" i="15"/>
  <c r="G125" i="15"/>
  <c r="BF125" i="15" s="1"/>
  <c r="BO124" i="15"/>
  <c r="G124" i="15"/>
  <c r="BF124" i="15" s="1"/>
  <c r="BO123" i="15"/>
  <c r="G123" i="15"/>
  <c r="BF123" i="15" s="1"/>
  <c r="BO122" i="15"/>
  <c r="G122" i="15"/>
  <c r="BF122" i="15" s="1"/>
  <c r="BO121" i="15"/>
  <c r="G121" i="15"/>
  <c r="BF121" i="15" s="1"/>
  <c r="BO120" i="15"/>
  <c r="G120" i="15"/>
  <c r="BF120" i="15" s="1"/>
  <c r="BO119" i="15"/>
  <c r="G119" i="15"/>
  <c r="BF119" i="15" s="1"/>
  <c r="BO118" i="15"/>
  <c r="G118" i="15"/>
  <c r="BF118" i="15" s="1"/>
  <c r="BO117" i="15"/>
  <c r="G117" i="15"/>
  <c r="BF117" i="15" s="1"/>
  <c r="BO116" i="15"/>
  <c r="G116" i="15"/>
  <c r="BF116" i="15" s="1"/>
  <c r="BO115" i="15"/>
  <c r="G115" i="15"/>
  <c r="BF115" i="15" s="1"/>
  <c r="BO114" i="15"/>
  <c r="G114" i="15"/>
  <c r="BF114" i="15" s="1"/>
  <c r="BO113" i="15"/>
  <c r="G113" i="15"/>
  <c r="BF113" i="15" s="1"/>
  <c r="BO112" i="15"/>
  <c r="G112" i="15"/>
  <c r="BF112" i="15" s="1"/>
  <c r="BO111" i="15"/>
  <c r="G111" i="15"/>
  <c r="BF111" i="15" s="1"/>
  <c r="BO110" i="15"/>
  <c r="G110" i="15"/>
  <c r="BF110" i="15" s="1"/>
  <c r="BO109" i="15"/>
  <c r="G109" i="15"/>
  <c r="BF109" i="15" s="1"/>
  <c r="BO108" i="15"/>
  <c r="G108" i="15"/>
  <c r="BF108" i="15" s="1"/>
  <c r="BO107" i="15"/>
  <c r="G107" i="15"/>
  <c r="BF107" i="15" s="1"/>
  <c r="BO106" i="15"/>
  <c r="G106" i="15"/>
  <c r="BF106" i="15" s="1"/>
  <c r="BO105" i="15"/>
  <c r="G105" i="15"/>
  <c r="BF105" i="15" s="1"/>
  <c r="BO104" i="15"/>
  <c r="G104" i="15"/>
  <c r="BF104" i="15" s="1"/>
  <c r="BO103" i="15"/>
  <c r="G103" i="15"/>
  <c r="BF103" i="15" s="1"/>
  <c r="BO102" i="15"/>
  <c r="G102" i="15"/>
  <c r="BF102" i="15" s="1"/>
  <c r="BO101" i="15"/>
  <c r="G101" i="15"/>
  <c r="BF101" i="15" s="1"/>
  <c r="BO100" i="15"/>
  <c r="G100" i="15"/>
  <c r="BF100" i="15" s="1"/>
  <c r="BO99" i="15"/>
  <c r="G99" i="15"/>
  <c r="BF99" i="15" s="1"/>
  <c r="BO98" i="15"/>
  <c r="G98" i="15"/>
  <c r="BF98" i="15" s="1"/>
  <c r="BO97" i="15"/>
  <c r="G97" i="15"/>
  <c r="BF97" i="15" s="1"/>
  <c r="BO96" i="15"/>
  <c r="G96" i="15"/>
  <c r="BF96" i="15" s="1"/>
  <c r="BO95" i="15"/>
  <c r="G95" i="15"/>
  <c r="BF95" i="15" s="1"/>
  <c r="BO94" i="15"/>
  <c r="G94" i="15"/>
  <c r="BF94" i="15" s="1"/>
  <c r="BO93" i="15"/>
  <c r="G93" i="15"/>
  <c r="BF93" i="15" s="1"/>
  <c r="BO92" i="15"/>
  <c r="G92" i="15"/>
  <c r="BF92" i="15" s="1"/>
  <c r="BO91" i="15"/>
  <c r="G91" i="15"/>
  <c r="BF91" i="15" s="1"/>
  <c r="BO90" i="15"/>
  <c r="G90" i="15"/>
  <c r="BF90" i="15" s="1"/>
  <c r="BO89" i="15"/>
  <c r="G89" i="15"/>
  <c r="BF89" i="15" s="1"/>
  <c r="BO88" i="15"/>
  <c r="G88" i="15"/>
  <c r="BF88" i="15" s="1"/>
  <c r="BO87" i="15"/>
  <c r="G87" i="15"/>
  <c r="BF87" i="15" s="1"/>
  <c r="BO86" i="15"/>
  <c r="G86" i="15"/>
  <c r="BF86" i="15" s="1"/>
  <c r="BO85" i="15"/>
  <c r="G85" i="15"/>
  <c r="BF85" i="15" s="1"/>
  <c r="BO84" i="15"/>
  <c r="G84" i="15"/>
  <c r="BF84" i="15" s="1"/>
  <c r="BO83" i="15"/>
  <c r="G83" i="15"/>
  <c r="BF83" i="15" s="1"/>
  <c r="BO82" i="15"/>
  <c r="G82" i="15"/>
  <c r="BF82" i="15" s="1"/>
  <c r="BO81" i="15"/>
  <c r="G81" i="15"/>
  <c r="BO80" i="15"/>
  <c r="G80" i="15"/>
  <c r="BO79" i="15"/>
  <c r="G79" i="15"/>
  <c r="BO78" i="15"/>
  <c r="G78" i="15"/>
  <c r="BO77" i="15"/>
  <c r="G77" i="15"/>
  <c r="BO76" i="15"/>
  <c r="G76" i="15"/>
  <c r="BO75" i="15"/>
  <c r="G75" i="15"/>
  <c r="BO74" i="15"/>
  <c r="G74" i="15"/>
  <c r="BO73" i="15"/>
  <c r="G73" i="15"/>
  <c r="BO72" i="15"/>
  <c r="G72" i="15"/>
  <c r="BO71" i="15"/>
  <c r="G71" i="15"/>
  <c r="BO70" i="15"/>
  <c r="G70" i="15"/>
  <c r="BO69" i="15"/>
  <c r="G69" i="15"/>
  <c r="BO68" i="15"/>
  <c r="G68" i="15"/>
  <c r="BO67" i="15"/>
  <c r="G67" i="15"/>
  <c r="BO66" i="15"/>
  <c r="G66" i="15"/>
  <c r="BO65" i="15"/>
  <c r="G65" i="15"/>
  <c r="BO64" i="15"/>
  <c r="G64" i="15"/>
  <c r="BO63" i="15"/>
  <c r="G63" i="15"/>
  <c r="BO62" i="15"/>
  <c r="G62" i="15"/>
  <c r="BO61" i="15"/>
  <c r="BO60" i="15"/>
  <c r="G60" i="15"/>
  <c r="BO59" i="15"/>
  <c r="G59" i="15"/>
  <c r="BO58" i="15"/>
  <c r="G58" i="15"/>
  <c r="BO57" i="15"/>
  <c r="G57" i="15"/>
  <c r="BO56" i="15"/>
  <c r="G56" i="15"/>
  <c r="BO55" i="15"/>
  <c r="G55" i="15"/>
  <c r="BO54" i="15"/>
  <c r="G54" i="15"/>
  <c r="BO53" i="15"/>
  <c r="G53" i="15"/>
  <c r="G52" i="15"/>
  <c r="BO51" i="15"/>
  <c r="G51" i="15"/>
  <c r="BO50" i="15"/>
  <c r="G50" i="15"/>
  <c r="BO49" i="15"/>
  <c r="G49" i="15"/>
  <c r="BO48" i="15"/>
  <c r="G48" i="15"/>
  <c r="BO47" i="15"/>
  <c r="G47" i="15"/>
  <c r="BO46" i="15"/>
  <c r="G46" i="15"/>
  <c r="BO45" i="15"/>
  <c r="G45" i="15"/>
  <c r="BO44" i="15"/>
  <c r="G44" i="15"/>
  <c r="BO43" i="15"/>
  <c r="G43" i="15"/>
  <c r="BO42" i="15"/>
  <c r="BE42" i="15"/>
  <c r="G42" i="15"/>
  <c r="BO41" i="15"/>
  <c r="BE41" i="15"/>
  <c r="G41" i="15"/>
  <c r="BO40" i="15"/>
  <c r="BE40" i="15"/>
  <c r="G40" i="15"/>
  <c r="BO39" i="15"/>
  <c r="BE39" i="15"/>
  <c r="G39" i="15"/>
  <c r="BO38" i="15"/>
  <c r="BE38" i="15"/>
  <c r="G38" i="15"/>
  <c r="BO37" i="15"/>
  <c r="BE37" i="15"/>
  <c r="G37" i="15"/>
  <c r="BO36" i="15"/>
  <c r="BE36" i="15"/>
  <c r="G36" i="15"/>
  <c r="BO35" i="15"/>
  <c r="BE35" i="15"/>
  <c r="G35" i="15"/>
  <c r="BO34" i="15"/>
  <c r="BE34" i="15"/>
  <c r="G34" i="15"/>
  <c r="BO33" i="15"/>
  <c r="BE33" i="15"/>
  <c r="G33" i="15"/>
  <c r="BO32" i="15"/>
  <c r="BE32" i="15"/>
  <c r="G32" i="15"/>
  <c r="BO31" i="15"/>
  <c r="BE31" i="15"/>
  <c r="G31" i="15"/>
  <c r="BO30" i="15"/>
  <c r="BE30" i="15"/>
  <c r="G30" i="15"/>
  <c r="BO29" i="15"/>
  <c r="BE29" i="15"/>
  <c r="G29" i="15"/>
  <c r="BO28" i="15"/>
  <c r="BE28" i="15"/>
  <c r="G28" i="15"/>
  <c r="BO27" i="15"/>
  <c r="BE27" i="15"/>
  <c r="G27" i="15"/>
  <c r="BO26" i="15"/>
  <c r="BE26" i="15"/>
  <c r="G26" i="15"/>
  <c r="BO25" i="15"/>
  <c r="BE25" i="15"/>
  <c r="G25" i="15"/>
  <c r="BO24" i="15"/>
  <c r="BE24" i="15"/>
  <c r="G24" i="15"/>
  <c r="BO23" i="15"/>
  <c r="BE23" i="15"/>
  <c r="G23" i="15"/>
  <c r="BO22" i="15"/>
  <c r="BE22" i="15"/>
  <c r="G22" i="15"/>
  <c r="BO21" i="15"/>
  <c r="BE21" i="15"/>
  <c r="G21" i="15"/>
  <c r="BO20" i="15"/>
  <c r="BE20" i="15"/>
  <c r="G20" i="15"/>
  <c r="BO19" i="15"/>
  <c r="BE19" i="15"/>
  <c r="G19" i="15"/>
  <c r="BO18" i="15"/>
  <c r="BE18" i="15"/>
  <c r="G18" i="15"/>
  <c r="BO17" i="15"/>
  <c r="BE17" i="15"/>
  <c r="G17" i="15"/>
  <c r="BO16" i="15"/>
  <c r="BE16" i="15"/>
  <c r="G16" i="15"/>
  <c r="BO15" i="15"/>
  <c r="BE15" i="15"/>
  <c r="G15" i="15"/>
  <c r="BO14" i="15"/>
  <c r="BE14" i="15"/>
  <c r="G14" i="15"/>
  <c r="BO13" i="15"/>
  <c r="BE13" i="15"/>
  <c r="G13" i="15"/>
  <c r="BO12" i="15"/>
  <c r="BE12" i="15"/>
  <c r="G12" i="15"/>
  <c r="BO11" i="15"/>
  <c r="BE11" i="15"/>
  <c r="G11" i="15"/>
  <c r="BO10" i="15"/>
  <c r="BE10" i="15"/>
  <c r="G10" i="15"/>
  <c r="BO9" i="15"/>
  <c r="BE9" i="15"/>
  <c r="G9" i="15"/>
  <c r="BO8" i="15"/>
  <c r="BE8" i="15"/>
  <c r="G8" i="15"/>
  <c r="BO7" i="15"/>
  <c r="BE7" i="15"/>
  <c r="G7" i="15"/>
  <c r="BO6" i="15"/>
  <c r="BE6" i="15"/>
  <c r="G6" i="15"/>
  <c r="BO5" i="15"/>
  <c r="BE5" i="15"/>
  <c r="G5" i="15"/>
  <c r="BO4" i="15"/>
  <c r="BE4" i="15"/>
  <c r="G4" i="15"/>
  <c r="BO3" i="15"/>
  <c r="BE3" i="15"/>
  <c r="G3" i="15"/>
  <c r="BO2" i="15"/>
  <c r="BE2" i="15"/>
  <c r="G2" i="15"/>
  <c r="BF81" i="15" l="1"/>
  <c r="BG81" i="15" s="1"/>
  <c r="BH136" i="15"/>
  <c r="BG140" i="15"/>
  <c r="BG113" i="15"/>
  <c r="BG621" i="15"/>
  <c r="BG645" i="15"/>
  <c r="BH105" i="15"/>
  <c r="BG109" i="15"/>
  <c r="BF4" i="15"/>
  <c r="BH4" i="15" s="1"/>
  <c r="BF8" i="15"/>
  <c r="BH8" i="15" s="1"/>
  <c r="BF12" i="15"/>
  <c r="BH12" i="15" s="1"/>
  <c r="BF28" i="15"/>
  <c r="BH28" i="15" s="1"/>
  <c r="BF40" i="15"/>
  <c r="BG40" i="15" s="1"/>
  <c r="BH126" i="15"/>
  <c r="BG166" i="15"/>
  <c r="BG170" i="15"/>
  <c r="BG174" i="15"/>
  <c r="BG178" i="15"/>
  <c r="BG186" i="15"/>
  <c r="BG250" i="15"/>
  <c r="BG338" i="15"/>
  <c r="BG346" i="15"/>
  <c r="BG766" i="15"/>
  <c r="BH111" i="15"/>
  <c r="BG131" i="15"/>
  <c r="BH139" i="15"/>
  <c r="BG239" i="15"/>
  <c r="BG259" i="15"/>
  <c r="BG271" i="15"/>
  <c r="BG291" i="15"/>
  <c r="BG303" i="15"/>
  <c r="BG335" i="15"/>
  <c r="BG411" i="15"/>
  <c r="BG415" i="15"/>
  <c r="BG423" i="15"/>
  <c r="BG467" i="15"/>
  <c r="BG503" i="15"/>
  <c r="BG563" i="15"/>
  <c r="BG667" i="15"/>
  <c r="BG683" i="15"/>
  <c r="BG747" i="15"/>
  <c r="BG755" i="15"/>
  <c r="BG763" i="15"/>
  <c r="BG779" i="15"/>
  <c r="BF54" i="15"/>
  <c r="BH54" i="15" s="1"/>
  <c r="BF68" i="15"/>
  <c r="BH68" i="15" s="1"/>
  <c r="BF13" i="15"/>
  <c r="BH13" i="15" s="1"/>
  <c r="BF25" i="15"/>
  <c r="BH25" i="15" s="1"/>
  <c r="BF29" i="15"/>
  <c r="BH29" i="15" s="1"/>
  <c r="BG143" i="15"/>
  <c r="BG155" i="15"/>
  <c r="BH84" i="15"/>
  <c r="BH88" i="15"/>
  <c r="BH92" i="15"/>
  <c r="BH100" i="15"/>
  <c r="BH104" i="15"/>
  <c r="BH108" i="15"/>
  <c r="BF43" i="15"/>
  <c r="BG43" i="15" s="1"/>
  <c r="BG86" i="15"/>
  <c r="BJ86" i="15" s="1"/>
  <c r="BG510" i="15"/>
  <c r="BF57" i="15"/>
  <c r="BH57" i="15" s="1"/>
  <c r="BF42" i="15"/>
  <c r="BH42" i="15" s="1"/>
  <c r="BF50" i="15"/>
  <c r="BG50" i="15" s="1"/>
  <c r="BG644" i="15"/>
  <c r="BF58" i="15"/>
  <c r="BH58" i="15" s="1"/>
  <c r="BF47" i="15"/>
  <c r="BG47" i="15" s="1"/>
  <c r="BF74" i="15"/>
  <c r="BH74" i="15" s="1"/>
  <c r="BH117" i="15"/>
  <c r="BG221" i="15"/>
  <c r="BG245" i="15"/>
  <c r="BG597" i="15"/>
  <c r="BF67" i="15"/>
  <c r="BG67" i="15" s="1"/>
  <c r="BF10" i="15"/>
  <c r="BH10" i="15" s="1"/>
  <c r="BF80" i="15"/>
  <c r="BG80" i="15" s="1"/>
  <c r="BJ80" i="15" s="1"/>
  <c r="BG543" i="15"/>
  <c r="BG555" i="15"/>
  <c r="BF77" i="15"/>
  <c r="BH77" i="15" s="1"/>
  <c r="BF11" i="15"/>
  <c r="BH11" i="15" s="1"/>
  <c r="BG348" i="15"/>
  <c r="BG356" i="15"/>
  <c r="BG388" i="15"/>
  <c r="BG392" i="15"/>
  <c r="BG420" i="15"/>
  <c r="BG480" i="15"/>
  <c r="BG496" i="15"/>
  <c r="BG516" i="15"/>
  <c r="BG564" i="15"/>
  <c r="BG572" i="15"/>
  <c r="BG592" i="15"/>
  <c r="BG600" i="15"/>
  <c r="BG608" i="15"/>
  <c r="BG616" i="15"/>
  <c r="BF55" i="15"/>
  <c r="BH55" i="15" s="1"/>
  <c r="BH133" i="15"/>
  <c r="BG461" i="15"/>
  <c r="BG505" i="15"/>
  <c r="BG509" i="15"/>
  <c r="BG549" i="15"/>
  <c r="BG709" i="15"/>
  <c r="BG306" i="15"/>
  <c r="BG350" i="15"/>
  <c r="BG354" i="15"/>
  <c r="BG366" i="15"/>
  <c r="BG422" i="15"/>
  <c r="BG446" i="15"/>
  <c r="BG526" i="15"/>
  <c r="BG87" i="15"/>
  <c r="BH91" i="15"/>
  <c r="BH99" i="15"/>
  <c r="BG630" i="15"/>
  <c r="BG642" i="15"/>
  <c r="BF2" i="15"/>
  <c r="BH2" i="15" s="1"/>
  <c r="BF6" i="15"/>
  <c r="BG6" i="15" s="1"/>
  <c r="BJ6" i="15" s="1"/>
  <c r="BF61" i="15"/>
  <c r="BH61" i="15" s="1"/>
  <c r="BF65" i="15"/>
  <c r="BH65" i="15" s="1"/>
  <c r="BH83" i="15"/>
  <c r="BG130" i="15"/>
  <c r="BJ130" i="15" s="1"/>
  <c r="BH138" i="15"/>
  <c r="BG260" i="15"/>
  <c r="BG425" i="15"/>
  <c r="BG528" i="15"/>
  <c r="BG575" i="15"/>
  <c r="BF3" i="15"/>
  <c r="BH3" i="15" s="1"/>
  <c r="BF62" i="15"/>
  <c r="BH62" i="15" s="1"/>
  <c r="BG394" i="15"/>
  <c r="BF59" i="15"/>
  <c r="BG59" i="15" s="1"/>
  <c r="BF78" i="15"/>
  <c r="BH78" i="15" s="1"/>
  <c r="BH85" i="15"/>
  <c r="BH89" i="15"/>
  <c r="BG93" i="15"/>
  <c r="BH97" i="15"/>
  <c r="BH101" i="15"/>
  <c r="BG168" i="15"/>
  <c r="BG212" i="15"/>
  <c r="BG231" i="15"/>
  <c r="BG371" i="15"/>
  <c r="BG498" i="15"/>
  <c r="BG569" i="15"/>
  <c r="BG589" i="15"/>
  <c r="BG593" i="15"/>
  <c r="BG605" i="15"/>
  <c r="BG688" i="15"/>
  <c r="BG732" i="15"/>
  <c r="BG736" i="15"/>
  <c r="BG748" i="15"/>
  <c r="BG752" i="15"/>
  <c r="BG691" i="15"/>
  <c r="BG711" i="15"/>
  <c r="BG707" i="15"/>
  <c r="BF20" i="15"/>
  <c r="BG20" i="15" s="1"/>
  <c r="BJ20" i="15" s="1"/>
  <c r="BF44" i="15"/>
  <c r="BG44" i="15" s="1"/>
  <c r="BJ44" i="15" s="1"/>
  <c r="BG439" i="15"/>
  <c r="BG443" i="15"/>
  <c r="BG447" i="15"/>
  <c r="BG538" i="15"/>
  <c r="BG542" i="15"/>
  <c r="BG558" i="15"/>
  <c r="BG562" i="15"/>
  <c r="BG669" i="15"/>
  <c r="BG673" i="15"/>
  <c r="BG677" i="15"/>
  <c r="BG685" i="15"/>
  <c r="BG485" i="15"/>
  <c r="BG501" i="15"/>
  <c r="BG735" i="15"/>
  <c r="BF56" i="15"/>
  <c r="BG56" i="15" s="1"/>
  <c r="BJ56" i="15" s="1"/>
  <c r="BF79" i="15"/>
  <c r="BH79" i="15" s="1"/>
  <c r="BH82" i="15"/>
  <c r="BH102" i="15"/>
  <c r="BG157" i="15"/>
  <c r="BG161" i="15"/>
  <c r="BG189" i="15"/>
  <c r="BG201" i="15"/>
  <c r="BG463" i="15"/>
  <c r="BF9" i="15"/>
  <c r="BG9" i="15" s="1"/>
  <c r="BH110" i="15"/>
  <c r="BG114" i="15"/>
  <c r="BJ114" i="15" s="1"/>
  <c r="BH118" i="15"/>
  <c r="BH122" i="15"/>
  <c r="BG322" i="15"/>
  <c r="BG334" i="15"/>
  <c r="BG428" i="15"/>
  <c r="BG650" i="15"/>
  <c r="BG686" i="15"/>
  <c r="BH106" i="15"/>
  <c r="BG124" i="15"/>
  <c r="BJ124" i="15" s="1"/>
  <c r="BG278" i="15"/>
  <c r="BF32" i="15"/>
  <c r="BG32" i="15" s="1"/>
  <c r="BJ32" i="15" s="1"/>
  <c r="BG116" i="15"/>
  <c r="BJ116" i="15" s="1"/>
  <c r="BH127" i="15"/>
  <c r="BG418" i="15"/>
  <c r="BG739" i="15"/>
  <c r="BG403" i="15"/>
  <c r="BF37" i="15"/>
  <c r="BH37" i="15" s="1"/>
  <c r="BF41" i="15"/>
  <c r="BG41" i="15" s="1"/>
  <c r="BF45" i="15"/>
  <c r="BG45" i="15" s="1"/>
  <c r="BJ45" i="15" s="1"/>
  <c r="BF49" i="15"/>
  <c r="BG49" i="15" s="1"/>
  <c r="BG121" i="15"/>
  <c r="BG218" i="15"/>
  <c r="BG243" i="15"/>
  <c r="BG329" i="15"/>
  <c r="BG333" i="15"/>
  <c r="BG347" i="15"/>
  <c r="BG408" i="15"/>
  <c r="BG419" i="15"/>
  <c r="BG450" i="15"/>
  <c r="BG623" i="15"/>
  <c r="BG662" i="15"/>
  <c r="BG771" i="15"/>
  <c r="BF48" i="15"/>
  <c r="BH48" i="15" s="1"/>
  <c r="BF64" i="15"/>
  <c r="BG64" i="15" s="1"/>
  <c r="BJ64" i="15" s="1"/>
  <c r="BF71" i="15"/>
  <c r="BG71" i="15" s="1"/>
  <c r="BH96" i="15"/>
  <c r="BH107" i="15"/>
  <c r="BG144" i="15"/>
  <c r="BG179" i="15"/>
  <c r="BG290" i="15"/>
  <c r="BG294" i="15"/>
  <c r="BG318" i="15"/>
  <c r="BG337" i="15"/>
  <c r="BG340" i="15"/>
  <c r="BG431" i="15"/>
  <c r="BG435" i="15"/>
  <c r="BG520" i="15"/>
  <c r="BG524" i="15"/>
  <c r="BF22" i="15"/>
  <c r="BG22" i="15" s="1"/>
  <c r="BJ22" i="15" s="1"/>
  <c r="BF26" i="15"/>
  <c r="BH26" i="15" s="1"/>
  <c r="BF30" i="15"/>
  <c r="BH30" i="15" s="1"/>
  <c r="BF34" i="15"/>
  <c r="BG34" i="15" s="1"/>
  <c r="BJ34" i="15" s="1"/>
  <c r="BG570" i="15"/>
  <c r="BG624" i="15"/>
  <c r="BG632" i="15"/>
  <c r="BG640" i="15"/>
  <c r="BG655" i="15"/>
  <c r="BG714" i="15"/>
  <c r="BG737" i="15"/>
  <c r="BG757" i="15"/>
  <c r="BG776" i="15"/>
  <c r="BG129" i="15"/>
  <c r="BG156" i="15"/>
  <c r="BG160" i="15"/>
  <c r="BG207" i="15"/>
  <c r="BG219" i="15"/>
  <c r="BG230" i="15"/>
  <c r="BG258" i="15"/>
  <c r="BG378" i="15"/>
  <c r="BG451" i="15"/>
  <c r="BG455" i="15"/>
  <c r="BF15" i="15"/>
  <c r="BH15" i="15" s="1"/>
  <c r="BF19" i="15"/>
  <c r="BG19" i="15" s="1"/>
  <c r="BG137" i="15"/>
  <c r="BG311" i="15"/>
  <c r="BG319" i="15"/>
  <c r="BG459" i="15"/>
  <c r="BG471" i="15"/>
  <c r="BG536" i="15"/>
  <c r="BG544" i="15"/>
  <c r="BG609" i="15"/>
  <c r="BG613" i="15"/>
  <c r="BG734" i="15"/>
  <c r="BG120" i="15"/>
  <c r="BJ120" i="15" s="1"/>
  <c r="BF27" i="15"/>
  <c r="BG27" i="15" s="1"/>
  <c r="BF35" i="15"/>
  <c r="BH35" i="15" s="1"/>
  <c r="BF39" i="15"/>
  <c r="BG39" i="15" s="1"/>
  <c r="BH115" i="15"/>
  <c r="BG149" i="15"/>
  <c r="BG172" i="15"/>
  <c r="BG255" i="15"/>
  <c r="BG327" i="15"/>
  <c r="BG475" i="15"/>
  <c r="BG502" i="15"/>
  <c r="BG514" i="15"/>
  <c r="BG579" i="15"/>
  <c r="BG633" i="15"/>
  <c r="BG652" i="15"/>
  <c r="BG699" i="15"/>
  <c r="BG703" i="15"/>
  <c r="BG719" i="15"/>
  <c r="BG750" i="15"/>
  <c r="BG112" i="15"/>
  <c r="BJ112" i="15" s="1"/>
  <c r="BF5" i="15"/>
  <c r="BH5" i="15" s="1"/>
  <c r="BF66" i="15"/>
  <c r="BF69" i="15"/>
  <c r="BG69" i="15" s="1"/>
  <c r="BF73" i="15"/>
  <c r="BG73" i="15" s="1"/>
  <c r="BH98" i="15"/>
  <c r="BH123" i="15"/>
  <c r="BH142" i="15"/>
  <c r="BG173" i="15"/>
  <c r="BG185" i="15"/>
  <c r="BG204" i="15"/>
  <c r="BG284" i="15"/>
  <c r="BG316" i="15"/>
  <c r="BG365" i="15"/>
  <c r="BG387" i="15"/>
  <c r="BG464" i="15"/>
  <c r="BG479" i="15"/>
  <c r="BG487" i="15"/>
  <c r="BG495" i="15"/>
  <c r="BG518" i="15"/>
  <c r="BG560" i="15"/>
  <c r="BG614" i="15"/>
  <c r="BF17" i="15"/>
  <c r="BH17" i="15" s="1"/>
  <c r="BF24" i="15"/>
  <c r="BH24" i="15" s="1"/>
  <c r="BF46" i="15"/>
  <c r="BG46" i="15" s="1"/>
  <c r="BF21" i="15"/>
  <c r="BH21" i="15" s="1"/>
  <c r="BG460" i="15"/>
  <c r="BG192" i="15"/>
  <c r="BG202" i="15"/>
  <c r="BG508" i="15"/>
  <c r="BG716" i="15"/>
  <c r="BG723" i="15"/>
  <c r="BF7" i="15"/>
  <c r="BG7" i="15" s="1"/>
  <c r="BL7" i="15" s="1"/>
  <c r="BG695" i="15"/>
  <c r="BG478" i="15"/>
  <c r="BG545" i="15"/>
  <c r="BF75" i="15"/>
  <c r="BH75" i="15" s="1"/>
  <c r="BF53" i="15"/>
  <c r="BH53" i="15" s="1"/>
  <c r="BF76" i="15"/>
  <c r="BH76" i="15" s="1"/>
  <c r="BG370" i="15"/>
  <c r="BF14" i="15"/>
  <c r="BG14" i="15" s="1"/>
  <c r="BJ14" i="15" s="1"/>
  <c r="BG529" i="15"/>
  <c r="BF31" i="15"/>
  <c r="BG31" i="15" s="1"/>
  <c r="BH103" i="15"/>
  <c r="BH119" i="15"/>
  <c r="BF18" i="15"/>
  <c r="BG18" i="15" s="1"/>
  <c r="BJ18" i="15" s="1"/>
  <c r="BG731" i="15"/>
  <c r="BG94" i="15"/>
  <c r="BG314" i="15"/>
  <c r="BG330" i="15"/>
  <c r="BG559" i="15"/>
  <c r="BG568" i="15"/>
  <c r="BG586" i="15"/>
  <c r="BG751" i="15"/>
  <c r="BF70" i="15"/>
  <c r="BG70" i="15" s="1"/>
  <c r="BG128" i="15"/>
  <c r="BJ128" i="15" s="1"/>
  <c r="BG134" i="15"/>
  <c r="BG266" i="15"/>
  <c r="BG672" i="15"/>
  <c r="BG352" i="15"/>
  <c r="BG494" i="15"/>
  <c r="BH125" i="15"/>
  <c r="BH141" i="15"/>
  <c r="BG162" i="15"/>
  <c r="BG198" i="15"/>
  <c r="BG372" i="15"/>
  <c r="BG718" i="15"/>
  <c r="BG282" i="15"/>
  <c r="BG484" i="15"/>
  <c r="BF38" i="15"/>
  <c r="BH38" i="15" s="1"/>
  <c r="BF52" i="15"/>
  <c r="BH52" i="15" s="1"/>
  <c r="BF63" i="15"/>
  <c r="BG145" i="15"/>
  <c r="BG353" i="15"/>
  <c r="BG397" i="15"/>
  <c r="BG648" i="15"/>
  <c r="BG775" i="15"/>
  <c r="BF33" i="15"/>
  <c r="BF23" i="15"/>
  <c r="BF51" i="15"/>
  <c r="BF16" i="15"/>
  <c r="BF36" i="15"/>
  <c r="BF72" i="15"/>
  <c r="BO42" i="11"/>
  <c r="BE42" i="11"/>
  <c r="G42" i="11"/>
  <c r="BJ560" i="15" l="1"/>
  <c r="BL560" i="15" s="1"/>
  <c r="BP560" i="15" s="1"/>
  <c r="BJ425" i="15"/>
  <c r="BL425" i="15" s="1"/>
  <c r="BP425" i="15" s="1"/>
  <c r="BJ282" i="15"/>
  <c r="BL282" i="15" s="1"/>
  <c r="BP282" i="15" s="1"/>
  <c r="BJ144" i="15"/>
  <c r="BL144" i="15" s="1"/>
  <c r="BP144" i="15" s="1"/>
  <c r="BJ597" i="15"/>
  <c r="BL597" i="15" s="1"/>
  <c r="BP597" i="15" s="1"/>
  <c r="BJ716" i="15"/>
  <c r="BL716" i="15" s="1"/>
  <c r="BP716" i="15" s="1"/>
  <c r="BJ776" i="15"/>
  <c r="BL776" i="15" s="1"/>
  <c r="BP776" i="15" s="1"/>
  <c r="BJ333" i="15"/>
  <c r="BL333" i="15" s="1"/>
  <c r="BP333" i="15" s="1"/>
  <c r="BJ688" i="15"/>
  <c r="BL688" i="15" s="1"/>
  <c r="BP688" i="15" s="1"/>
  <c r="BJ245" i="15"/>
  <c r="BL245" i="15" s="1"/>
  <c r="BP245" i="15" s="1"/>
  <c r="BJ346" i="15"/>
  <c r="BL346" i="15" s="1"/>
  <c r="BP346" i="15" s="1"/>
  <c r="BJ508" i="15"/>
  <c r="BL508" i="15" s="1"/>
  <c r="BP508" i="15" s="1"/>
  <c r="BJ757" i="15"/>
  <c r="BL757" i="15" s="1"/>
  <c r="BP757" i="15" s="1"/>
  <c r="BJ329" i="15"/>
  <c r="BL329" i="15" s="1"/>
  <c r="BP329" i="15" s="1"/>
  <c r="BL114" i="15"/>
  <c r="BJ735" i="15"/>
  <c r="BL735" i="15" s="1"/>
  <c r="BP735" i="15" s="1"/>
  <c r="BJ443" i="15"/>
  <c r="BL443" i="15" s="1"/>
  <c r="BP443" i="15" s="1"/>
  <c r="BJ605" i="15"/>
  <c r="BL605" i="15" s="1"/>
  <c r="BP605" i="15" s="1"/>
  <c r="BJ446" i="15"/>
  <c r="BL446" i="15" s="1"/>
  <c r="BP446" i="15" s="1"/>
  <c r="BJ388" i="15"/>
  <c r="BL388" i="15" s="1"/>
  <c r="BP388" i="15" s="1"/>
  <c r="BJ221" i="15"/>
  <c r="BL221" i="15" s="1"/>
  <c r="BP221" i="15" s="1"/>
  <c r="BJ411" i="15"/>
  <c r="BL411" i="15" s="1"/>
  <c r="BP411" i="15" s="1"/>
  <c r="BJ338" i="15"/>
  <c r="BL338" i="15" s="1"/>
  <c r="BP338" i="15" s="1"/>
  <c r="BJ484" i="15"/>
  <c r="BL484" i="15" s="1"/>
  <c r="BP484" i="15" s="1"/>
  <c r="BJ699" i="15"/>
  <c r="BL699" i="15" s="1"/>
  <c r="BP699" i="15" s="1"/>
  <c r="BJ408" i="15"/>
  <c r="BL408" i="15" s="1"/>
  <c r="BP408" i="15" s="1"/>
  <c r="BJ322" i="15"/>
  <c r="BL322" i="15" s="1"/>
  <c r="BP322" i="15" s="1"/>
  <c r="BJ736" i="15"/>
  <c r="BL736" i="15" s="1"/>
  <c r="BP736" i="15" s="1"/>
  <c r="BJ518" i="15"/>
  <c r="BL518" i="15" s="1"/>
  <c r="BP518" i="15" s="1"/>
  <c r="BJ129" i="15"/>
  <c r="BL129" i="15" s="1"/>
  <c r="BJ418" i="15"/>
  <c r="BL418" i="15" s="1"/>
  <c r="BP418" i="15" s="1"/>
  <c r="BJ538" i="15"/>
  <c r="BL538" i="15" s="1"/>
  <c r="BP538" i="15" s="1"/>
  <c r="BJ732" i="15"/>
  <c r="BL732" i="15" s="1"/>
  <c r="BP732" i="15" s="1"/>
  <c r="BJ87" i="15"/>
  <c r="BL87" i="15" s="1"/>
  <c r="BJ495" i="15"/>
  <c r="BL495" i="15" s="1"/>
  <c r="BP495" i="15" s="1"/>
  <c r="BJ633" i="15"/>
  <c r="BL633" i="15" s="1"/>
  <c r="BP633" i="15" s="1"/>
  <c r="BJ447" i="15"/>
  <c r="BL447" i="15" s="1"/>
  <c r="BP447" i="15" s="1"/>
  <c r="BJ93" i="15"/>
  <c r="BL93" i="15" s="1"/>
  <c r="BJ526" i="15"/>
  <c r="BL526" i="15" s="1"/>
  <c r="BP526" i="15" s="1"/>
  <c r="BJ392" i="15"/>
  <c r="BL392" i="15" s="1"/>
  <c r="BP392" i="15" s="1"/>
  <c r="BJ415" i="15"/>
  <c r="BL415" i="15" s="1"/>
  <c r="BP415" i="15" s="1"/>
  <c r="BJ372" i="15"/>
  <c r="BL372" i="15" s="1"/>
  <c r="BP372" i="15" s="1"/>
  <c r="BJ751" i="15"/>
  <c r="BL751" i="15" s="1"/>
  <c r="BP751" i="15" s="1"/>
  <c r="BJ529" i="15"/>
  <c r="BL529" i="15" s="1"/>
  <c r="BP529" i="15" s="1"/>
  <c r="BJ487" i="15"/>
  <c r="BL487" i="15" s="1"/>
  <c r="BP487" i="15" s="1"/>
  <c r="BJ579" i="15"/>
  <c r="BL579" i="15" s="1"/>
  <c r="BP579" i="15" s="1"/>
  <c r="BL120" i="15"/>
  <c r="BP120" i="15" s="1"/>
  <c r="BJ524" i="15"/>
  <c r="BL524" i="15" s="1"/>
  <c r="BP524" i="15" s="1"/>
  <c r="BL116" i="15"/>
  <c r="BJ775" i="15"/>
  <c r="BL775" i="15" s="1"/>
  <c r="BP775" i="15" s="1"/>
  <c r="BJ198" i="15"/>
  <c r="BL198" i="15" s="1"/>
  <c r="BP198" i="15" s="1"/>
  <c r="BJ586" i="15"/>
  <c r="BL586" i="15" s="1"/>
  <c r="BP586" i="15" s="1"/>
  <c r="BJ202" i="15"/>
  <c r="BL202" i="15" s="1"/>
  <c r="BP202" i="15" s="1"/>
  <c r="BJ479" i="15"/>
  <c r="BL479" i="15" s="1"/>
  <c r="BP479" i="15" s="1"/>
  <c r="BJ73" i="15"/>
  <c r="BL73" i="15" s="1"/>
  <c r="BJ514" i="15"/>
  <c r="BL514" i="15" s="1"/>
  <c r="BP514" i="15" s="1"/>
  <c r="BJ734" i="15"/>
  <c r="BL734" i="15" s="1"/>
  <c r="BP734" i="15" s="1"/>
  <c r="BJ455" i="15"/>
  <c r="BL455" i="15" s="1"/>
  <c r="BP455" i="15" s="1"/>
  <c r="BJ737" i="15"/>
  <c r="BL737" i="15" s="1"/>
  <c r="BP737" i="15" s="1"/>
  <c r="BJ520" i="15"/>
  <c r="BL520" i="15" s="1"/>
  <c r="BP520" i="15" s="1"/>
  <c r="BJ71" i="15"/>
  <c r="BL71" i="15" s="1"/>
  <c r="BJ243" i="15"/>
  <c r="BL243" i="15" s="1"/>
  <c r="BP243" i="15" s="1"/>
  <c r="BJ501" i="15"/>
  <c r="BL501" i="15" s="1"/>
  <c r="BP501" i="15" s="1"/>
  <c r="BJ439" i="15"/>
  <c r="BL439" i="15" s="1"/>
  <c r="BP439" i="15" s="1"/>
  <c r="BJ593" i="15"/>
  <c r="BL593" i="15" s="1"/>
  <c r="BP593" i="15" s="1"/>
  <c r="BJ422" i="15"/>
  <c r="BL422" i="15" s="1"/>
  <c r="BP422" i="15" s="1"/>
  <c r="BJ616" i="15"/>
  <c r="BL616" i="15" s="1"/>
  <c r="BP616" i="15" s="1"/>
  <c r="BJ356" i="15"/>
  <c r="BL356" i="15" s="1"/>
  <c r="BP356" i="15" s="1"/>
  <c r="BJ779" i="15"/>
  <c r="BL779" i="15" s="1"/>
  <c r="BP779" i="15" s="1"/>
  <c r="BJ335" i="15"/>
  <c r="BL335" i="15" s="1"/>
  <c r="BP335" i="15" s="1"/>
  <c r="BJ250" i="15"/>
  <c r="BL250" i="15" s="1"/>
  <c r="BP250" i="15" s="1"/>
  <c r="BJ109" i="15"/>
  <c r="BL109" i="15" s="1"/>
  <c r="BJ311" i="15"/>
  <c r="BL311" i="15" s="1"/>
  <c r="BP311" i="15" s="1"/>
  <c r="BJ480" i="15"/>
  <c r="BL480" i="15" s="1"/>
  <c r="BP480" i="15" s="1"/>
  <c r="BJ652" i="15"/>
  <c r="BL652" i="15" s="1"/>
  <c r="BP652" i="15" s="1"/>
  <c r="BJ420" i="15"/>
  <c r="BL420" i="15" s="1"/>
  <c r="BP420" i="15" s="1"/>
  <c r="BJ648" i="15"/>
  <c r="BL648" i="15" s="1"/>
  <c r="BP648" i="15" s="1"/>
  <c r="BJ568" i="15"/>
  <c r="BL568" i="15" s="1"/>
  <c r="BP568" i="15" s="1"/>
  <c r="BJ370" i="15"/>
  <c r="BL370" i="15" s="1"/>
  <c r="BP370" i="15" s="1"/>
  <c r="BJ192" i="15"/>
  <c r="BL192" i="15" s="1"/>
  <c r="BP192" i="15" s="1"/>
  <c r="BJ464" i="15"/>
  <c r="BL464" i="15" s="1"/>
  <c r="BP464" i="15" s="1"/>
  <c r="BJ69" i="15"/>
  <c r="BL69" i="15" s="1"/>
  <c r="BJ502" i="15"/>
  <c r="BL502" i="15" s="1"/>
  <c r="BP502" i="15" s="1"/>
  <c r="BJ613" i="15"/>
  <c r="BL613" i="15" s="1"/>
  <c r="BP613" i="15" s="1"/>
  <c r="BJ451" i="15"/>
  <c r="BL451" i="15" s="1"/>
  <c r="BP451" i="15" s="1"/>
  <c r="BJ714" i="15"/>
  <c r="BL714" i="15" s="1"/>
  <c r="BP714" i="15" s="1"/>
  <c r="BJ435" i="15"/>
  <c r="BL435" i="15" s="1"/>
  <c r="BP435" i="15" s="1"/>
  <c r="BJ218" i="15"/>
  <c r="BL218" i="15" s="1"/>
  <c r="BP218" i="15" s="1"/>
  <c r="BJ278" i="15"/>
  <c r="BL278" i="15" s="1"/>
  <c r="BP278" i="15" s="1"/>
  <c r="BJ9" i="15"/>
  <c r="BL9" i="15" s="1"/>
  <c r="BJ485" i="15"/>
  <c r="BL485" i="15" s="1"/>
  <c r="BP485" i="15" s="1"/>
  <c r="BJ589" i="15"/>
  <c r="BL589" i="15" s="1"/>
  <c r="BP589" i="15" s="1"/>
  <c r="BJ366" i="15"/>
  <c r="BL366" i="15" s="1"/>
  <c r="BP366" i="15" s="1"/>
  <c r="BJ608" i="15"/>
  <c r="BL608" i="15" s="1"/>
  <c r="BP608" i="15" s="1"/>
  <c r="BJ348" i="15"/>
  <c r="BL348" i="15" s="1"/>
  <c r="BP348" i="15" s="1"/>
  <c r="BJ763" i="15"/>
  <c r="BL763" i="15" s="1"/>
  <c r="BP763" i="15" s="1"/>
  <c r="BJ303" i="15"/>
  <c r="BL303" i="15" s="1"/>
  <c r="BP303" i="15" s="1"/>
  <c r="BJ186" i="15"/>
  <c r="BL186" i="15" s="1"/>
  <c r="BP186" i="15" s="1"/>
  <c r="BJ179" i="15"/>
  <c r="BL179" i="15" s="1"/>
  <c r="BP179" i="15" s="1"/>
  <c r="BJ467" i="15"/>
  <c r="BL467" i="15" s="1"/>
  <c r="BP467" i="15" s="1"/>
  <c r="BJ460" i="15"/>
  <c r="BL460" i="15" s="1"/>
  <c r="BP460" i="15" s="1"/>
  <c r="BJ387" i="15"/>
  <c r="BL387" i="15" s="1"/>
  <c r="BP387" i="15" s="1"/>
  <c r="BJ475" i="15"/>
  <c r="BL475" i="15" s="1"/>
  <c r="BP475" i="15" s="1"/>
  <c r="BJ609" i="15"/>
  <c r="BL609" i="15" s="1"/>
  <c r="BP609" i="15" s="1"/>
  <c r="BJ378" i="15"/>
  <c r="BL378" i="15" s="1"/>
  <c r="BP378" i="15" s="1"/>
  <c r="BJ655" i="15"/>
  <c r="BL655" i="15" s="1"/>
  <c r="BP655" i="15" s="1"/>
  <c r="BJ431" i="15"/>
  <c r="BL431" i="15" s="1"/>
  <c r="BP431" i="15" s="1"/>
  <c r="BJ121" i="15"/>
  <c r="BL121" i="15" s="1"/>
  <c r="BJ463" i="15"/>
  <c r="BL463" i="15" s="1"/>
  <c r="BP463" i="15" s="1"/>
  <c r="BJ685" i="15"/>
  <c r="BL685" i="15" s="1"/>
  <c r="BP685" i="15" s="1"/>
  <c r="BJ569" i="15"/>
  <c r="BL569" i="15" s="1"/>
  <c r="BP569" i="15" s="1"/>
  <c r="BJ59" i="15"/>
  <c r="BL59" i="15" s="1"/>
  <c r="BJ354" i="15"/>
  <c r="BL354" i="15" s="1"/>
  <c r="BP354" i="15" s="1"/>
  <c r="BJ600" i="15"/>
  <c r="BL600" i="15" s="1"/>
  <c r="BP600" i="15" s="1"/>
  <c r="BJ755" i="15"/>
  <c r="BL755" i="15" s="1"/>
  <c r="BP755" i="15" s="1"/>
  <c r="BJ291" i="15"/>
  <c r="BL291" i="15" s="1"/>
  <c r="BP291" i="15" s="1"/>
  <c r="BJ178" i="15"/>
  <c r="BL178" i="15" s="1"/>
  <c r="BP178" i="15" s="1"/>
  <c r="BJ645" i="15"/>
  <c r="BL645" i="15" s="1"/>
  <c r="BP645" i="15" s="1"/>
  <c r="BJ739" i="15"/>
  <c r="BL739" i="15" s="1"/>
  <c r="BP739" i="15" s="1"/>
  <c r="BJ766" i="15"/>
  <c r="BL766" i="15" s="1"/>
  <c r="BP766" i="15" s="1"/>
  <c r="BJ397" i="15"/>
  <c r="BL397" i="15" s="1"/>
  <c r="BP397" i="15" s="1"/>
  <c r="BJ559" i="15"/>
  <c r="BL559" i="15" s="1"/>
  <c r="BP559" i="15" s="1"/>
  <c r="BJ353" i="15"/>
  <c r="BL353" i="15" s="1"/>
  <c r="BP353" i="15" s="1"/>
  <c r="BJ330" i="15"/>
  <c r="BL330" i="15" s="1"/>
  <c r="BP330" i="15" s="1"/>
  <c r="BJ365" i="15"/>
  <c r="BL365" i="15" s="1"/>
  <c r="BP365" i="15" s="1"/>
  <c r="BJ327" i="15"/>
  <c r="BL327" i="15" s="1"/>
  <c r="BP327" i="15" s="1"/>
  <c r="BJ544" i="15"/>
  <c r="BL544" i="15" s="1"/>
  <c r="BP544" i="15" s="1"/>
  <c r="BJ258" i="15"/>
  <c r="BL258" i="15" s="1"/>
  <c r="BP258" i="15" s="1"/>
  <c r="BJ640" i="15"/>
  <c r="BL640" i="15" s="1"/>
  <c r="BP640" i="15" s="1"/>
  <c r="BJ340" i="15"/>
  <c r="BL340" i="15" s="1"/>
  <c r="BP340" i="15" s="1"/>
  <c r="BJ771" i="15"/>
  <c r="BL771" i="15" s="1"/>
  <c r="BP771" i="15" s="1"/>
  <c r="BJ201" i="15"/>
  <c r="BL201" i="15" s="1"/>
  <c r="BP201" i="15" s="1"/>
  <c r="BJ677" i="15"/>
  <c r="BL677" i="15" s="1"/>
  <c r="BP677" i="15" s="1"/>
  <c r="BJ707" i="15"/>
  <c r="BL707" i="15" s="1"/>
  <c r="BP707" i="15" s="1"/>
  <c r="BJ498" i="15"/>
  <c r="BL498" i="15" s="1"/>
  <c r="BP498" i="15" s="1"/>
  <c r="BJ394" i="15"/>
  <c r="BL394" i="15" s="1"/>
  <c r="BP394" i="15" s="1"/>
  <c r="BJ350" i="15"/>
  <c r="BL350" i="15" s="1"/>
  <c r="BP350" i="15" s="1"/>
  <c r="BJ592" i="15"/>
  <c r="BL592" i="15" s="1"/>
  <c r="BP592" i="15" s="1"/>
  <c r="BJ747" i="15"/>
  <c r="BL747" i="15" s="1"/>
  <c r="BP747" i="15" s="1"/>
  <c r="BJ271" i="15"/>
  <c r="BL271" i="15" s="1"/>
  <c r="BP271" i="15" s="1"/>
  <c r="BJ174" i="15"/>
  <c r="BL174" i="15" s="1"/>
  <c r="BP174" i="15" s="1"/>
  <c r="BJ621" i="15"/>
  <c r="BL621" i="15" s="1"/>
  <c r="BP621" i="15" s="1"/>
  <c r="BJ134" i="15"/>
  <c r="BL134" i="15" s="1"/>
  <c r="BJ510" i="15"/>
  <c r="BL510" i="15" s="1"/>
  <c r="BP510" i="15" s="1"/>
  <c r="BJ137" i="15"/>
  <c r="BL137" i="15" s="1"/>
  <c r="BJ494" i="15"/>
  <c r="BL494" i="15" s="1"/>
  <c r="BP494" i="15" s="1"/>
  <c r="BJ314" i="15"/>
  <c r="BL314" i="15" s="1"/>
  <c r="BP314" i="15" s="1"/>
  <c r="BJ316" i="15"/>
  <c r="BL316" i="15" s="1"/>
  <c r="BP316" i="15" s="1"/>
  <c r="BL112" i="15"/>
  <c r="BJ255" i="15"/>
  <c r="BL255" i="15" s="1"/>
  <c r="BP255" i="15" s="1"/>
  <c r="BJ536" i="15"/>
  <c r="BL536" i="15" s="1"/>
  <c r="BP536" i="15" s="1"/>
  <c r="BJ230" i="15"/>
  <c r="BL230" i="15" s="1"/>
  <c r="BP230" i="15" s="1"/>
  <c r="BJ632" i="15"/>
  <c r="BL632" i="15" s="1"/>
  <c r="BP632" i="15" s="1"/>
  <c r="BJ337" i="15"/>
  <c r="BL337" i="15" s="1"/>
  <c r="BP337" i="15" s="1"/>
  <c r="BJ662" i="15"/>
  <c r="BL662" i="15" s="1"/>
  <c r="BP662" i="15" s="1"/>
  <c r="BJ686" i="15"/>
  <c r="BL686" i="15" s="1"/>
  <c r="BP686" i="15" s="1"/>
  <c r="BJ189" i="15"/>
  <c r="BL189" i="15" s="1"/>
  <c r="BP189" i="15" s="1"/>
  <c r="BJ673" i="15"/>
  <c r="BL673" i="15" s="1"/>
  <c r="BP673" i="15" s="1"/>
  <c r="BJ711" i="15"/>
  <c r="BL711" i="15" s="1"/>
  <c r="BP711" i="15" s="1"/>
  <c r="BJ371" i="15"/>
  <c r="BL371" i="15" s="1"/>
  <c r="BP371" i="15" s="1"/>
  <c r="BJ306" i="15"/>
  <c r="BL306" i="15" s="1"/>
  <c r="BP306" i="15" s="1"/>
  <c r="BJ572" i="15"/>
  <c r="BL572" i="15" s="1"/>
  <c r="BP572" i="15" s="1"/>
  <c r="BJ555" i="15"/>
  <c r="BL555" i="15" s="1"/>
  <c r="BP555" i="15" s="1"/>
  <c r="BJ644" i="15"/>
  <c r="BL644" i="15" s="1"/>
  <c r="BP644" i="15" s="1"/>
  <c r="BJ683" i="15"/>
  <c r="BL683" i="15" s="1"/>
  <c r="BP683" i="15" s="1"/>
  <c r="BJ259" i="15"/>
  <c r="BL259" i="15" s="1"/>
  <c r="BP259" i="15" s="1"/>
  <c r="BJ170" i="15"/>
  <c r="BL170" i="15" s="1"/>
  <c r="BP170" i="15" s="1"/>
  <c r="BJ113" i="15"/>
  <c r="BL113" i="15" s="1"/>
  <c r="BJ505" i="15"/>
  <c r="BL505" i="15" s="1"/>
  <c r="BP505" i="15" s="1"/>
  <c r="BJ723" i="15"/>
  <c r="BL723" i="15" s="1"/>
  <c r="BP723" i="15" s="1"/>
  <c r="BJ260" i="15"/>
  <c r="BL260" i="15" s="1"/>
  <c r="BP260" i="15" s="1"/>
  <c r="BJ352" i="15"/>
  <c r="BL352" i="15" s="1"/>
  <c r="BP352" i="15" s="1"/>
  <c r="BJ545" i="15"/>
  <c r="BL545" i="15" s="1"/>
  <c r="BP545" i="15" s="1"/>
  <c r="BJ284" i="15"/>
  <c r="BL284" i="15" s="1"/>
  <c r="BP284" i="15" s="1"/>
  <c r="BJ750" i="15"/>
  <c r="BL750" i="15" s="1"/>
  <c r="BP750" i="15" s="1"/>
  <c r="BJ172" i="15"/>
  <c r="BL172" i="15" s="1"/>
  <c r="BP172" i="15" s="1"/>
  <c r="BJ471" i="15"/>
  <c r="BL471" i="15" s="1"/>
  <c r="BP471" i="15" s="1"/>
  <c r="BJ219" i="15"/>
  <c r="BL219" i="15" s="1"/>
  <c r="BP219" i="15" s="1"/>
  <c r="BJ624" i="15"/>
  <c r="BL624" i="15" s="1"/>
  <c r="BP624" i="15" s="1"/>
  <c r="BJ318" i="15"/>
  <c r="BL318" i="15" s="1"/>
  <c r="BP318" i="15" s="1"/>
  <c r="BJ623" i="15"/>
  <c r="BL623" i="15" s="1"/>
  <c r="BP623" i="15" s="1"/>
  <c r="BJ650" i="15"/>
  <c r="BL650" i="15" s="1"/>
  <c r="BP650" i="15" s="1"/>
  <c r="BJ161" i="15"/>
  <c r="BL161" i="15" s="1"/>
  <c r="BP161" i="15" s="1"/>
  <c r="BJ669" i="15"/>
  <c r="BL669" i="15" s="1"/>
  <c r="BP669" i="15" s="1"/>
  <c r="BJ691" i="15"/>
  <c r="BL691" i="15" s="1"/>
  <c r="BP691" i="15" s="1"/>
  <c r="BJ231" i="15"/>
  <c r="BL231" i="15" s="1"/>
  <c r="BP231" i="15" s="1"/>
  <c r="BJ642" i="15"/>
  <c r="BL642" i="15" s="1"/>
  <c r="BP642" i="15" s="1"/>
  <c r="BJ709" i="15"/>
  <c r="BL709" i="15" s="1"/>
  <c r="BP709" i="15" s="1"/>
  <c r="BJ564" i="15"/>
  <c r="BL564" i="15" s="1"/>
  <c r="BP564" i="15" s="1"/>
  <c r="BJ543" i="15"/>
  <c r="BL543" i="15" s="1"/>
  <c r="BP543" i="15" s="1"/>
  <c r="BJ155" i="15"/>
  <c r="BL155" i="15" s="1"/>
  <c r="BP155" i="15" s="1"/>
  <c r="BJ667" i="15"/>
  <c r="BL667" i="15" s="1"/>
  <c r="BP667" i="15" s="1"/>
  <c r="BJ239" i="15"/>
  <c r="BL239" i="15" s="1"/>
  <c r="BP239" i="15" s="1"/>
  <c r="BJ166" i="15"/>
  <c r="BL166" i="15" s="1"/>
  <c r="BP166" i="15" s="1"/>
  <c r="BJ140" i="15"/>
  <c r="BL140" i="15" s="1"/>
  <c r="BJ156" i="15"/>
  <c r="BL156" i="15" s="1"/>
  <c r="BP156" i="15" s="1"/>
  <c r="BJ67" i="15"/>
  <c r="BL67" i="15" s="1"/>
  <c r="BJ347" i="15"/>
  <c r="BL347" i="15" s="1"/>
  <c r="BP347" i="15" s="1"/>
  <c r="BJ423" i="15"/>
  <c r="BL423" i="15" s="1"/>
  <c r="BP423" i="15" s="1"/>
  <c r="BJ162" i="15"/>
  <c r="BL162" i="15" s="1"/>
  <c r="BP162" i="15" s="1"/>
  <c r="BJ672" i="15"/>
  <c r="BL672" i="15" s="1"/>
  <c r="BP672" i="15" s="1"/>
  <c r="BJ731" i="15"/>
  <c r="BL731" i="15" s="1"/>
  <c r="BP731" i="15" s="1"/>
  <c r="BJ478" i="15"/>
  <c r="BL478" i="15" s="1"/>
  <c r="BP478" i="15" s="1"/>
  <c r="BJ204" i="15"/>
  <c r="BL204" i="15" s="1"/>
  <c r="BP204" i="15" s="1"/>
  <c r="BJ719" i="15"/>
  <c r="BL719" i="15" s="1"/>
  <c r="BP719" i="15" s="1"/>
  <c r="BJ149" i="15"/>
  <c r="BL149" i="15" s="1"/>
  <c r="BP149" i="15" s="1"/>
  <c r="BJ459" i="15"/>
  <c r="BL459" i="15" s="1"/>
  <c r="BP459" i="15" s="1"/>
  <c r="BJ207" i="15"/>
  <c r="BL207" i="15" s="1"/>
  <c r="BP207" i="15" s="1"/>
  <c r="BJ570" i="15"/>
  <c r="BL570" i="15" s="1"/>
  <c r="BP570" i="15" s="1"/>
  <c r="BJ294" i="15"/>
  <c r="BL294" i="15" s="1"/>
  <c r="BP294" i="15" s="1"/>
  <c r="BJ450" i="15"/>
  <c r="BL450" i="15" s="1"/>
  <c r="BP450" i="15" s="1"/>
  <c r="BJ428" i="15"/>
  <c r="BL428" i="15" s="1"/>
  <c r="BP428" i="15" s="1"/>
  <c r="BJ157" i="15"/>
  <c r="BL157" i="15" s="1"/>
  <c r="BP157" i="15" s="1"/>
  <c r="BJ562" i="15"/>
  <c r="BL562" i="15" s="1"/>
  <c r="BP562" i="15" s="1"/>
  <c r="BJ752" i="15"/>
  <c r="BL752" i="15" s="1"/>
  <c r="BP752" i="15" s="1"/>
  <c r="BJ212" i="15"/>
  <c r="BL212" i="15" s="1"/>
  <c r="BP212" i="15" s="1"/>
  <c r="BJ575" i="15"/>
  <c r="BL575" i="15" s="1"/>
  <c r="BP575" i="15" s="1"/>
  <c r="BJ630" i="15"/>
  <c r="BL630" i="15" s="1"/>
  <c r="BP630" i="15" s="1"/>
  <c r="BJ549" i="15"/>
  <c r="BL549" i="15" s="1"/>
  <c r="BP549" i="15" s="1"/>
  <c r="BJ516" i="15"/>
  <c r="BL516" i="15" s="1"/>
  <c r="BP516" i="15" s="1"/>
  <c r="BJ143" i="15"/>
  <c r="BL143" i="15" s="1"/>
  <c r="BJ563" i="15"/>
  <c r="BL563" i="15" s="1"/>
  <c r="BP563" i="15" s="1"/>
  <c r="BJ173" i="15"/>
  <c r="BL173" i="15" s="1"/>
  <c r="BP173" i="15" s="1"/>
  <c r="BJ542" i="15"/>
  <c r="BL542" i="15" s="1"/>
  <c r="BP542" i="15" s="1"/>
  <c r="BJ461" i="15"/>
  <c r="BL461" i="15" s="1"/>
  <c r="BP461" i="15" s="1"/>
  <c r="BJ718" i="15"/>
  <c r="BL718" i="15" s="1"/>
  <c r="BP718" i="15" s="1"/>
  <c r="BJ145" i="15"/>
  <c r="BL145" i="15" s="1"/>
  <c r="BP145" i="15" s="1"/>
  <c r="BJ266" i="15"/>
  <c r="BL266" i="15" s="1"/>
  <c r="BP266" i="15" s="1"/>
  <c r="BJ695" i="15"/>
  <c r="BL695" i="15" s="1"/>
  <c r="BP695" i="15" s="1"/>
  <c r="BJ614" i="15"/>
  <c r="BL614" i="15" s="1"/>
  <c r="BP614" i="15" s="1"/>
  <c r="BJ185" i="15"/>
  <c r="BL185" i="15" s="1"/>
  <c r="BP185" i="15" s="1"/>
  <c r="BJ703" i="15"/>
  <c r="BL703" i="15" s="1"/>
  <c r="BP703" i="15" s="1"/>
  <c r="BJ319" i="15"/>
  <c r="BL319" i="15" s="1"/>
  <c r="BP319" i="15" s="1"/>
  <c r="BJ160" i="15"/>
  <c r="BL160" i="15" s="1"/>
  <c r="BP160" i="15" s="1"/>
  <c r="BJ290" i="15"/>
  <c r="BL290" i="15" s="1"/>
  <c r="BP290" i="15" s="1"/>
  <c r="BJ419" i="15"/>
  <c r="BL419" i="15" s="1"/>
  <c r="BP419" i="15" s="1"/>
  <c r="BJ403" i="15"/>
  <c r="BL403" i="15" s="1"/>
  <c r="BP403" i="15" s="1"/>
  <c r="BJ334" i="15"/>
  <c r="BL334" i="15" s="1"/>
  <c r="BP334" i="15" s="1"/>
  <c r="BJ558" i="15"/>
  <c r="BL558" i="15" s="1"/>
  <c r="BP558" i="15" s="1"/>
  <c r="BJ748" i="15"/>
  <c r="BL748" i="15" s="1"/>
  <c r="BP748" i="15" s="1"/>
  <c r="BJ168" i="15"/>
  <c r="BL168" i="15" s="1"/>
  <c r="BP168" i="15" s="1"/>
  <c r="BJ528" i="15"/>
  <c r="BL528" i="15" s="1"/>
  <c r="BP528" i="15" s="1"/>
  <c r="BJ509" i="15"/>
  <c r="BL509" i="15" s="1"/>
  <c r="BP509" i="15" s="1"/>
  <c r="BJ496" i="15"/>
  <c r="BL496" i="15" s="1"/>
  <c r="BP496" i="15" s="1"/>
  <c r="BJ503" i="15"/>
  <c r="BL503" i="15" s="1"/>
  <c r="BP503" i="15" s="1"/>
  <c r="BJ131" i="15"/>
  <c r="BL131" i="15" s="1"/>
  <c r="BJ81" i="15"/>
  <c r="BL81" i="15" s="1"/>
  <c r="BJ50" i="15"/>
  <c r="BL50" i="15" s="1"/>
  <c r="BJ49" i="15"/>
  <c r="BL49" i="15" s="1"/>
  <c r="BJ47" i="15"/>
  <c r="BL47" i="15" s="1"/>
  <c r="BJ46" i="15"/>
  <c r="BL46" i="15" s="1"/>
  <c r="BL45" i="15"/>
  <c r="BJ43" i="15"/>
  <c r="BL43" i="15" s="1"/>
  <c r="BL41" i="15"/>
  <c r="BL39" i="15"/>
  <c r="BJ31" i="15"/>
  <c r="BL31" i="15" s="1"/>
  <c r="BJ27" i="15"/>
  <c r="BL27" i="15" s="1"/>
  <c r="BJ19" i="15"/>
  <c r="BL19" i="15" s="1"/>
  <c r="BL128" i="15"/>
  <c r="BL130" i="15"/>
  <c r="BL124" i="15"/>
  <c r="BL94" i="15"/>
  <c r="BL86" i="15"/>
  <c r="BL80" i="15"/>
  <c r="BL70" i="15"/>
  <c r="BL56" i="15"/>
  <c r="BL44" i="15"/>
  <c r="BL20" i="15"/>
  <c r="BL6" i="15"/>
  <c r="BL14" i="15"/>
  <c r="BL40" i="15"/>
  <c r="BL18" i="15"/>
  <c r="BL64" i="15"/>
  <c r="BL34" i="15"/>
  <c r="BL32" i="15"/>
  <c r="BH81" i="15"/>
  <c r="BG136" i="15"/>
  <c r="BJ136" i="15" s="1"/>
  <c r="BG272" i="15"/>
  <c r="BH113" i="15"/>
  <c r="BH80" i="15"/>
  <c r="BG675" i="15"/>
  <c r="BG395" i="15"/>
  <c r="BH140" i="15"/>
  <c r="BG295" i="15"/>
  <c r="BG190" i="15"/>
  <c r="BG148" i="15"/>
  <c r="BJ148" i="15" s="1"/>
  <c r="BG12" i="15"/>
  <c r="BJ12" i="15" s="1"/>
  <c r="BG29" i="15"/>
  <c r="BJ29" i="15" s="1"/>
  <c r="BG715" i="15"/>
  <c r="BG269" i="15"/>
  <c r="BH86" i="15"/>
  <c r="BG248" i="15"/>
  <c r="BG414" i="15"/>
  <c r="BG8" i="15"/>
  <c r="BG603" i="15"/>
  <c r="BG25" i="15"/>
  <c r="BG54" i="15"/>
  <c r="BJ54" i="15" s="1"/>
  <c r="BH109" i="15"/>
  <c r="BG523" i="15"/>
  <c r="BG68" i="15"/>
  <c r="BJ68" i="15" s="1"/>
  <c r="BG476" i="15"/>
  <c r="BH116" i="15"/>
  <c r="BH43" i="15"/>
  <c r="BG653" i="15"/>
  <c r="BG622" i="15"/>
  <c r="BG654" i="15"/>
  <c r="BG561" i="15"/>
  <c r="BG300" i="15"/>
  <c r="BG191" i="15"/>
  <c r="BG557" i="15"/>
  <c r="BG407" i="15"/>
  <c r="BG28" i="15"/>
  <c r="BJ28" i="15" s="1"/>
  <c r="BH40" i="15"/>
  <c r="BH143" i="15"/>
  <c r="BG783" i="15"/>
  <c r="BG256" i="15"/>
  <c r="BG197" i="15"/>
  <c r="BG277" i="15"/>
  <c r="BG689" i="15"/>
  <c r="BG466" i="15"/>
  <c r="BG587" i="15"/>
  <c r="BG285" i="15"/>
  <c r="BG194" i="15"/>
  <c r="BG438" i="15"/>
  <c r="BH44" i="15"/>
  <c r="BG301" i="15"/>
  <c r="BG126" i="15"/>
  <c r="BG101" i="15"/>
  <c r="BG105" i="15"/>
  <c r="BG227" i="15"/>
  <c r="BH69" i="15"/>
  <c r="BG343" i="15"/>
  <c r="BG305" i="15"/>
  <c r="BG111" i="15"/>
  <c r="BG515" i="15"/>
  <c r="BG48" i="15"/>
  <c r="BJ48" i="15" s="1"/>
  <c r="BG246" i="15"/>
  <c r="BG158" i="15"/>
  <c r="BG154" i="15"/>
  <c r="BG187" i="15"/>
  <c r="BG55" i="15"/>
  <c r="BG762" i="15"/>
  <c r="BG287" i="15"/>
  <c r="BG398" i="15"/>
  <c r="BG489" i="15"/>
  <c r="BG705" i="15"/>
  <c r="BG426" i="15"/>
  <c r="BG448" i="15"/>
  <c r="BG376" i="15"/>
  <c r="BG150" i="15"/>
  <c r="BG57" i="15"/>
  <c r="BG720" i="15"/>
  <c r="BG307" i="15"/>
  <c r="BG380" i="15"/>
  <c r="BG449" i="15"/>
  <c r="BG336" i="15"/>
  <c r="BG268" i="15"/>
  <c r="BG152" i="15"/>
  <c r="BJ152" i="15" s="1"/>
  <c r="BG657" i="15"/>
  <c r="BG634" i="15"/>
  <c r="BG321" i="15"/>
  <c r="BG223" i="15"/>
  <c r="BG511" i="15"/>
  <c r="BG717" i="15"/>
  <c r="BG687" i="15"/>
  <c r="BG77" i="15"/>
  <c r="BG453" i="15"/>
  <c r="BG369" i="15"/>
  <c r="BG517" i="15"/>
  <c r="BG138" i="15"/>
  <c r="BG296" i="15"/>
  <c r="BG658" i="15"/>
  <c r="BG399" i="15"/>
  <c r="BG4" i="15"/>
  <c r="BJ4" i="15" s="1"/>
  <c r="BG339" i="15"/>
  <c r="BG660" i="15"/>
  <c r="BG182" i="15"/>
  <c r="BG530" i="15"/>
  <c r="BG433" i="15"/>
  <c r="BG97" i="15"/>
  <c r="BH20" i="15"/>
  <c r="BH70" i="15"/>
  <c r="BG345" i="15"/>
  <c r="BH131" i="15"/>
  <c r="BH22" i="15"/>
  <c r="BP22" i="15" s="1"/>
  <c r="BG325" i="15"/>
  <c r="BG84" i="15"/>
  <c r="BJ84" i="15" s="1"/>
  <c r="BG253" i="15"/>
  <c r="BG727" i="15"/>
  <c r="BG721" i="15"/>
  <c r="BG770" i="15"/>
  <c r="BG548" i="15"/>
  <c r="BG643" i="15"/>
  <c r="BG275" i="15"/>
  <c r="BG171" i="15"/>
  <c r="BG483" i="15"/>
  <c r="BG58" i="15"/>
  <c r="BG384" i="15"/>
  <c r="BH27" i="15"/>
  <c r="BG767" i="15"/>
  <c r="BG454" i="15"/>
  <c r="BG139" i="15"/>
  <c r="BG13" i="15"/>
  <c r="BJ13" i="15" s="1"/>
  <c r="BG180" i="15"/>
  <c r="BG457" i="15"/>
  <c r="BG328" i="15"/>
  <c r="BG42" i="15"/>
  <c r="BH67" i="15"/>
  <c r="BG637" i="15"/>
  <c r="BG649" i="15"/>
  <c r="BH49" i="15"/>
  <c r="BG646" i="15"/>
  <c r="BG377" i="15"/>
  <c r="BG598" i="15"/>
  <c r="BG610" i="15"/>
  <c r="BG177" i="15"/>
  <c r="BG236" i="15"/>
  <c r="BH50" i="15"/>
  <c r="BG118" i="15"/>
  <c r="BJ118" i="15" s="1"/>
  <c r="BG678" i="15"/>
  <c r="BG666" i="15"/>
  <c r="BG115" i="15"/>
  <c r="BG416" i="15"/>
  <c r="BG226" i="15"/>
  <c r="BH14" i="15"/>
  <c r="BG280" i="15"/>
  <c r="BG468" i="15"/>
  <c r="BG507" i="15"/>
  <c r="BG195" i="15"/>
  <c r="BG117" i="15"/>
  <c r="BG53" i="15"/>
  <c r="BG393" i="15"/>
  <c r="BG74" i="15"/>
  <c r="BJ74" i="15" s="1"/>
  <c r="BG209" i="15"/>
  <c r="BG773" i="15"/>
  <c r="BG436" i="15"/>
  <c r="BG396" i="15"/>
  <c r="BG390" i="15"/>
  <c r="BG26" i="15"/>
  <c r="BG92" i="15"/>
  <c r="BG106" i="15"/>
  <c r="BG602" i="15"/>
  <c r="BG265" i="15"/>
  <c r="BH73" i="15"/>
  <c r="BH6" i="15"/>
  <c r="BG647" i="15"/>
  <c r="BG222" i="15"/>
  <c r="BG312" i="15"/>
  <c r="BG241" i="15"/>
  <c r="BG141" i="15"/>
  <c r="BG584" i="15"/>
  <c r="BG193" i="15"/>
  <c r="BG122" i="15"/>
  <c r="BJ122" i="15" s="1"/>
  <c r="BG539" i="15"/>
  <c r="BG323" i="15"/>
  <c r="BG108" i="15"/>
  <c r="BJ108" i="15" s="1"/>
  <c r="BH39" i="15"/>
  <c r="BG104" i="15"/>
  <c r="BJ104" i="15" s="1"/>
  <c r="BG88" i="15"/>
  <c r="BJ88" i="15" s="1"/>
  <c r="BG391" i="15"/>
  <c r="BG257" i="15"/>
  <c r="BG273" i="15"/>
  <c r="BG746" i="15"/>
  <c r="BG386" i="15"/>
  <c r="BG357" i="15"/>
  <c r="BH87" i="15"/>
  <c r="BH19" i="15"/>
  <c r="BG79" i="15"/>
  <c r="BG700" i="15"/>
  <c r="BG441" i="15"/>
  <c r="BG482" i="15"/>
  <c r="BG567" i="15"/>
  <c r="BG164" i="15"/>
  <c r="BG100" i="15"/>
  <c r="BJ100" i="15" s="1"/>
  <c r="BG733" i="15"/>
  <c r="BG554" i="15"/>
  <c r="BG405" i="15"/>
  <c r="BG784" i="15"/>
  <c r="BG670" i="15"/>
  <c r="BG151" i="15"/>
  <c r="BG626" i="15"/>
  <c r="BG96" i="15"/>
  <c r="BJ96" i="15" s="1"/>
  <c r="BG2" i="15"/>
  <c r="BJ2" i="15" s="1"/>
  <c r="BH9" i="15"/>
  <c r="BG216" i="15"/>
  <c r="BG274" i="15"/>
  <c r="BG102" i="15"/>
  <c r="BG427" i="15"/>
  <c r="BG486" i="15"/>
  <c r="BG404" i="15"/>
  <c r="BG456" i="15"/>
  <c r="BG133" i="15"/>
  <c r="BG127" i="15"/>
  <c r="BG262" i="15"/>
  <c r="BG61" i="15"/>
  <c r="BH114" i="15"/>
  <c r="BG360" i="15"/>
  <c r="BG264" i="15"/>
  <c r="BH124" i="15"/>
  <c r="BG11" i="15"/>
  <c r="BG573" i="15"/>
  <c r="BG462" i="15"/>
  <c r="BG309" i="15"/>
  <c r="BG506" i="15"/>
  <c r="BG10" i="15"/>
  <c r="BG553" i="15"/>
  <c r="BG99" i="15"/>
  <c r="BH47" i="15"/>
  <c r="BG389" i="15"/>
  <c r="BG406" i="15"/>
  <c r="BG196" i="15"/>
  <c r="BG213" i="15"/>
  <c r="BG210" i="15"/>
  <c r="BH34" i="15"/>
  <c r="BG3" i="15"/>
  <c r="BJ3" i="15" s="1"/>
  <c r="BL3" i="15" s="1"/>
  <c r="BG781" i="15"/>
  <c r="BG744" i="15"/>
  <c r="BG153" i="15"/>
  <c r="BG777" i="15"/>
  <c r="BG91" i="15"/>
  <c r="BJ91" i="15" s="1"/>
  <c r="BG665" i="15"/>
  <c r="BG473" i="15"/>
  <c r="BG519" i="15"/>
  <c r="BG490" i="15"/>
  <c r="BG474" i="15"/>
  <c r="BG242" i="15"/>
  <c r="BG349" i="15"/>
  <c r="BG286" i="15"/>
  <c r="BG224" i="15"/>
  <c r="BG5" i="15"/>
  <c r="BH56" i="15"/>
  <c r="BG344" i="15"/>
  <c r="BG565" i="15"/>
  <c r="BG351" i="15"/>
  <c r="BG324" i="15"/>
  <c r="BG381" i="15"/>
  <c r="BG641" i="15"/>
  <c r="BG574" i="15"/>
  <c r="BG606" i="15"/>
  <c r="BG452" i="15"/>
  <c r="BG617" i="15"/>
  <c r="BG639" i="15"/>
  <c r="BG440" i="15"/>
  <c r="BG375" i="15"/>
  <c r="BG444" i="15"/>
  <c r="BG400" i="15"/>
  <c r="BG217" i="15"/>
  <c r="BG619" i="15"/>
  <c r="BH46" i="15"/>
  <c r="BG577" i="15"/>
  <c r="BG430" i="15"/>
  <c r="BG424" i="15"/>
  <c r="BG163" i="15"/>
  <c r="BG98" i="15"/>
  <c r="BG62" i="15"/>
  <c r="BG778" i="15"/>
  <c r="BG125" i="15"/>
  <c r="BJ125" i="15" s="1"/>
  <c r="BG302" i="15"/>
  <c r="BG355" i="15"/>
  <c r="BG535" i="15"/>
  <c r="BH93" i="15"/>
  <c r="BG681" i="15"/>
  <c r="BG578" i="15"/>
  <c r="BG743" i="15"/>
  <c r="BH130" i="15"/>
  <c r="BG546" i="15"/>
  <c r="BG531" i="15"/>
  <c r="BG276" i="15"/>
  <c r="BG238" i="15"/>
  <c r="BG38" i="15"/>
  <c r="BH94" i="15"/>
  <c r="BH59" i="15"/>
  <c r="BG142" i="15"/>
  <c r="BG571" i="15"/>
  <c r="BG214" i="15"/>
  <c r="BG590" i="15"/>
  <c r="BG240" i="15"/>
  <c r="BG188" i="15"/>
  <c r="BG37" i="15"/>
  <c r="BJ37" i="15" s="1"/>
  <c r="BH18" i="15"/>
  <c r="BG320" i="15"/>
  <c r="BG547" i="15"/>
  <c r="BG493" i="15"/>
  <c r="BH64" i="15"/>
  <c r="BG429" i="15"/>
  <c r="BG472" i="15"/>
  <c r="BG595" i="15"/>
  <c r="BG551" i="15"/>
  <c r="BG458" i="15"/>
  <c r="BG581" i="15"/>
  <c r="BG383" i="15"/>
  <c r="BG374" i="15"/>
  <c r="BG601" i="15"/>
  <c r="BG85" i="15"/>
  <c r="BG310" i="15"/>
  <c r="BG89" i="15"/>
  <c r="BH120" i="15"/>
  <c r="BG78" i="15"/>
  <c r="BJ78" i="15" s="1"/>
  <c r="BG225" i="15"/>
  <c r="BG556" i="15"/>
  <c r="BG635" i="15"/>
  <c r="BG785" i="15"/>
  <c r="BG631" i="15"/>
  <c r="BG470" i="15"/>
  <c r="BG364" i="15"/>
  <c r="BG412" i="15"/>
  <c r="BG228" i="15"/>
  <c r="BG123" i="15"/>
  <c r="BH45" i="15"/>
  <c r="BG758" i="15"/>
  <c r="BH32" i="15"/>
  <c r="BH112" i="15"/>
  <c r="BG659" i="15"/>
  <c r="BG651" i="15"/>
  <c r="BG103" i="15"/>
  <c r="BG254" i="15"/>
  <c r="BG65" i="15"/>
  <c r="BG234" i="15"/>
  <c r="BG82" i="15"/>
  <c r="BG110" i="15"/>
  <c r="BJ110" i="15" s="1"/>
  <c r="BG359" i="15"/>
  <c r="BG341" i="15"/>
  <c r="BG235" i="15"/>
  <c r="BG83" i="15"/>
  <c r="BG220" i="15"/>
  <c r="BG252" i="15"/>
  <c r="BH71" i="15"/>
  <c r="BG298" i="15"/>
  <c r="BG525" i="15"/>
  <c r="BG251" i="15"/>
  <c r="BG379" i="15"/>
  <c r="BG66" i="15"/>
  <c r="BJ66" i="15" s="1"/>
  <c r="BH66" i="15"/>
  <c r="BG760" i="15"/>
  <c r="BG540" i="15"/>
  <c r="BG491" i="15"/>
  <c r="BG317" i="15"/>
  <c r="BG146" i="15"/>
  <c r="BG30" i="15"/>
  <c r="BJ30" i="15" s="1"/>
  <c r="BG761" i="15"/>
  <c r="BG132" i="15"/>
  <c r="BJ132" i="15" s="1"/>
  <c r="BH132" i="15"/>
  <c r="BH129" i="15"/>
  <c r="BH7" i="15"/>
  <c r="BP7" i="15" s="1"/>
  <c r="BG35" i="15"/>
  <c r="BG402" i="15"/>
  <c r="BG413" i="15"/>
  <c r="BH41" i="15"/>
  <c r="BH121" i="15"/>
  <c r="BG233" i="15"/>
  <c r="BG618" i="15"/>
  <c r="BG759" i="15"/>
  <c r="BG261" i="15"/>
  <c r="BG594" i="15"/>
  <c r="BG607" i="15"/>
  <c r="BG625" i="15"/>
  <c r="BG167" i="15"/>
  <c r="BG497" i="15"/>
  <c r="BG247" i="15"/>
  <c r="BG442" i="15"/>
  <c r="BG203" i="15"/>
  <c r="BG15" i="15"/>
  <c r="BG409" i="15"/>
  <c r="BG663" i="15"/>
  <c r="BG107" i="15"/>
  <c r="BG76" i="15"/>
  <c r="BJ76" i="15" s="1"/>
  <c r="BG244" i="15"/>
  <c r="BG159" i="15"/>
  <c r="BG417" i="15"/>
  <c r="BG288" i="15"/>
  <c r="BG437" i="15"/>
  <c r="BG313" i="15"/>
  <c r="BG147" i="15"/>
  <c r="BG237" i="15"/>
  <c r="BH135" i="15"/>
  <c r="BG135" i="15"/>
  <c r="BG521" i="15"/>
  <c r="BG627" i="15"/>
  <c r="BG753" i="15"/>
  <c r="BG481" i="15"/>
  <c r="BG169" i="15"/>
  <c r="BG522" i="15"/>
  <c r="BG367" i="15"/>
  <c r="BG176" i="15"/>
  <c r="BH134" i="15"/>
  <c r="BG710" i="15"/>
  <c r="BG469" i="15"/>
  <c r="BG742" i="15"/>
  <c r="BG331" i="15"/>
  <c r="BG477" i="15"/>
  <c r="BG615" i="15"/>
  <c r="BG533" i="15"/>
  <c r="BG527" i="15"/>
  <c r="BG410" i="15"/>
  <c r="BG541" i="15"/>
  <c r="BG119" i="15"/>
  <c r="BG24" i="15"/>
  <c r="BJ24" i="15" s="1"/>
  <c r="BG421" i="15"/>
  <c r="BG229" i="15"/>
  <c r="BG445" i="15"/>
  <c r="BG712" i="15"/>
  <c r="BG315" i="15"/>
  <c r="BG585" i="15"/>
  <c r="BG63" i="15"/>
  <c r="BH63" i="15"/>
  <c r="BH128" i="15"/>
  <c r="BG697" i="15"/>
  <c r="BG211" i="15"/>
  <c r="BG730" i="15"/>
  <c r="BG465" i="15"/>
  <c r="BG698" i="15"/>
  <c r="BG304" i="15"/>
  <c r="BG611" i="15"/>
  <c r="BG52" i="15"/>
  <c r="BG17" i="15"/>
  <c r="BG680" i="15"/>
  <c r="BG199" i="15"/>
  <c r="BG694" i="15"/>
  <c r="BG534" i="15"/>
  <c r="BG599" i="15"/>
  <c r="BG297" i="15"/>
  <c r="BG765" i="15"/>
  <c r="BG21" i="15"/>
  <c r="BJ21" i="15" s="1"/>
  <c r="BG385" i="15"/>
  <c r="BG745" i="15"/>
  <c r="BG249" i="15"/>
  <c r="BG368" i="15"/>
  <c r="BG342" i="15"/>
  <c r="BG215" i="15"/>
  <c r="BG200" i="15"/>
  <c r="BG75" i="15"/>
  <c r="BG661" i="15"/>
  <c r="BG175" i="15"/>
  <c r="BG696" i="15"/>
  <c r="BG205" i="15"/>
  <c r="BG671" i="15"/>
  <c r="BG499" i="15"/>
  <c r="BG434" i="15"/>
  <c r="BG552" i="15"/>
  <c r="BG267" i="15"/>
  <c r="BG513" i="15"/>
  <c r="BG580" i="15"/>
  <c r="BH31" i="15"/>
  <c r="BG629" i="15"/>
  <c r="BG537" i="15"/>
  <c r="BG292" i="15"/>
  <c r="BG263" i="15"/>
  <c r="BG401" i="15"/>
  <c r="BG181" i="15"/>
  <c r="BG308" i="15"/>
  <c r="BG583" i="15"/>
  <c r="BG769" i="15"/>
  <c r="BG591" i="15"/>
  <c r="BG183" i="15"/>
  <c r="BG638" i="15"/>
  <c r="BG363" i="15"/>
  <c r="BH95" i="15"/>
  <c r="BG95" i="15"/>
  <c r="BG749" i="15"/>
  <c r="BG550" i="15"/>
  <c r="BG656" i="15"/>
  <c r="BH33" i="15"/>
  <c r="BG33" i="15"/>
  <c r="BG713" i="15"/>
  <c r="BG708" i="15"/>
  <c r="BG772" i="15"/>
  <c r="BG706" i="15"/>
  <c r="BG676" i="15"/>
  <c r="BG704" i="15"/>
  <c r="BG504" i="15"/>
  <c r="BG289" i="15"/>
  <c r="BG281" i="15"/>
  <c r="BG165" i="15"/>
  <c r="BG373" i="15"/>
  <c r="BG279" i="15"/>
  <c r="BG692" i="15"/>
  <c r="BG782" i="15"/>
  <c r="BG728" i="15"/>
  <c r="BG620" i="15"/>
  <c r="BG702" i="15"/>
  <c r="BG668" i="15"/>
  <c r="BG582" i="15"/>
  <c r="BG492" i="15"/>
  <c r="BG500" i="15"/>
  <c r="BG362" i="15"/>
  <c r="BG208" i="15"/>
  <c r="BG690" i="15"/>
  <c r="BG674" i="15"/>
  <c r="BG726" i="15"/>
  <c r="BG612" i="15"/>
  <c r="BG636" i="15"/>
  <c r="BG512" i="15"/>
  <c r="BG382" i="15"/>
  <c r="BG432" i="15"/>
  <c r="BH23" i="15"/>
  <c r="BG23" i="15"/>
  <c r="BG283" i="15"/>
  <c r="BG774" i="15"/>
  <c r="BG604" i="15"/>
  <c r="BG488" i="15"/>
  <c r="BG576" i="15"/>
  <c r="BG684" i="15"/>
  <c r="BG756" i="15"/>
  <c r="BG701" i="15"/>
  <c r="BG596" i="15"/>
  <c r="BG628" i="15"/>
  <c r="BG679" i="15"/>
  <c r="BG361" i="15"/>
  <c r="BG270" i="15"/>
  <c r="BG90" i="15"/>
  <c r="BG51" i="15"/>
  <c r="BH51" i="15"/>
  <c r="BG682" i="15"/>
  <c r="BG754" i="15"/>
  <c r="BG588" i="15"/>
  <c r="BG664" i="15"/>
  <c r="BG358" i="15"/>
  <c r="BG72" i="15"/>
  <c r="BJ72" i="15" s="1"/>
  <c r="BH72" i="15"/>
  <c r="BG741" i="15"/>
  <c r="BG780" i="15"/>
  <c r="BG293" i="15"/>
  <c r="BH36" i="15"/>
  <c r="BG36" i="15"/>
  <c r="BJ36" i="15" s="1"/>
  <c r="BG740" i="15"/>
  <c r="BG729" i="15"/>
  <c r="BG764" i="15"/>
  <c r="BG693" i="15"/>
  <c r="BG332" i="15"/>
  <c r="BH16" i="15"/>
  <c r="BG16" i="15"/>
  <c r="BJ16" i="15" s="1"/>
  <c r="BG738" i="15"/>
  <c r="BG725" i="15"/>
  <c r="BG724" i="15"/>
  <c r="BG532" i="15"/>
  <c r="BG206" i="15"/>
  <c r="BG232" i="15"/>
  <c r="BG184" i="15"/>
  <c r="BG768" i="15"/>
  <c r="BG722" i="15"/>
  <c r="BG566" i="15"/>
  <c r="BG299" i="15"/>
  <c r="BG326" i="15"/>
  <c r="BF42" i="11"/>
  <c r="BH42" i="11" s="1"/>
  <c r="BO29" i="11"/>
  <c r="BO27" i="11"/>
  <c r="BO3" i="11"/>
  <c r="BO4" i="11"/>
  <c r="BO5" i="11"/>
  <c r="BO6" i="11"/>
  <c r="BO7" i="11"/>
  <c r="BO8" i="11"/>
  <c r="BO9" i="11"/>
  <c r="BO10" i="11"/>
  <c r="BO11" i="11"/>
  <c r="BO12" i="11"/>
  <c r="BO13" i="11"/>
  <c r="BO14" i="11"/>
  <c r="BO15" i="11"/>
  <c r="BO16" i="11"/>
  <c r="BO17" i="11"/>
  <c r="BO18" i="11"/>
  <c r="BO19" i="11"/>
  <c r="BO20" i="11"/>
  <c r="BO21" i="11"/>
  <c r="BO22" i="11"/>
  <c r="BO23" i="11"/>
  <c r="BO24" i="11"/>
  <c r="BO25" i="11"/>
  <c r="BO26" i="11"/>
  <c r="BO28" i="11"/>
  <c r="BO30" i="11"/>
  <c r="BO31" i="11"/>
  <c r="BO32" i="11"/>
  <c r="BO33" i="11"/>
  <c r="BO34" i="11"/>
  <c r="BO35" i="11"/>
  <c r="BO36" i="11"/>
  <c r="BO37" i="11"/>
  <c r="BO38" i="11"/>
  <c r="BO39" i="11"/>
  <c r="BO40" i="11"/>
  <c r="BO41" i="11"/>
  <c r="BO43" i="11"/>
  <c r="BO44" i="11"/>
  <c r="BO45" i="11"/>
  <c r="BO46" i="11"/>
  <c r="BO47" i="11"/>
  <c r="BO48" i="11"/>
  <c r="BO49" i="11"/>
  <c r="BO50" i="11"/>
  <c r="BO51" i="11"/>
  <c r="BO52" i="11"/>
  <c r="BO53" i="11"/>
  <c r="BO54" i="11"/>
  <c r="BO55" i="11"/>
  <c r="BO56" i="11"/>
  <c r="BO57" i="11"/>
  <c r="BO58" i="11"/>
  <c r="BO59" i="11"/>
  <c r="BO60" i="11"/>
  <c r="BO61" i="11"/>
  <c r="BO62" i="11"/>
  <c r="BO63" i="11"/>
  <c r="BO64" i="11"/>
  <c r="BO65" i="11"/>
  <c r="BO66" i="11"/>
  <c r="BO67" i="11"/>
  <c r="BO68" i="11"/>
  <c r="BO69" i="11"/>
  <c r="BO70" i="11"/>
  <c r="BO71" i="11"/>
  <c r="BO72" i="11"/>
  <c r="BO73" i="11"/>
  <c r="BO74" i="11"/>
  <c r="BO75" i="11"/>
  <c r="BO76" i="11"/>
  <c r="BO77" i="11"/>
  <c r="BO78" i="11"/>
  <c r="BO79" i="11"/>
  <c r="BO80" i="11"/>
  <c r="BO81" i="11"/>
  <c r="BO82" i="11"/>
  <c r="BO83" i="11"/>
  <c r="BO84" i="11"/>
  <c r="BO85" i="11"/>
  <c r="BO86" i="11"/>
  <c r="BO87" i="11"/>
  <c r="BO88" i="11"/>
  <c r="BO89" i="11"/>
  <c r="BO90" i="11"/>
  <c r="BO91" i="11"/>
  <c r="BO92" i="11"/>
  <c r="BO93" i="11"/>
  <c r="BO94" i="11"/>
  <c r="BO95" i="11"/>
  <c r="BO96" i="11"/>
  <c r="BO97" i="11"/>
  <c r="BO98" i="11"/>
  <c r="BO99" i="11"/>
  <c r="BO100" i="11"/>
  <c r="BO101" i="11"/>
  <c r="BO102" i="11"/>
  <c r="BO103" i="11"/>
  <c r="BO104" i="11"/>
  <c r="BO105" i="11"/>
  <c r="BO106" i="11"/>
  <c r="BO107" i="11"/>
  <c r="BO108" i="11"/>
  <c r="BO109" i="11"/>
  <c r="BO110" i="11"/>
  <c r="BO111" i="11"/>
  <c r="BO112" i="11"/>
  <c r="BO113" i="11"/>
  <c r="BO114" i="11"/>
  <c r="BO115" i="11"/>
  <c r="BO116" i="11"/>
  <c r="BO117" i="11"/>
  <c r="BO118" i="11"/>
  <c r="BO119" i="11"/>
  <c r="BO120" i="11"/>
  <c r="BO121" i="11"/>
  <c r="BO122" i="11"/>
  <c r="BO123" i="11"/>
  <c r="BO124" i="11"/>
  <c r="BO125" i="11"/>
  <c r="BO126" i="11"/>
  <c r="BO127" i="11"/>
  <c r="BO128" i="11"/>
  <c r="BO129" i="11"/>
  <c r="BO130" i="11"/>
  <c r="BO131" i="11"/>
  <c r="BO132" i="11"/>
  <c r="BO133" i="11"/>
  <c r="BO134" i="11"/>
  <c r="BO135" i="11"/>
  <c r="BO136" i="11"/>
  <c r="BO137" i="11"/>
  <c r="BO138" i="11"/>
  <c r="BO139" i="11"/>
  <c r="BO140" i="11"/>
  <c r="BO141" i="11"/>
  <c r="BO142" i="11"/>
  <c r="BO143" i="11"/>
  <c r="BO144" i="11"/>
  <c r="BO145" i="11"/>
  <c r="BO146" i="11"/>
  <c r="BO147" i="11"/>
  <c r="BO148" i="11"/>
  <c r="BO149" i="11"/>
  <c r="BO150" i="11"/>
  <c r="BO151" i="11"/>
  <c r="BO152" i="11"/>
  <c r="BO153" i="11"/>
  <c r="BO154" i="11"/>
  <c r="BO155" i="11"/>
  <c r="BO156" i="11"/>
  <c r="BO157" i="11"/>
  <c r="BO158" i="11"/>
  <c r="BO159" i="11"/>
  <c r="BO160" i="11"/>
  <c r="BO161" i="11"/>
  <c r="BO162" i="11"/>
  <c r="BO163" i="11"/>
  <c r="BO164" i="11"/>
  <c r="BO165" i="11"/>
  <c r="BO166" i="11"/>
  <c r="BO167" i="11"/>
  <c r="BO168" i="11"/>
  <c r="BO169" i="11"/>
  <c r="BO170" i="11"/>
  <c r="BO171" i="11"/>
  <c r="BO172" i="11"/>
  <c r="BO173" i="11"/>
  <c r="BO174" i="11"/>
  <c r="BO175" i="11"/>
  <c r="BO176" i="11"/>
  <c r="BO177" i="11"/>
  <c r="BO178" i="11"/>
  <c r="BO179" i="11"/>
  <c r="BO180" i="11"/>
  <c r="BO181" i="11"/>
  <c r="BO182" i="11"/>
  <c r="BO183" i="11"/>
  <c r="BO184" i="11"/>
  <c r="BO185" i="11"/>
  <c r="BO186" i="11"/>
  <c r="BO187" i="11"/>
  <c r="BO188" i="11"/>
  <c r="BO189" i="11"/>
  <c r="BO190" i="11"/>
  <c r="BO191" i="11"/>
  <c r="BO192" i="11"/>
  <c r="BO193" i="11"/>
  <c r="BO194" i="11"/>
  <c r="BO195" i="11"/>
  <c r="BO196" i="11"/>
  <c r="BO197" i="11"/>
  <c r="BO198" i="11"/>
  <c r="BO199" i="11"/>
  <c r="BO200" i="11"/>
  <c r="BO201" i="11"/>
  <c r="BO202" i="11"/>
  <c r="BO203" i="11"/>
  <c r="BO204" i="11"/>
  <c r="BO205" i="11"/>
  <c r="BO206" i="11"/>
  <c r="BO207" i="11"/>
  <c r="BO208" i="11"/>
  <c r="BO209" i="11"/>
  <c r="BO210" i="11"/>
  <c r="BO211" i="11"/>
  <c r="BO212" i="11"/>
  <c r="BO213" i="11"/>
  <c r="BO214" i="11"/>
  <c r="BO215" i="11"/>
  <c r="BO216" i="11"/>
  <c r="BO217" i="11"/>
  <c r="BO218" i="11"/>
  <c r="BO219" i="11"/>
  <c r="BO220" i="11"/>
  <c r="BO221" i="11"/>
  <c r="BO222" i="11"/>
  <c r="BO223" i="11"/>
  <c r="BO224" i="11"/>
  <c r="BO225" i="11"/>
  <c r="BO226" i="11"/>
  <c r="BO227" i="11"/>
  <c r="BO228" i="11"/>
  <c r="BO229" i="11"/>
  <c r="BO230" i="11"/>
  <c r="BO231" i="11"/>
  <c r="BO232" i="11"/>
  <c r="BO233" i="11"/>
  <c r="BO234" i="11"/>
  <c r="BO235" i="11"/>
  <c r="BO236" i="11"/>
  <c r="BO237" i="11"/>
  <c r="BO238" i="11"/>
  <c r="BO239" i="11"/>
  <c r="BO240" i="11"/>
  <c r="BO241" i="11"/>
  <c r="BO242" i="11"/>
  <c r="BO243" i="11"/>
  <c r="BO244" i="11"/>
  <c r="BO245" i="11"/>
  <c r="BO246" i="11"/>
  <c r="BO247" i="11"/>
  <c r="BO248" i="11"/>
  <c r="BO249" i="11"/>
  <c r="BO250" i="11"/>
  <c r="BO251" i="11"/>
  <c r="BO252" i="11"/>
  <c r="BO253" i="11"/>
  <c r="BO254" i="11"/>
  <c r="BO255" i="11"/>
  <c r="BO256" i="11"/>
  <c r="BO257" i="11"/>
  <c r="BO258" i="11"/>
  <c r="BO259" i="11"/>
  <c r="BO260" i="11"/>
  <c r="BO261" i="11"/>
  <c r="BO262" i="11"/>
  <c r="BO263" i="11"/>
  <c r="BO264" i="11"/>
  <c r="BO265" i="11"/>
  <c r="BO266" i="11"/>
  <c r="BO267" i="11"/>
  <c r="BO268" i="11"/>
  <c r="BO269" i="11"/>
  <c r="BO270" i="11"/>
  <c r="BO271" i="11"/>
  <c r="BO272" i="11"/>
  <c r="BO273" i="11"/>
  <c r="BO274" i="11"/>
  <c r="BO275" i="11"/>
  <c r="BO276" i="11"/>
  <c r="BO277" i="11"/>
  <c r="BO278" i="11"/>
  <c r="BO279" i="11"/>
  <c r="BO280" i="11"/>
  <c r="BO281" i="11"/>
  <c r="BO282" i="11"/>
  <c r="BO283" i="11"/>
  <c r="BO284" i="11"/>
  <c r="BO285" i="11"/>
  <c r="BO286" i="11"/>
  <c r="BO287" i="11"/>
  <c r="BO288" i="11"/>
  <c r="BO289" i="11"/>
  <c r="BO290" i="11"/>
  <c r="BO291" i="11"/>
  <c r="BO292" i="11"/>
  <c r="BO293" i="11"/>
  <c r="BO294" i="11"/>
  <c r="BO295" i="11"/>
  <c r="BO296" i="11"/>
  <c r="BO297" i="11"/>
  <c r="BO298" i="11"/>
  <c r="BO299" i="11"/>
  <c r="BO300" i="11"/>
  <c r="BO301" i="11"/>
  <c r="BO302" i="11"/>
  <c r="BO303" i="11"/>
  <c r="BO304" i="11"/>
  <c r="BO305" i="11"/>
  <c r="BO306" i="11"/>
  <c r="BO307" i="11"/>
  <c r="BO308" i="11"/>
  <c r="BO309" i="11"/>
  <c r="BO310" i="11"/>
  <c r="BO311" i="11"/>
  <c r="BO312" i="11"/>
  <c r="BO313" i="11"/>
  <c r="BO314" i="11"/>
  <c r="BO315" i="11"/>
  <c r="BO316" i="11"/>
  <c r="BO317" i="11"/>
  <c r="BO318" i="11"/>
  <c r="BO319" i="11"/>
  <c r="BO320" i="11"/>
  <c r="BO321" i="11"/>
  <c r="BO322" i="11"/>
  <c r="BO323" i="11"/>
  <c r="BO324" i="11"/>
  <c r="BO325" i="11"/>
  <c r="BO326" i="11"/>
  <c r="BO327" i="11"/>
  <c r="BO328" i="11"/>
  <c r="BO329" i="11"/>
  <c r="BO330" i="11"/>
  <c r="BO331" i="11"/>
  <c r="BO332" i="11"/>
  <c r="BO333" i="11"/>
  <c r="BO334" i="11"/>
  <c r="BO335" i="11"/>
  <c r="BO336" i="11"/>
  <c r="BO337" i="11"/>
  <c r="BO338" i="11"/>
  <c r="BO339" i="11"/>
  <c r="BO340" i="11"/>
  <c r="BO341" i="11"/>
  <c r="BO342" i="11"/>
  <c r="BO343" i="11"/>
  <c r="BO344" i="11"/>
  <c r="BO345" i="11"/>
  <c r="BO346" i="11"/>
  <c r="BO347" i="11"/>
  <c r="BO348" i="11"/>
  <c r="BO349" i="11"/>
  <c r="BO350" i="11"/>
  <c r="BO351" i="11"/>
  <c r="BO352" i="11"/>
  <c r="BO353" i="11"/>
  <c r="BO354" i="11"/>
  <c r="BO355" i="11"/>
  <c r="BO356" i="11"/>
  <c r="BO357" i="11"/>
  <c r="BO358" i="11"/>
  <c r="BO359" i="11"/>
  <c r="BO360" i="11"/>
  <c r="BO361" i="11"/>
  <c r="BO362" i="11"/>
  <c r="BO363" i="11"/>
  <c r="BO364" i="11"/>
  <c r="BO365" i="11"/>
  <c r="BO366" i="11"/>
  <c r="BO367" i="11"/>
  <c r="BO368" i="11"/>
  <c r="BO369" i="11"/>
  <c r="BO370" i="11"/>
  <c r="BO371" i="11"/>
  <c r="BO372" i="11"/>
  <c r="BO373" i="11"/>
  <c r="BO374" i="11"/>
  <c r="BO375" i="11"/>
  <c r="BO376" i="11"/>
  <c r="BO377" i="11"/>
  <c r="BO378" i="11"/>
  <c r="BO379" i="11"/>
  <c r="BO380" i="11"/>
  <c r="BO381" i="11"/>
  <c r="BO382" i="11"/>
  <c r="BO383" i="11"/>
  <c r="BO384" i="11"/>
  <c r="BO385" i="11"/>
  <c r="BO386" i="11"/>
  <c r="BO387" i="11"/>
  <c r="BO388" i="11"/>
  <c r="BO389" i="11"/>
  <c r="BO390" i="11"/>
  <c r="BO391" i="11"/>
  <c r="BO392" i="11"/>
  <c r="BO393" i="11"/>
  <c r="BO394" i="11"/>
  <c r="BO395" i="11"/>
  <c r="BO396" i="11"/>
  <c r="BO397" i="11"/>
  <c r="BO398" i="11"/>
  <c r="BO399" i="11"/>
  <c r="BO400" i="11"/>
  <c r="BO401" i="11"/>
  <c r="BO402" i="11"/>
  <c r="BO403" i="11"/>
  <c r="BO404" i="11"/>
  <c r="BO405" i="11"/>
  <c r="BO406" i="11"/>
  <c r="BO407" i="11"/>
  <c r="BO408" i="11"/>
  <c r="BO409" i="11"/>
  <c r="BO410" i="11"/>
  <c r="BO411" i="11"/>
  <c r="BO412" i="11"/>
  <c r="BO413" i="11"/>
  <c r="BO414" i="11"/>
  <c r="BO415" i="11"/>
  <c r="BO416" i="11"/>
  <c r="BO417" i="11"/>
  <c r="BO418" i="11"/>
  <c r="BO419" i="11"/>
  <c r="BO420" i="11"/>
  <c r="BO421" i="11"/>
  <c r="BO422" i="11"/>
  <c r="BO423" i="11"/>
  <c r="BO424" i="11"/>
  <c r="BO425" i="11"/>
  <c r="BO426" i="11"/>
  <c r="BO427" i="11"/>
  <c r="BO428" i="11"/>
  <c r="BO429" i="11"/>
  <c r="BO430" i="11"/>
  <c r="BO431" i="11"/>
  <c r="BO432" i="11"/>
  <c r="BO433" i="11"/>
  <c r="BO434" i="11"/>
  <c r="BO435" i="11"/>
  <c r="BO436" i="11"/>
  <c r="BO437" i="11"/>
  <c r="BO438" i="11"/>
  <c r="BO439" i="11"/>
  <c r="BO440" i="11"/>
  <c r="BO441" i="11"/>
  <c r="BO442" i="11"/>
  <c r="BO443" i="11"/>
  <c r="BO444" i="11"/>
  <c r="BO445" i="11"/>
  <c r="BO446" i="11"/>
  <c r="BO447" i="11"/>
  <c r="BO448" i="11"/>
  <c r="BO449" i="11"/>
  <c r="BO450" i="11"/>
  <c r="BO451" i="11"/>
  <c r="BO452" i="11"/>
  <c r="BO453" i="11"/>
  <c r="BO454" i="11"/>
  <c r="BO455" i="11"/>
  <c r="BO456" i="11"/>
  <c r="BO457" i="11"/>
  <c r="BO458" i="11"/>
  <c r="BO459" i="11"/>
  <c r="BO460" i="11"/>
  <c r="BO461" i="11"/>
  <c r="BO462" i="11"/>
  <c r="BO463" i="11"/>
  <c r="BO464" i="11"/>
  <c r="BO465" i="11"/>
  <c r="BO466" i="11"/>
  <c r="BO467" i="11"/>
  <c r="BO468" i="11"/>
  <c r="BO469" i="11"/>
  <c r="BO470" i="11"/>
  <c r="BO471" i="11"/>
  <c r="BO472" i="11"/>
  <c r="BO473" i="11"/>
  <c r="BO474" i="11"/>
  <c r="BO475" i="11"/>
  <c r="BO476" i="11"/>
  <c r="BO477" i="11"/>
  <c r="BO478" i="11"/>
  <c r="BO479" i="11"/>
  <c r="BO480" i="11"/>
  <c r="BO481" i="11"/>
  <c r="BO482" i="11"/>
  <c r="BO483" i="11"/>
  <c r="BO484" i="11"/>
  <c r="BO485" i="11"/>
  <c r="BO486" i="11"/>
  <c r="BO487" i="11"/>
  <c r="BO488" i="11"/>
  <c r="BO489" i="11"/>
  <c r="BO490" i="11"/>
  <c r="BO491" i="11"/>
  <c r="BO492" i="11"/>
  <c r="BO493" i="11"/>
  <c r="BO494" i="11"/>
  <c r="BO495" i="11"/>
  <c r="BO496" i="11"/>
  <c r="BO497" i="11"/>
  <c r="BO498" i="11"/>
  <c r="BO499" i="11"/>
  <c r="BO500" i="11"/>
  <c r="BO501" i="11"/>
  <c r="BO502" i="11"/>
  <c r="BO503" i="11"/>
  <c r="BO504" i="11"/>
  <c r="BO505" i="11"/>
  <c r="BO506" i="11"/>
  <c r="BO507" i="11"/>
  <c r="BO508" i="11"/>
  <c r="BO509" i="11"/>
  <c r="BO510" i="11"/>
  <c r="BO511" i="11"/>
  <c r="BO512" i="11"/>
  <c r="BO513" i="11"/>
  <c r="BO514" i="11"/>
  <c r="BO515" i="11"/>
  <c r="BO516" i="11"/>
  <c r="BO517" i="11"/>
  <c r="BO518" i="11"/>
  <c r="BO519" i="11"/>
  <c r="BO520" i="11"/>
  <c r="BO521" i="11"/>
  <c r="BO522" i="11"/>
  <c r="BO523" i="11"/>
  <c r="BO524" i="11"/>
  <c r="BO525" i="11"/>
  <c r="BO526" i="11"/>
  <c r="BO527" i="11"/>
  <c r="BO528" i="11"/>
  <c r="BO529" i="11"/>
  <c r="BO530" i="11"/>
  <c r="BO531" i="11"/>
  <c r="BO532" i="11"/>
  <c r="BO533" i="11"/>
  <c r="BO534" i="11"/>
  <c r="BO535" i="11"/>
  <c r="BO536" i="11"/>
  <c r="BO537" i="11"/>
  <c r="BO538" i="11"/>
  <c r="BO539" i="11"/>
  <c r="BO540" i="11"/>
  <c r="BO541" i="11"/>
  <c r="BO542" i="11"/>
  <c r="BO543" i="11"/>
  <c r="BO544" i="11"/>
  <c r="BO545" i="11"/>
  <c r="BO546" i="11"/>
  <c r="BO547" i="11"/>
  <c r="BO548" i="11"/>
  <c r="BO549" i="11"/>
  <c r="BO550" i="11"/>
  <c r="BO551" i="11"/>
  <c r="BO552" i="11"/>
  <c r="BO553" i="11"/>
  <c r="BO554" i="11"/>
  <c r="BO555" i="11"/>
  <c r="BO556" i="11"/>
  <c r="BO557" i="11"/>
  <c r="BO558" i="11"/>
  <c r="BO559" i="11"/>
  <c r="BO560" i="11"/>
  <c r="BO561" i="11"/>
  <c r="BO562" i="11"/>
  <c r="BO563" i="11"/>
  <c r="BO564" i="11"/>
  <c r="BO565" i="11"/>
  <c r="BO566" i="11"/>
  <c r="BO567" i="11"/>
  <c r="BO568" i="11"/>
  <c r="BO569" i="11"/>
  <c r="BO570" i="11"/>
  <c r="BO571" i="11"/>
  <c r="BO572" i="11"/>
  <c r="BO573" i="11"/>
  <c r="BO574" i="11"/>
  <c r="BO575" i="11"/>
  <c r="BO576" i="11"/>
  <c r="BO577" i="11"/>
  <c r="BO578" i="11"/>
  <c r="BO579" i="11"/>
  <c r="BO580" i="11"/>
  <c r="BO581" i="11"/>
  <c r="BO582" i="11"/>
  <c r="BO583" i="11"/>
  <c r="BO584" i="11"/>
  <c r="BO585" i="11"/>
  <c r="BO586" i="11"/>
  <c r="BO587" i="11"/>
  <c r="BO588" i="11"/>
  <c r="BO589" i="11"/>
  <c r="BO590" i="11"/>
  <c r="BO591" i="11"/>
  <c r="BO592" i="11"/>
  <c r="BO593" i="11"/>
  <c r="BO594" i="11"/>
  <c r="BO595" i="11"/>
  <c r="BO596" i="11"/>
  <c r="BO597" i="11"/>
  <c r="BO598" i="11"/>
  <c r="BO599" i="11"/>
  <c r="BO600" i="11"/>
  <c r="BO601" i="11"/>
  <c r="BO602" i="11"/>
  <c r="BO603" i="11"/>
  <c r="BO604" i="11"/>
  <c r="BO605" i="11"/>
  <c r="BO606" i="11"/>
  <c r="BO607" i="11"/>
  <c r="BO608" i="11"/>
  <c r="BO609" i="11"/>
  <c r="BO610" i="11"/>
  <c r="BO611" i="11"/>
  <c r="BO612" i="11"/>
  <c r="BO613" i="11"/>
  <c r="BO614" i="11"/>
  <c r="BO615" i="11"/>
  <c r="BO616" i="11"/>
  <c r="BO617" i="11"/>
  <c r="BO618" i="11"/>
  <c r="BO619" i="11"/>
  <c r="BO620" i="11"/>
  <c r="BO621" i="11"/>
  <c r="BO622" i="11"/>
  <c r="BO623" i="11"/>
  <c r="BO624" i="11"/>
  <c r="BO625" i="11"/>
  <c r="BO626" i="11"/>
  <c r="BO627" i="11"/>
  <c r="BO628" i="11"/>
  <c r="BO629" i="11"/>
  <c r="BO630" i="11"/>
  <c r="BO631" i="11"/>
  <c r="BO632" i="11"/>
  <c r="BO633" i="11"/>
  <c r="BO634" i="11"/>
  <c r="BO635" i="11"/>
  <c r="BO636" i="11"/>
  <c r="BO637" i="11"/>
  <c r="BO638" i="11"/>
  <c r="BO639" i="11"/>
  <c r="BO640" i="11"/>
  <c r="BO641" i="11"/>
  <c r="BO642" i="11"/>
  <c r="BO643" i="11"/>
  <c r="BO644" i="11"/>
  <c r="BO645" i="11"/>
  <c r="BO646" i="11"/>
  <c r="BO647" i="11"/>
  <c r="BO648" i="11"/>
  <c r="BO649" i="11"/>
  <c r="BO650" i="11"/>
  <c r="BO651" i="11"/>
  <c r="BO652" i="11"/>
  <c r="BO653" i="11"/>
  <c r="BO654" i="11"/>
  <c r="BO655" i="11"/>
  <c r="BO656" i="11"/>
  <c r="BO657" i="11"/>
  <c r="BO658" i="11"/>
  <c r="BO659" i="11"/>
  <c r="BO660" i="11"/>
  <c r="BO661" i="11"/>
  <c r="BO662" i="11"/>
  <c r="BO663" i="11"/>
  <c r="BO664" i="11"/>
  <c r="BO665" i="11"/>
  <c r="BO666" i="11"/>
  <c r="BO667" i="11"/>
  <c r="BO668" i="11"/>
  <c r="BO669" i="11"/>
  <c r="BO670" i="11"/>
  <c r="BO671" i="11"/>
  <c r="BO672" i="11"/>
  <c r="BO673" i="11"/>
  <c r="BO674" i="11"/>
  <c r="BO675" i="11"/>
  <c r="BO676" i="11"/>
  <c r="BO677" i="11"/>
  <c r="BO678" i="11"/>
  <c r="BO679" i="11"/>
  <c r="BO680" i="11"/>
  <c r="BO681" i="11"/>
  <c r="BO682" i="11"/>
  <c r="BO683" i="11"/>
  <c r="BO684" i="11"/>
  <c r="BO685" i="11"/>
  <c r="BO686" i="11"/>
  <c r="BO687" i="11"/>
  <c r="BO688" i="11"/>
  <c r="BO689" i="11"/>
  <c r="BO690" i="11"/>
  <c r="BO691" i="11"/>
  <c r="BO692" i="11"/>
  <c r="BO693" i="11"/>
  <c r="BO694" i="11"/>
  <c r="BO695" i="11"/>
  <c r="BO696" i="11"/>
  <c r="BO697" i="11"/>
  <c r="BO698" i="11"/>
  <c r="BO699" i="11"/>
  <c r="BO700" i="11"/>
  <c r="BO701" i="11"/>
  <c r="BO702" i="11"/>
  <c r="BO703" i="11"/>
  <c r="BO704" i="11"/>
  <c r="BO705" i="11"/>
  <c r="BO706" i="11"/>
  <c r="BO707" i="11"/>
  <c r="BO708" i="11"/>
  <c r="BO709" i="11"/>
  <c r="BO710" i="11"/>
  <c r="BO711" i="11"/>
  <c r="BO712" i="11"/>
  <c r="BO713" i="11"/>
  <c r="BO714" i="11"/>
  <c r="BO715" i="11"/>
  <c r="BO716" i="11"/>
  <c r="BO717" i="11"/>
  <c r="BO718" i="11"/>
  <c r="BO719" i="11"/>
  <c r="BO720" i="11"/>
  <c r="BO721" i="11"/>
  <c r="BO722" i="11"/>
  <c r="BO723" i="11"/>
  <c r="BO724" i="11"/>
  <c r="BO725" i="11"/>
  <c r="BO726" i="11"/>
  <c r="BO727" i="11"/>
  <c r="BO728" i="11"/>
  <c r="BO729" i="11"/>
  <c r="BO730" i="11"/>
  <c r="BO731" i="11"/>
  <c r="BO732" i="11"/>
  <c r="BO733" i="11"/>
  <c r="BO734" i="11"/>
  <c r="BO735" i="11"/>
  <c r="BO736" i="11"/>
  <c r="BO737" i="11"/>
  <c r="BO738" i="11"/>
  <c r="BO739" i="11"/>
  <c r="BO740" i="11"/>
  <c r="BO741" i="11"/>
  <c r="BO742" i="11"/>
  <c r="BO743" i="11"/>
  <c r="BO744" i="11"/>
  <c r="BO745" i="11"/>
  <c r="BO746" i="11"/>
  <c r="BO747" i="11"/>
  <c r="BO748" i="11"/>
  <c r="BO749" i="11"/>
  <c r="BO750" i="11"/>
  <c r="BO751" i="11"/>
  <c r="BO752" i="11"/>
  <c r="BO753" i="11"/>
  <c r="BO754" i="11"/>
  <c r="BO755" i="11"/>
  <c r="BO756" i="11"/>
  <c r="BO757" i="11"/>
  <c r="BO758" i="11"/>
  <c r="BO759" i="11"/>
  <c r="BO760" i="11"/>
  <c r="BO761" i="11"/>
  <c r="BO762" i="11"/>
  <c r="BO763" i="11"/>
  <c r="BO764" i="11"/>
  <c r="BO765" i="11"/>
  <c r="BO766" i="11"/>
  <c r="BO767" i="11"/>
  <c r="BO768" i="11"/>
  <c r="BO769" i="11"/>
  <c r="BO770" i="11"/>
  <c r="BO771" i="11"/>
  <c r="BO772" i="11"/>
  <c r="BO773" i="11"/>
  <c r="BO774" i="11"/>
  <c r="BO775" i="11"/>
  <c r="BO776" i="11"/>
  <c r="BO777" i="11"/>
  <c r="BO778" i="11"/>
  <c r="BO779" i="11"/>
  <c r="BO780" i="11"/>
  <c r="BO781" i="11"/>
  <c r="BO782" i="11"/>
  <c r="BO783" i="11"/>
  <c r="BO784" i="11"/>
  <c r="BO785" i="11"/>
  <c r="BO786" i="11"/>
  <c r="BO787" i="11"/>
  <c r="BO788" i="11"/>
  <c r="BO789" i="11"/>
  <c r="BO790" i="11"/>
  <c r="BO791" i="11"/>
  <c r="BO792" i="11"/>
  <c r="BO793" i="11"/>
  <c r="BO794" i="11"/>
  <c r="BO795" i="11"/>
  <c r="BO796" i="11"/>
  <c r="BO797" i="11"/>
  <c r="BO798" i="11"/>
  <c r="BO799" i="11"/>
  <c r="BO800" i="11"/>
  <c r="BP143" i="15" l="1"/>
  <c r="BP116" i="15"/>
  <c r="BP112" i="15"/>
  <c r="BP140" i="15"/>
  <c r="BP114" i="15"/>
  <c r="BP44" i="15"/>
  <c r="BJ499" i="15"/>
  <c r="BL499" i="15" s="1"/>
  <c r="BP499" i="15" s="1"/>
  <c r="BJ320" i="15"/>
  <c r="BL320" i="15" s="1"/>
  <c r="BP320" i="15" s="1"/>
  <c r="BJ396" i="15"/>
  <c r="BL396" i="15" s="1"/>
  <c r="BP396" i="15" s="1"/>
  <c r="BJ105" i="15"/>
  <c r="BL105" i="15" s="1"/>
  <c r="BJ361" i="15"/>
  <c r="BL361" i="15" s="1"/>
  <c r="BP361" i="15" s="1"/>
  <c r="BJ663" i="15"/>
  <c r="BL663" i="15" s="1"/>
  <c r="BP663" i="15" s="1"/>
  <c r="BJ205" i="15"/>
  <c r="BL205" i="15" s="1"/>
  <c r="BP205" i="15" s="1"/>
  <c r="BJ383" i="15"/>
  <c r="BL383" i="15" s="1"/>
  <c r="BP383" i="15" s="1"/>
  <c r="BJ126" i="15"/>
  <c r="BL126" i="15" s="1"/>
  <c r="BJ628" i="15"/>
  <c r="BL628" i="15" s="1"/>
  <c r="BP628" i="15" s="1"/>
  <c r="BJ696" i="15"/>
  <c r="BL696" i="15" s="1"/>
  <c r="BP696" i="15" s="1"/>
  <c r="BJ710" i="15"/>
  <c r="BL710" i="15" s="1"/>
  <c r="BP710" i="15" s="1"/>
  <c r="BJ233" i="15"/>
  <c r="BL233" i="15" s="1"/>
  <c r="BP233" i="15" s="1"/>
  <c r="BJ252" i="15"/>
  <c r="BL252" i="15" s="1"/>
  <c r="BP252" i="15" s="1"/>
  <c r="BJ651" i="15"/>
  <c r="BL651" i="15" s="1"/>
  <c r="BP651" i="15" s="1"/>
  <c r="BJ785" i="15"/>
  <c r="BL785" i="15" s="1"/>
  <c r="BP785" i="15" s="1"/>
  <c r="BJ581" i="15"/>
  <c r="BL581" i="15" s="1"/>
  <c r="BP581" i="15" s="1"/>
  <c r="BJ188" i="15"/>
  <c r="BL188" i="15" s="1"/>
  <c r="BP188" i="15" s="1"/>
  <c r="BJ546" i="15"/>
  <c r="BL546" i="15" s="1"/>
  <c r="BP546" i="15" s="1"/>
  <c r="BL98" i="15"/>
  <c r="BP98" i="15" s="1"/>
  <c r="BJ639" i="15"/>
  <c r="BL639" i="15" s="1"/>
  <c r="BP639" i="15" s="1"/>
  <c r="BJ5" i="15"/>
  <c r="BL5" i="15" s="1"/>
  <c r="BP5" i="15" s="1"/>
  <c r="BJ153" i="15"/>
  <c r="BL153" i="15" s="1"/>
  <c r="BP153" i="15" s="1"/>
  <c r="BJ553" i="15"/>
  <c r="BL553" i="15" s="1"/>
  <c r="BP553" i="15" s="1"/>
  <c r="BJ262" i="15"/>
  <c r="BL262" i="15" s="1"/>
  <c r="BP262" i="15" s="1"/>
  <c r="BJ441" i="15"/>
  <c r="BL441" i="15" s="1"/>
  <c r="BP441" i="15" s="1"/>
  <c r="BJ647" i="15"/>
  <c r="BL647" i="15" s="1"/>
  <c r="BP647" i="15" s="1"/>
  <c r="BJ209" i="15"/>
  <c r="BL209" i="15" s="1"/>
  <c r="BP209" i="15" s="1"/>
  <c r="BJ115" i="15"/>
  <c r="BL115" i="15" s="1"/>
  <c r="BJ649" i="15"/>
  <c r="BL649" i="15" s="1"/>
  <c r="BP649" i="15" s="1"/>
  <c r="BJ384" i="15"/>
  <c r="BL384" i="15" s="1"/>
  <c r="BP384" i="15" s="1"/>
  <c r="BJ325" i="15"/>
  <c r="BL325" i="15" s="1"/>
  <c r="BP325" i="15" s="1"/>
  <c r="BJ223" i="15"/>
  <c r="BL223" i="15" s="1"/>
  <c r="BP223" i="15" s="1"/>
  <c r="BJ150" i="15"/>
  <c r="BL150" i="15" s="1"/>
  <c r="BP150" i="15" s="1"/>
  <c r="BJ158" i="15"/>
  <c r="BL158" i="15" s="1"/>
  <c r="BP158" i="15" s="1"/>
  <c r="BJ301" i="15"/>
  <c r="BL301" i="15" s="1"/>
  <c r="BP301" i="15" s="1"/>
  <c r="BJ269" i="15"/>
  <c r="BL269" i="15" s="1"/>
  <c r="BP269" i="15" s="1"/>
  <c r="BJ272" i="15"/>
  <c r="BL272" i="15" s="1"/>
  <c r="BP272" i="15" s="1"/>
  <c r="BJ741" i="15"/>
  <c r="BL741" i="15" s="1"/>
  <c r="BP741" i="15" s="1"/>
  <c r="BJ165" i="15"/>
  <c r="BL165" i="15" s="1"/>
  <c r="BP165" i="15" s="1"/>
  <c r="BJ181" i="15"/>
  <c r="BL181" i="15" s="1"/>
  <c r="BP181" i="15" s="1"/>
  <c r="BJ611" i="15"/>
  <c r="BL611" i="15" s="1"/>
  <c r="BP611" i="15" s="1"/>
  <c r="BJ331" i="15"/>
  <c r="BL331" i="15" s="1"/>
  <c r="BP331" i="15" s="1"/>
  <c r="BJ107" i="15"/>
  <c r="BL107" i="15" s="1"/>
  <c r="BJ364" i="15"/>
  <c r="BL364" i="15" s="1"/>
  <c r="BP364" i="15" s="1"/>
  <c r="BJ601" i="15"/>
  <c r="BL601" i="15" s="1"/>
  <c r="BP601" i="15" s="1"/>
  <c r="BJ665" i="15"/>
  <c r="BL665" i="15" s="1"/>
  <c r="BP665" i="15" s="1"/>
  <c r="BJ216" i="15"/>
  <c r="BL216" i="15" s="1"/>
  <c r="BP216" i="15" s="1"/>
  <c r="BJ241" i="15"/>
  <c r="BL241" i="15" s="1"/>
  <c r="BP241" i="15" s="1"/>
  <c r="BJ454" i="15"/>
  <c r="BL454" i="15" s="1"/>
  <c r="BP454" i="15" s="1"/>
  <c r="BJ182" i="15"/>
  <c r="BL182" i="15" s="1"/>
  <c r="BP182" i="15" s="1"/>
  <c r="BJ326" i="15"/>
  <c r="BL326" i="15" s="1"/>
  <c r="BP326" i="15" s="1"/>
  <c r="BJ281" i="15"/>
  <c r="BL281" i="15" s="1"/>
  <c r="BP281" i="15" s="1"/>
  <c r="BJ550" i="15"/>
  <c r="BL550" i="15" s="1"/>
  <c r="BP550" i="15" s="1"/>
  <c r="BJ385" i="15"/>
  <c r="BL385" i="15" s="1"/>
  <c r="BP385" i="15" s="1"/>
  <c r="BJ742" i="15"/>
  <c r="BL742" i="15" s="1"/>
  <c r="BP742" i="15" s="1"/>
  <c r="BJ759" i="15"/>
  <c r="BL759" i="15" s="1"/>
  <c r="BP759" i="15" s="1"/>
  <c r="BJ470" i="15"/>
  <c r="BL470" i="15" s="1"/>
  <c r="BP470" i="15" s="1"/>
  <c r="BJ276" i="15"/>
  <c r="BL276" i="15" s="1"/>
  <c r="BP276" i="15" s="1"/>
  <c r="BJ344" i="15"/>
  <c r="BL344" i="15" s="1"/>
  <c r="BP344" i="15" s="1"/>
  <c r="BJ391" i="15"/>
  <c r="BL391" i="15" s="1"/>
  <c r="BP391" i="15" s="1"/>
  <c r="BJ436" i="15"/>
  <c r="BL436" i="15" s="1"/>
  <c r="BP436" i="15" s="1"/>
  <c r="BJ226" i="15"/>
  <c r="BL226" i="15" s="1"/>
  <c r="BP226" i="15" s="1"/>
  <c r="BJ253" i="15"/>
  <c r="BL253" i="15" s="1"/>
  <c r="BP253" i="15" s="1"/>
  <c r="BJ187" i="15"/>
  <c r="BL187" i="15" s="1"/>
  <c r="BP187" i="15" s="1"/>
  <c r="BJ653" i="15"/>
  <c r="BL653" i="15" s="1"/>
  <c r="BP653" i="15" s="1"/>
  <c r="BJ248" i="15"/>
  <c r="BL248" i="15" s="1"/>
  <c r="BP248" i="15" s="1"/>
  <c r="BJ229" i="15"/>
  <c r="BL229" i="15" s="1"/>
  <c r="BP229" i="15" s="1"/>
  <c r="BJ469" i="15"/>
  <c r="BL469" i="15" s="1"/>
  <c r="BP469" i="15" s="1"/>
  <c r="BJ409" i="15"/>
  <c r="BL409" i="15" s="1"/>
  <c r="BP409" i="15" s="1"/>
  <c r="BJ440" i="15"/>
  <c r="BL440" i="15" s="1"/>
  <c r="BP440" i="15" s="1"/>
  <c r="BJ777" i="15"/>
  <c r="BL777" i="15" s="1"/>
  <c r="BP777" i="15" s="1"/>
  <c r="BJ61" i="15"/>
  <c r="BL61" i="15" s="1"/>
  <c r="BJ482" i="15"/>
  <c r="BL482" i="15" s="1"/>
  <c r="BP482" i="15" s="1"/>
  <c r="BJ222" i="15"/>
  <c r="BL222" i="15" s="1"/>
  <c r="BP222" i="15" s="1"/>
  <c r="BJ339" i="15"/>
  <c r="BL339" i="15" s="1"/>
  <c r="BP339" i="15" s="1"/>
  <c r="BJ154" i="15"/>
  <c r="BL154" i="15" s="1"/>
  <c r="BP154" i="15" s="1"/>
  <c r="BJ783" i="15"/>
  <c r="BL783" i="15" s="1"/>
  <c r="BP783" i="15" s="1"/>
  <c r="BJ566" i="15"/>
  <c r="BL566" i="15" s="1"/>
  <c r="BP566" i="15" s="1"/>
  <c r="BJ332" i="15"/>
  <c r="BL332" i="15" s="1"/>
  <c r="BP332" i="15" s="1"/>
  <c r="BJ358" i="15"/>
  <c r="BL358" i="15" s="1"/>
  <c r="BP358" i="15" s="1"/>
  <c r="BJ432" i="15"/>
  <c r="BL432" i="15" s="1"/>
  <c r="BP432" i="15" s="1"/>
  <c r="BJ582" i="15"/>
  <c r="BL582" i="15" s="1"/>
  <c r="BP582" i="15" s="1"/>
  <c r="BJ504" i="15"/>
  <c r="BL504" i="15" s="1"/>
  <c r="BP504" i="15" s="1"/>
  <c r="BJ95" i="15"/>
  <c r="BL95" i="15" s="1"/>
  <c r="BJ292" i="15"/>
  <c r="BL292" i="15" s="1"/>
  <c r="BP292" i="15" s="1"/>
  <c r="BJ765" i="15"/>
  <c r="BL765" i="15" s="1"/>
  <c r="BP765" i="15" s="1"/>
  <c r="BJ465" i="15"/>
  <c r="BL465" i="15" s="1"/>
  <c r="BP465" i="15" s="1"/>
  <c r="BJ421" i="15"/>
  <c r="BL421" i="15" s="1"/>
  <c r="BP421" i="15" s="1"/>
  <c r="BJ237" i="15"/>
  <c r="BL237" i="15" s="1"/>
  <c r="BP237" i="15" s="1"/>
  <c r="BJ146" i="15"/>
  <c r="BL146" i="15" s="1"/>
  <c r="BP146" i="15" s="1"/>
  <c r="BJ722" i="15"/>
  <c r="BL722" i="15" s="1"/>
  <c r="BP722" i="15" s="1"/>
  <c r="BJ693" i="15"/>
  <c r="BL693" i="15" s="1"/>
  <c r="BP693" i="15" s="1"/>
  <c r="BJ664" i="15"/>
  <c r="BL664" i="15" s="1"/>
  <c r="BP664" i="15" s="1"/>
  <c r="BJ596" i="15"/>
  <c r="BL596" i="15" s="1"/>
  <c r="BP596" i="15" s="1"/>
  <c r="BJ382" i="15"/>
  <c r="BL382" i="15" s="1"/>
  <c r="BP382" i="15" s="1"/>
  <c r="BJ668" i="15"/>
  <c r="BL668" i="15" s="1"/>
  <c r="BP668" i="15" s="1"/>
  <c r="BJ704" i="15"/>
  <c r="BL704" i="15" s="1"/>
  <c r="BP704" i="15" s="1"/>
  <c r="BJ537" i="15"/>
  <c r="BL537" i="15" s="1"/>
  <c r="BP537" i="15" s="1"/>
  <c r="BJ175" i="15"/>
  <c r="BL175" i="15" s="1"/>
  <c r="BP175" i="15" s="1"/>
  <c r="BJ297" i="15"/>
  <c r="BL297" i="15" s="1"/>
  <c r="BP297" i="15" s="1"/>
  <c r="BJ730" i="15"/>
  <c r="BL730" i="15" s="1"/>
  <c r="BP730" i="15" s="1"/>
  <c r="BJ147" i="15"/>
  <c r="BL147" i="15" s="1"/>
  <c r="BP147" i="15" s="1"/>
  <c r="BJ203" i="15"/>
  <c r="BL203" i="15" s="1"/>
  <c r="BP203" i="15" s="1"/>
  <c r="BJ317" i="15"/>
  <c r="BL317" i="15" s="1"/>
  <c r="BP317" i="15" s="1"/>
  <c r="BJ220" i="15"/>
  <c r="BL220" i="15" s="1"/>
  <c r="BP220" i="15" s="1"/>
  <c r="BJ659" i="15"/>
  <c r="BL659" i="15" s="1"/>
  <c r="BP659" i="15" s="1"/>
  <c r="BJ635" i="15"/>
  <c r="BL635" i="15" s="1"/>
  <c r="BP635" i="15" s="1"/>
  <c r="BJ458" i="15"/>
  <c r="BL458" i="15" s="1"/>
  <c r="BP458" i="15" s="1"/>
  <c r="BJ240" i="15"/>
  <c r="BL240" i="15" s="1"/>
  <c r="BP240" i="15" s="1"/>
  <c r="BJ163" i="15"/>
  <c r="BL163" i="15" s="1"/>
  <c r="BP163" i="15" s="1"/>
  <c r="BJ617" i="15"/>
  <c r="BL617" i="15" s="1"/>
  <c r="BP617" i="15" s="1"/>
  <c r="BJ224" i="15"/>
  <c r="BL224" i="15" s="1"/>
  <c r="BP224" i="15" s="1"/>
  <c r="BJ744" i="15"/>
  <c r="BL744" i="15" s="1"/>
  <c r="BP744" i="15" s="1"/>
  <c r="BJ127" i="15"/>
  <c r="BL127" i="15" s="1"/>
  <c r="BJ626" i="15"/>
  <c r="BL626" i="15" s="1"/>
  <c r="BP626" i="15" s="1"/>
  <c r="BJ700" i="15"/>
  <c r="BL700" i="15" s="1"/>
  <c r="BP700" i="15" s="1"/>
  <c r="BL74" i="15"/>
  <c r="BP74" i="15" s="1"/>
  <c r="BJ666" i="15"/>
  <c r="BL666" i="15" s="1"/>
  <c r="BP666" i="15" s="1"/>
  <c r="BJ637" i="15"/>
  <c r="BL637" i="15" s="1"/>
  <c r="BP637" i="15" s="1"/>
  <c r="BJ399" i="15"/>
  <c r="BL399" i="15" s="1"/>
  <c r="BP399" i="15" s="1"/>
  <c r="BJ321" i="15"/>
  <c r="BL321" i="15" s="1"/>
  <c r="BP321" i="15" s="1"/>
  <c r="BJ376" i="15"/>
  <c r="BL376" i="15" s="1"/>
  <c r="BP376" i="15" s="1"/>
  <c r="BJ246" i="15"/>
  <c r="BL246" i="15" s="1"/>
  <c r="BP246" i="15" s="1"/>
  <c r="BJ476" i="15"/>
  <c r="BL476" i="15" s="1"/>
  <c r="BP476" i="15" s="1"/>
  <c r="BJ715" i="15"/>
  <c r="BL715" i="15" s="1"/>
  <c r="BP715" i="15" s="1"/>
  <c r="BL136" i="15"/>
  <c r="BP136" i="15" s="1"/>
  <c r="BP70" i="15"/>
  <c r="BJ712" i="15"/>
  <c r="BL712" i="15" s="1"/>
  <c r="BP712" i="15" s="1"/>
  <c r="BJ444" i="15"/>
  <c r="BL444" i="15" s="1"/>
  <c r="BP444" i="15" s="1"/>
  <c r="BJ727" i="15"/>
  <c r="BL727" i="15" s="1"/>
  <c r="BP727" i="15" s="1"/>
  <c r="BJ671" i="15"/>
  <c r="BL671" i="15" s="1"/>
  <c r="BP671" i="15" s="1"/>
  <c r="BJ254" i="15"/>
  <c r="BL254" i="15" s="1"/>
  <c r="BP254" i="15" s="1"/>
  <c r="BJ660" i="15"/>
  <c r="BL660" i="15" s="1"/>
  <c r="BP660" i="15" s="1"/>
  <c r="BJ299" i="15"/>
  <c r="BL299" i="15" s="1"/>
  <c r="BP299" i="15" s="1"/>
  <c r="BJ511" i="15"/>
  <c r="BL511" i="15" s="1"/>
  <c r="BP511" i="15" s="1"/>
  <c r="BJ768" i="15"/>
  <c r="BL768" i="15" s="1"/>
  <c r="BP768" i="15" s="1"/>
  <c r="BJ764" i="15"/>
  <c r="BL764" i="15" s="1"/>
  <c r="BP764" i="15" s="1"/>
  <c r="BJ588" i="15"/>
  <c r="BL588" i="15" s="1"/>
  <c r="BP588" i="15" s="1"/>
  <c r="BJ701" i="15"/>
  <c r="BL701" i="15" s="1"/>
  <c r="BP701" i="15" s="1"/>
  <c r="BJ512" i="15"/>
  <c r="BL512" i="15" s="1"/>
  <c r="BP512" i="15" s="1"/>
  <c r="BJ702" i="15"/>
  <c r="BL702" i="15" s="1"/>
  <c r="BP702" i="15" s="1"/>
  <c r="BJ676" i="15"/>
  <c r="BL676" i="15" s="1"/>
  <c r="BP676" i="15" s="1"/>
  <c r="BJ363" i="15"/>
  <c r="BL363" i="15" s="1"/>
  <c r="BP363" i="15" s="1"/>
  <c r="BJ629" i="15"/>
  <c r="BL629" i="15" s="1"/>
  <c r="BP629" i="15" s="1"/>
  <c r="BJ661" i="15"/>
  <c r="BL661" i="15" s="1"/>
  <c r="BP661" i="15" s="1"/>
  <c r="BJ599" i="15"/>
  <c r="BL599" i="15" s="1"/>
  <c r="BP599" i="15" s="1"/>
  <c r="BJ211" i="15"/>
  <c r="BL211" i="15" s="1"/>
  <c r="BP211" i="15" s="1"/>
  <c r="BJ119" i="15"/>
  <c r="BL119" i="15" s="1"/>
  <c r="BJ176" i="15"/>
  <c r="BL176" i="15" s="1"/>
  <c r="BP176" i="15" s="1"/>
  <c r="BJ313" i="15"/>
  <c r="BL313" i="15" s="1"/>
  <c r="BP313" i="15" s="1"/>
  <c r="BJ442" i="15"/>
  <c r="BL442" i="15" s="1"/>
  <c r="BP442" i="15" s="1"/>
  <c r="BJ491" i="15"/>
  <c r="BL491" i="15" s="1"/>
  <c r="BP491" i="15" s="1"/>
  <c r="BJ83" i="15"/>
  <c r="BL83" i="15" s="1"/>
  <c r="BJ556" i="15"/>
  <c r="BL556" i="15" s="1"/>
  <c r="BP556" i="15" s="1"/>
  <c r="BJ551" i="15"/>
  <c r="BL551" i="15" s="1"/>
  <c r="BP551" i="15" s="1"/>
  <c r="BJ590" i="15"/>
  <c r="BL590" i="15" s="1"/>
  <c r="BP590" i="15" s="1"/>
  <c r="BL743" i="15"/>
  <c r="BP743" i="15" s="1"/>
  <c r="BJ743" i="15"/>
  <c r="BJ424" i="15"/>
  <c r="BL424" i="15" s="1"/>
  <c r="BP424" i="15" s="1"/>
  <c r="BJ452" i="15"/>
  <c r="BL452" i="15" s="1"/>
  <c r="BP452" i="15" s="1"/>
  <c r="BJ286" i="15"/>
  <c r="BL286" i="15" s="1"/>
  <c r="BP286" i="15" s="1"/>
  <c r="BJ781" i="15"/>
  <c r="BL781" i="15" s="1"/>
  <c r="BP781" i="15" s="1"/>
  <c r="BJ506" i="15"/>
  <c r="BL506" i="15" s="1"/>
  <c r="BP506" i="15" s="1"/>
  <c r="BJ133" i="15"/>
  <c r="BL133" i="15" s="1"/>
  <c r="BJ151" i="15"/>
  <c r="BL151" i="15" s="1"/>
  <c r="BP151" i="15" s="1"/>
  <c r="BJ79" i="15"/>
  <c r="BL79" i="15" s="1"/>
  <c r="BJ393" i="15"/>
  <c r="BL393" i="15" s="1"/>
  <c r="BP393" i="15" s="1"/>
  <c r="BJ678" i="15"/>
  <c r="BL678" i="15" s="1"/>
  <c r="BP678" i="15" s="1"/>
  <c r="BJ483" i="15"/>
  <c r="BL483" i="15" s="1"/>
  <c r="BP483" i="15" s="1"/>
  <c r="BJ658" i="15"/>
  <c r="BL658" i="15" s="1"/>
  <c r="BP658" i="15" s="1"/>
  <c r="BJ634" i="15"/>
  <c r="BL634" i="15" s="1"/>
  <c r="BP634" i="15" s="1"/>
  <c r="BJ448" i="15"/>
  <c r="BL448" i="15" s="1"/>
  <c r="BP448" i="15" s="1"/>
  <c r="BJ438" i="15"/>
  <c r="BL438" i="15" s="1"/>
  <c r="BP438" i="15" s="1"/>
  <c r="BJ283" i="15"/>
  <c r="BL283" i="15" s="1"/>
  <c r="BP283" i="15" s="1"/>
  <c r="BJ261" i="15"/>
  <c r="BL261" i="15" s="1"/>
  <c r="BP261" i="15" s="1"/>
  <c r="BJ360" i="15"/>
  <c r="BL360" i="15" s="1"/>
  <c r="BP360" i="15" s="1"/>
  <c r="BJ307" i="15"/>
  <c r="BL307" i="15" s="1"/>
  <c r="BP307" i="15" s="1"/>
  <c r="BJ445" i="15"/>
  <c r="BL445" i="15" s="1"/>
  <c r="BP445" i="15" s="1"/>
  <c r="BJ375" i="15"/>
  <c r="BL375" i="15" s="1"/>
  <c r="BP375" i="15" s="1"/>
  <c r="BJ767" i="15"/>
  <c r="BL767" i="15" s="1"/>
  <c r="BP767" i="15" s="1"/>
  <c r="BJ263" i="15"/>
  <c r="BL263" i="15" s="1"/>
  <c r="BP263" i="15" s="1"/>
  <c r="BJ531" i="15"/>
  <c r="BL531" i="15" s="1"/>
  <c r="BP531" i="15" s="1"/>
  <c r="BJ184" i="15"/>
  <c r="BL184" i="15" s="1"/>
  <c r="BP184" i="15" s="1"/>
  <c r="BJ754" i="15"/>
  <c r="BL754" i="15" s="1"/>
  <c r="BP754" i="15" s="1"/>
  <c r="BJ756" i="15"/>
  <c r="BL756" i="15" s="1"/>
  <c r="BP756" i="15" s="1"/>
  <c r="BJ636" i="15"/>
  <c r="BL636" i="15" s="1"/>
  <c r="BP636" i="15" s="1"/>
  <c r="BJ620" i="15"/>
  <c r="BL620" i="15" s="1"/>
  <c r="BP620" i="15" s="1"/>
  <c r="BJ706" i="15"/>
  <c r="BL706" i="15" s="1"/>
  <c r="BP706" i="15" s="1"/>
  <c r="BJ638" i="15"/>
  <c r="BL638" i="15" s="1"/>
  <c r="BP638" i="15" s="1"/>
  <c r="BJ75" i="15"/>
  <c r="BL75" i="15" s="1"/>
  <c r="BJ534" i="15"/>
  <c r="BL534" i="15" s="1"/>
  <c r="BP534" i="15" s="1"/>
  <c r="BJ697" i="15"/>
  <c r="BL697" i="15" s="1"/>
  <c r="BP697" i="15" s="1"/>
  <c r="BJ541" i="15"/>
  <c r="BL541" i="15" s="1"/>
  <c r="BP541" i="15" s="1"/>
  <c r="BJ367" i="15"/>
  <c r="BL367" i="15" s="1"/>
  <c r="BP367" i="15" s="1"/>
  <c r="BJ437" i="15"/>
  <c r="BL437" i="15" s="1"/>
  <c r="BP437" i="15" s="1"/>
  <c r="BJ247" i="15"/>
  <c r="BL247" i="15" s="1"/>
  <c r="BP247" i="15" s="1"/>
  <c r="BJ413" i="15"/>
  <c r="BL413" i="15" s="1"/>
  <c r="BP413" i="15" s="1"/>
  <c r="BJ540" i="15"/>
  <c r="BL540" i="15" s="1"/>
  <c r="BP540" i="15" s="1"/>
  <c r="BJ235" i="15"/>
  <c r="BL235" i="15" s="1"/>
  <c r="BP235" i="15" s="1"/>
  <c r="BJ225" i="15"/>
  <c r="BL225" i="15" s="1"/>
  <c r="BP225" i="15" s="1"/>
  <c r="BJ595" i="15"/>
  <c r="BL595" i="15" s="1"/>
  <c r="BP595" i="15" s="1"/>
  <c r="BJ214" i="15"/>
  <c r="BL214" i="15" s="1"/>
  <c r="BP214" i="15" s="1"/>
  <c r="BJ578" i="15"/>
  <c r="BL578" i="15" s="1"/>
  <c r="BP578" i="15" s="1"/>
  <c r="BJ430" i="15"/>
  <c r="BL430" i="15" s="1"/>
  <c r="BP430" i="15" s="1"/>
  <c r="BJ606" i="15"/>
  <c r="BL606" i="15" s="1"/>
  <c r="BP606" i="15" s="1"/>
  <c r="BJ349" i="15"/>
  <c r="BL349" i="15" s="1"/>
  <c r="BP349" i="15" s="1"/>
  <c r="BJ309" i="15"/>
  <c r="BL309" i="15" s="1"/>
  <c r="BP309" i="15" s="1"/>
  <c r="BJ456" i="15"/>
  <c r="BL456" i="15" s="1"/>
  <c r="BP456" i="15" s="1"/>
  <c r="BJ670" i="15"/>
  <c r="BL670" i="15" s="1"/>
  <c r="BP670" i="15" s="1"/>
  <c r="BJ323" i="15"/>
  <c r="BL323" i="15" s="1"/>
  <c r="BP323" i="15" s="1"/>
  <c r="BJ265" i="15"/>
  <c r="BL265" i="15" s="1"/>
  <c r="BP265" i="15" s="1"/>
  <c r="BJ171" i="15"/>
  <c r="BL171" i="15" s="1"/>
  <c r="BP171" i="15" s="1"/>
  <c r="BJ345" i="15"/>
  <c r="BL345" i="15" s="1"/>
  <c r="BP345" i="15" s="1"/>
  <c r="BJ296" i="15"/>
  <c r="BL296" i="15" s="1"/>
  <c r="BP296" i="15" s="1"/>
  <c r="BJ657" i="15"/>
  <c r="BL657" i="15" s="1"/>
  <c r="BP657" i="15" s="1"/>
  <c r="BJ426" i="15"/>
  <c r="BL426" i="15" s="1"/>
  <c r="BP426" i="15" s="1"/>
  <c r="BJ515" i="15"/>
  <c r="BL515" i="15" s="1"/>
  <c r="BP515" i="15" s="1"/>
  <c r="BJ194" i="15"/>
  <c r="BL194" i="15" s="1"/>
  <c r="BP194" i="15" s="1"/>
  <c r="BJ407" i="15"/>
  <c r="BL407" i="15" s="1"/>
  <c r="BP407" i="15" s="1"/>
  <c r="BJ523" i="15"/>
  <c r="BL523" i="15" s="1"/>
  <c r="BP523" i="15" s="1"/>
  <c r="BJ270" i="15"/>
  <c r="BL270" i="15" s="1"/>
  <c r="BP270" i="15" s="1"/>
  <c r="BL132" i="15"/>
  <c r="BP132" i="15" s="1"/>
  <c r="BJ164" i="15"/>
  <c r="BL164" i="15" s="1"/>
  <c r="BP164" i="15" s="1"/>
  <c r="BJ414" i="15"/>
  <c r="BL414" i="15" s="1"/>
  <c r="BP414" i="15" s="1"/>
  <c r="BJ500" i="15"/>
  <c r="BL500" i="15" s="1"/>
  <c r="BP500" i="15" s="1"/>
  <c r="BJ298" i="15"/>
  <c r="BL298" i="15" s="1"/>
  <c r="BP298" i="15" s="1"/>
  <c r="BJ312" i="15"/>
  <c r="BL312" i="15" s="1"/>
  <c r="BP312" i="15" s="1"/>
  <c r="BJ256" i="15"/>
  <c r="BL256" i="15" s="1"/>
  <c r="BP256" i="15" s="1"/>
  <c r="BJ679" i="15"/>
  <c r="BL679" i="15" s="1"/>
  <c r="BP679" i="15" s="1"/>
  <c r="BJ618" i="15"/>
  <c r="BL618" i="15" s="1"/>
  <c r="BP618" i="15" s="1"/>
  <c r="BJ99" i="15"/>
  <c r="BL99" i="15" s="1"/>
  <c r="BJ729" i="15"/>
  <c r="BL729" i="15" s="1"/>
  <c r="BP729" i="15" s="1"/>
  <c r="BJ232" i="15"/>
  <c r="BL232" i="15" s="1"/>
  <c r="BP232" i="15" s="1"/>
  <c r="BJ740" i="15"/>
  <c r="BL740" i="15" s="1"/>
  <c r="BP740" i="15" s="1"/>
  <c r="BJ682" i="15"/>
  <c r="BL682" i="15" s="1"/>
  <c r="BP682" i="15" s="1"/>
  <c r="BJ684" i="15"/>
  <c r="BL684" i="15" s="1"/>
  <c r="BP684" i="15" s="1"/>
  <c r="BJ612" i="15"/>
  <c r="BL612" i="15" s="1"/>
  <c r="BP612" i="15" s="1"/>
  <c r="BJ728" i="15"/>
  <c r="BL728" i="15" s="1"/>
  <c r="BP728" i="15" s="1"/>
  <c r="BJ772" i="15"/>
  <c r="BL772" i="15" s="1"/>
  <c r="BP772" i="15" s="1"/>
  <c r="BJ183" i="15"/>
  <c r="BL183" i="15" s="1"/>
  <c r="BP183" i="15" s="1"/>
  <c r="BJ580" i="15"/>
  <c r="BL580" i="15" s="1"/>
  <c r="BP580" i="15" s="1"/>
  <c r="BJ200" i="15"/>
  <c r="BL200" i="15" s="1"/>
  <c r="BP200" i="15" s="1"/>
  <c r="BJ694" i="15"/>
  <c r="BL694" i="15" s="1"/>
  <c r="BP694" i="15" s="1"/>
  <c r="BJ410" i="15"/>
  <c r="BL410" i="15" s="1"/>
  <c r="BP410" i="15" s="1"/>
  <c r="BJ522" i="15"/>
  <c r="BL522" i="15" s="1"/>
  <c r="BP522" i="15" s="1"/>
  <c r="BJ288" i="15"/>
  <c r="BL288" i="15" s="1"/>
  <c r="BP288" i="15" s="1"/>
  <c r="BJ497" i="15"/>
  <c r="BL497" i="15" s="1"/>
  <c r="BP497" i="15" s="1"/>
  <c r="BJ402" i="15"/>
  <c r="BL402" i="15" s="1"/>
  <c r="BP402" i="15" s="1"/>
  <c r="BJ760" i="15"/>
  <c r="BL760" i="15" s="1"/>
  <c r="BP760" i="15" s="1"/>
  <c r="BJ341" i="15"/>
  <c r="BL341" i="15" s="1"/>
  <c r="BP341" i="15" s="1"/>
  <c r="BJ758" i="15"/>
  <c r="BL758" i="15" s="1"/>
  <c r="BP758" i="15" s="1"/>
  <c r="BJ472" i="15"/>
  <c r="BL472" i="15" s="1"/>
  <c r="BP472" i="15" s="1"/>
  <c r="BJ571" i="15"/>
  <c r="BL571" i="15" s="1"/>
  <c r="BP571" i="15" s="1"/>
  <c r="BJ681" i="15"/>
  <c r="BL681" i="15" s="1"/>
  <c r="BP681" i="15" s="1"/>
  <c r="BJ577" i="15"/>
  <c r="BL577" i="15" s="1"/>
  <c r="BP577" i="15" s="1"/>
  <c r="BJ574" i="15"/>
  <c r="BL574" i="15" s="1"/>
  <c r="BP574" i="15" s="1"/>
  <c r="BJ242" i="15"/>
  <c r="BL242" i="15" s="1"/>
  <c r="BP242" i="15" s="1"/>
  <c r="BJ462" i="15"/>
  <c r="BL462" i="15" s="1"/>
  <c r="BP462" i="15" s="1"/>
  <c r="BJ404" i="15"/>
  <c r="BL404" i="15" s="1"/>
  <c r="BP404" i="15" s="1"/>
  <c r="BJ784" i="15"/>
  <c r="BL784" i="15" s="1"/>
  <c r="BP784" i="15" s="1"/>
  <c r="BJ539" i="15"/>
  <c r="BL539" i="15" s="1"/>
  <c r="BP539" i="15" s="1"/>
  <c r="BJ602" i="15"/>
  <c r="BL602" i="15" s="1"/>
  <c r="BP602" i="15" s="1"/>
  <c r="BJ117" i="15"/>
  <c r="BL117" i="15" s="1"/>
  <c r="BJ328" i="15"/>
  <c r="BL328" i="15" s="1"/>
  <c r="BP328" i="15" s="1"/>
  <c r="BJ275" i="15"/>
  <c r="BL275" i="15" s="1"/>
  <c r="BP275" i="15" s="1"/>
  <c r="BJ138" i="15"/>
  <c r="BL138" i="15" s="1"/>
  <c r="BP138" i="15" s="1"/>
  <c r="BJ705" i="15"/>
  <c r="BL705" i="15" s="1"/>
  <c r="BP705" i="15" s="1"/>
  <c r="BJ111" i="15"/>
  <c r="BL111" i="15" s="1"/>
  <c r="BJ285" i="15"/>
  <c r="BL285" i="15" s="1"/>
  <c r="BP285" i="15" s="1"/>
  <c r="BJ557" i="15"/>
  <c r="BL557" i="15" s="1"/>
  <c r="BP557" i="15" s="1"/>
  <c r="BP94" i="15"/>
  <c r="BJ745" i="15"/>
  <c r="BL745" i="15" s="1"/>
  <c r="BP745" i="15" s="1"/>
  <c r="BJ238" i="15"/>
  <c r="BL238" i="15" s="1"/>
  <c r="BP238" i="15" s="1"/>
  <c r="BJ377" i="15"/>
  <c r="BL377" i="15" s="1"/>
  <c r="BP377" i="15" s="1"/>
  <c r="BJ197" i="15"/>
  <c r="BL197" i="15" s="1"/>
  <c r="BP197" i="15" s="1"/>
  <c r="BJ135" i="15"/>
  <c r="BL135" i="15" s="1"/>
  <c r="BL91" i="15"/>
  <c r="BJ717" i="15"/>
  <c r="BL717" i="15" s="1"/>
  <c r="BP717" i="15" s="1"/>
  <c r="BJ492" i="15"/>
  <c r="BL492" i="15" s="1"/>
  <c r="BP492" i="15" s="1"/>
  <c r="BJ631" i="15"/>
  <c r="BL631" i="15" s="1"/>
  <c r="BP631" i="15" s="1"/>
  <c r="BJ416" i="15"/>
  <c r="BL416" i="15" s="1"/>
  <c r="BP416" i="15" s="1"/>
  <c r="BJ206" i="15"/>
  <c r="BL206" i="15" s="1"/>
  <c r="BP206" i="15" s="1"/>
  <c r="BJ576" i="15"/>
  <c r="BL576" i="15" s="1"/>
  <c r="BP576" i="15" s="1"/>
  <c r="BJ726" i="15"/>
  <c r="BL726" i="15" s="1"/>
  <c r="BP726" i="15" s="1"/>
  <c r="BJ782" i="15"/>
  <c r="BL782" i="15" s="1"/>
  <c r="BP782" i="15" s="1"/>
  <c r="BJ708" i="15"/>
  <c r="BL708" i="15" s="1"/>
  <c r="BP708" i="15" s="1"/>
  <c r="BJ591" i="15"/>
  <c r="BL591" i="15" s="1"/>
  <c r="BP591" i="15" s="1"/>
  <c r="BJ513" i="15"/>
  <c r="BL513" i="15" s="1"/>
  <c r="BP513" i="15" s="1"/>
  <c r="BJ215" i="15"/>
  <c r="BL215" i="15" s="1"/>
  <c r="BP215" i="15" s="1"/>
  <c r="BJ199" i="15"/>
  <c r="BL199" i="15" s="1"/>
  <c r="BP199" i="15" s="1"/>
  <c r="BJ527" i="15"/>
  <c r="BL527" i="15" s="1"/>
  <c r="BP527" i="15" s="1"/>
  <c r="BJ169" i="15"/>
  <c r="BL169" i="15" s="1"/>
  <c r="BP169" i="15" s="1"/>
  <c r="BJ417" i="15"/>
  <c r="BL417" i="15" s="1"/>
  <c r="BP417" i="15" s="1"/>
  <c r="BJ167" i="15"/>
  <c r="BL167" i="15" s="1"/>
  <c r="BP167" i="15" s="1"/>
  <c r="BJ359" i="15"/>
  <c r="BL359" i="15" s="1"/>
  <c r="BP359" i="15" s="1"/>
  <c r="BJ429" i="15"/>
  <c r="BL429" i="15" s="1"/>
  <c r="BP429" i="15" s="1"/>
  <c r="BJ142" i="15"/>
  <c r="BL142" i="15" s="1"/>
  <c r="BP142" i="15" s="1"/>
  <c r="BJ641" i="15"/>
  <c r="BL641" i="15" s="1"/>
  <c r="BP641" i="15" s="1"/>
  <c r="BJ474" i="15"/>
  <c r="BL474" i="15" s="1"/>
  <c r="BP474" i="15" s="1"/>
  <c r="BJ210" i="15"/>
  <c r="BL210" i="15" s="1"/>
  <c r="BP210" i="15" s="1"/>
  <c r="BJ573" i="15"/>
  <c r="BL573" i="15" s="1"/>
  <c r="BP573" i="15" s="1"/>
  <c r="BJ486" i="15"/>
  <c r="BL486" i="15" s="1"/>
  <c r="BP486" i="15" s="1"/>
  <c r="BJ405" i="15"/>
  <c r="BL405" i="15" s="1"/>
  <c r="BP405" i="15" s="1"/>
  <c r="BJ357" i="15"/>
  <c r="BL357" i="15" s="1"/>
  <c r="BP357" i="15" s="1"/>
  <c r="BL122" i="15"/>
  <c r="BP122" i="15" s="1"/>
  <c r="BL106" i="15"/>
  <c r="BP106" i="15" s="1"/>
  <c r="BJ195" i="15"/>
  <c r="BL195" i="15" s="1"/>
  <c r="BP195" i="15" s="1"/>
  <c r="BJ236" i="15"/>
  <c r="BL236" i="15" s="1"/>
  <c r="BP236" i="15" s="1"/>
  <c r="BJ457" i="15"/>
  <c r="BL457" i="15" s="1"/>
  <c r="BP457" i="15" s="1"/>
  <c r="BJ643" i="15"/>
  <c r="BL643" i="15" s="1"/>
  <c r="BP643" i="15" s="1"/>
  <c r="BJ517" i="15"/>
  <c r="BL517" i="15" s="1"/>
  <c r="BP517" i="15" s="1"/>
  <c r="BJ268" i="15"/>
  <c r="BL268" i="15" s="1"/>
  <c r="BP268" i="15" s="1"/>
  <c r="BJ489" i="15"/>
  <c r="BL489" i="15" s="1"/>
  <c r="BP489" i="15" s="1"/>
  <c r="BJ305" i="15"/>
  <c r="BL305" i="15" s="1"/>
  <c r="BP305" i="15" s="1"/>
  <c r="BJ587" i="15"/>
  <c r="BL587" i="15" s="1"/>
  <c r="BP587" i="15" s="1"/>
  <c r="BJ191" i="15"/>
  <c r="BL191" i="15" s="1"/>
  <c r="BP191" i="15" s="1"/>
  <c r="BJ190" i="15"/>
  <c r="BL190" i="15" s="1"/>
  <c r="BP190" i="15" s="1"/>
  <c r="BP124" i="15"/>
  <c r="BJ362" i="15"/>
  <c r="BL362" i="15" s="1"/>
  <c r="BP362" i="15" s="1"/>
  <c r="BJ65" i="15"/>
  <c r="BL65" i="15" s="1"/>
  <c r="BJ257" i="15"/>
  <c r="BL257" i="15" s="1"/>
  <c r="BP257" i="15" s="1"/>
  <c r="BJ675" i="15"/>
  <c r="BL675" i="15" s="1"/>
  <c r="BP675" i="15" s="1"/>
  <c r="BJ761" i="15"/>
  <c r="BL761" i="15" s="1"/>
  <c r="BP761" i="15" s="1"/>
  <c r="BJ567" i="15"/>
  <c r="BL567" i="15" s="1"/>
  <c r="BP567" i="15" s="1"/>
  <c r="BJ101" i="15"/>
  <c r="BL101" i="15" s="1"/>
  <c r="BJ698" i="15"/>
  <c r="BL698" i="15" s="1"/>
  <c r="BP698" i="15" s="1"/>
  <c r="BJ103" i="15"/>
  <c r="BL103" i="15" s="1"/>
  <c r="BJ532" i="15"/>
  <c r="BL532" i="15" s="1"/>
  <c r="BP532" i="15" s="1"/>
  <c r="BJ488" i="15"/>
  <c r="BL488" i="15" s="1"/>
  <c r="BP488" i="15" s="1"/>
  <c r="BJ674" i="15"/>
  <c r="BL674" i="15" s="1"/>
  <c r="BP674" i="15" s="1"/>
  <c r="BJ692" i="15"/>
  <c r="BL692" i="15" s="1"/>
  <c r="BP692" i="15" s="1"/>
  <c r="BJ713" i="15"/>
  <c r="BL713" i="15" s="1"/>
  <c r="BP713" i="15" s="1"/>
  <c r="BJ769" i="15"/>
  <c r="BL769" i="15" s="1"/>
  <c r="BP769" i="15" s="1"/>
  <c r="BJ267" i="15"/>
  <c r="BL267" i="15" s="1"/>
  <c r="BP267" i="15" s="1"/>
  <c r="BJ342" i="15"/>
  <c r="BL342" i="15" s="1"/>
  <c r="BP342" i="15" s="1"/>
  <c r="BJ680" i="15"/>
  <c r="BL680" i="15" s="1"/>
  <c r="BP680" i="15" s="1"/>
  <c r="BJ63" i="15"/>
  <c r="BL63" i="15" s="1"/>
  <c r="BJ533" i="15"/>
  <c r="BL533" i="15" s="1"/>
  <c r="BP533" i="15" s="1"/>
  <c r="BJ481" i="15"/>
  <c r="BL481" i="15" s="1"/>
  <c r="BP481" i="15" s="1"/>
  <c r="BJ159" i="15"/>
  <c r="BL159" i="15" s="1"/>
  <c r="BP159" i="15" s="1"/>
  <c r="BJ625" i="15"/>
  <c r="BL625" i="15" s="1"/>
  <c r="BP625" i="15" s="1"/>
  <c r="BJ123" i="15"/>
  <c r="BL123" i="15" s="1"/>
  <c r="BJ89" i="15"/>
  <c r="BL89" i="15" s="1"/>
  <c r="BJ535" i="15"/>
  <c r="BL535" i="15" s="1"/>
  <c r="BP535" i="15" s="1"/>
  <c r="BJ619" i="15"/>
  <c r="BL619" i="15" s="1"/>
  <c r="BP619" i="15" s="1"/>
  <c r="BJ381" i="15"/>
  <c r="BL381" i="15" s="1"/>
  <c r="BP381" i="15" s="1"/>
  <c r="BJ490" i="15"/>
  <c r="BL490" i="15" s="1"/>
  <c r="BP490" i="15" s="1"/>
  <c r="BJ213" i="15"/>
  <c r="BL213" i="15" s="1"/>
  <c r="BP213" i="15" s="1"/>
  <c r="BJ427" i="15"/>
  <c r="BL427" i="15" s="1"/>
  <c r="BP427" i="15" s="1"/>
  <c r="BJ554" i="15"/>
  <c r="BL554" i="15" s="1"/>
  <c r="BP554" i="15" s="1"/>
  <c r="BJ386" i="15"/>
  <c r="BL386" i="15" s="1"/>
  <c r="BP386" i="15" s="1"/>
  <c r="BJ193" i="15"/>
  <c r="BL193" i="15" s="1"/>
  <c r="BP193" i="15" s="1"/>
  <c r="BJ507" i="15"/>
  <c r="BL507" i="15" s="1"/>
  <c r="BP507" i="15" s="1"/>
  <c r="BJ177" i="15"/>
  <c r="BL177" i="15" s="1"/>
  <c r="BP177" i="15" s="1"/>
  <c r="BJ180" i="15"/>
  <c r="BL180" i="15" s="1"/>
  <c r="BP180" i="15" s="1"/>
  <c r="BJ548" i="15"/>
  <c r="BL548" i="15" s="1"/>
  <c r="BP548" i="15" s="1"/>
  <c r="BJ97" i="15"/>
  <c r="BL97" i="15" s="1"/>
  <c r="BJ369" i="15"/>
  <c r="BL369" i="15" s="1"/>
  <c r="BP369" i="15" s="1"/>
  <c r="BJ336" i="15"/>
  <c r="BL336" i="15" s="1"/>
  <c r="BP336" i="15" s="1"/>
  <c r="BJ398" i="15"/>
  <c r="BL398" i="15" s="1"/>
  <c r="BP398" i="15" s="1"/>
  <c r="BJ343" i="15"/>
  <c r="BL343" i="15" s="1"/>
  <c r="BP343" i="15" s="1"/>
  <c r="BJ466" i="15"/>
  <c r="BL466" i="15" s="1"/>
  <c r="BP466" i="15" s="1"/>
  <c r="BJ300" i="15"/>
  <c r="BL300" i="15" s="1"/>
  <c r="BP300" i="15" s="1"/>
  <c r="BJ295" i="15"/>
  <c r="BL295" i="15" s="1"/>
  <c r="BP295" i="15" s="1"/>
  <c r="BJ656" i="15"/>
  <c r="BL656" i="15" s="1"/>
  <c r="BP656" i="15" s="1"/>
  <c r="BJ525" i="15"/>
  <c r="BL525" i="15" s="1"/>
  <c r="BP525" i="15" s="1"/>
  <c r="BJ389" i="15"/>
  <c r="BL389" i="15" s="1"/>
  <c r="BP389" i="15" s="1"/>
  <c r="BJ622" i="15"/>
  <c r="BL622" i="15" s="1"/>
  <c r="BP622" i="15" s="1"/>
  <c r="BJ304" i="15"/>
  <c r="BL304" i="15" s="1"/>
  <c r="BP304" i="15" s="1"/>
  <c r="BJ778" i="15"/>
  <c r="BL778" i="15" s="1"/>
  <c r="BP778" i="15" s="1"/>
  <c r="BJ646" i="15"/>
  <c r="BL646" i="15" s="1"/>
  <c r="BP646" i="15" s="1"/>
  <c r="BJ289" i="15"/>
  <c r="BL289" i="15" s="1"/>
  <c r="BP289" i="15" s="1"/>
  <c r="BJ773" i="15"/>
  <c r="BL773" i="15" s="1"/>
  <c r="BP773" i="15" s="1"/>
  <c r="BJ293" i="15"/>
  <c r="BL293" i="15" s="1"/>
  <c r="BP293" i="15" s="1"/>
  <c r="BL90" i="15"/>
  <c r="BP90" i="15" s="1"/>
  <c r="BJ604" i="15"/>
  <c r="BL604" i="15" s="1"/>
  <c r="BP604" i="15" s="1"/>
  <c r="BJ690" i="15"/>
  <c r="BL690" i="15" s="1"/>
  <c r="BP690" i="15" s="1"/>
  <c r="BJ279" i="15"/>
  <c r="BL279" i="15" s="1"/>
  <c r="BP279" i="15" s="1"/>
  <c r="BJ583" i="15"/>
  <c r="BL583" i="15" s="1"/>
  <c r="BP583" i="15" s="1"/>
  <c r="BJ552" i="15"/>
  <c r="BL552" i="15" s="1"/>
  <c r="BP552" i="15" s="1"/>
  <c r="BJ368" i="15"/>
  <c r="BL368" i="15" s="1"/>
  <c r="BP368" i="15" s="1"/>
  <c r="BJ585" i="15"/>
  <c r="BL585" i="15" s="1"/>
  <c r="BP585" i="15" s="1"/>
  <c r="BJ615" i="15"/>
  <c r="BL615" i="15" s="1"/>
  <c r="BP615" i="15" s="1"/>
  <c r="BJ753" i="15"/>
  <c r="BL753" i="15" s="1"/>
  <c r="BP753" i="15" s="1"/>
  <c r="BJ244" i="15"/>
  <c r="BL244" i="15" s="1"/>
  <c r="BP244" i="15" s="1"/>
  <c r="BJ607" i="15"/>
  <c r="BL607" i="15" s="1"/>
  <c r="BP607" i="15" s="1"/>
  <c r="BJ379" i="15"/>
  <c r="BL379" i="15" s="1"/>
  <c r="BP379" i="15" s="1"/>
  <c r="BL82" i="15"/>
  <c r="BP82" i="15" s="1"/>
  <c r="BJ228" i="15"/>
  <c r="BL228" i="15" s="1"/>
  <c r="BP228" i="15" s="1"/>
  <c r="BJ310" i="15"/>
  <c r="BL310" i="15" s="1"/>
  <c r="BP310" i="15" s="1"/>
  <c r="BJ493" i="15"/>
  <c r="BL493" i="15" s="1"/>
  <c r="BP493" i="15" s="1"/>
  <c r="BJ355" i="15"/>
  <c r="BL355" i="15" s="1"/>
  <c r="BP355" i="15" s="1"/>
  <c r="BJ217" i="15"/>
  <c r="BL217" i="15" s="1"/>
  <c r="BP217" i="15" s="1"/>
  <c r="BJ324" i="15"/>
  <c r="BL324" i="15" s="1"/>
  <c r="BP324" i="15" s="1"/>
  <c r="BJ519" i="15"/>
  <c r="BL519" i="15" s="1"/>
  <c r="BP519" i="15" s="1"/>
  <c r="BJ196" i="15"/>
  <c r="BL196" i="15" s="1"/>
  <c r="BP196" i="15" s="1"/>
  <c r="BJ102" i="15"/>
  <c r="BP102" i="15" s="1"/>
  <c r="BJ733" i="15"/>
  <c r="BL733" i="15" s="1"/>
  <c r="BP733" i="15" s="1"/>
  <c r="BJ746" i="15"/>
  <c r="BL746" i="15" s="1"/>
  <c r="BP746" i="15" s="1"/>
  <c r="BJ584" i="15"/>
  <c r="BL584" i="15" s="1"/>
  <c r="BP584" i="15" s="1"/>
  <c r="BJ468" i="15"/>
  <c r="BL468" i="15" s="1"/>
  <c r="BP468" i="15" s="1"/>
  <c r="BJ610" i="15"/>
  <c r="BL610" i="15" s="1"/>
  <c r="BP610" i="15" s="1"/>
  <c r="BJ770" i="15"/>
  <c r="BL770" i="15" s="1"/>
  <c r="BP770" i="15" s="1"/>
  <c r="BJ433" i="15"/>
  <c r="BL433" i="15" s="1"/>
  <c r="BP433" i="15" s="1"/>
  <c r="BJ453" i="15"/>
  <c r="BL453" i="15" s="1"/>
  <c r="BP453" i="15" s="1"/>
  <c r="BJ449" i="15"/>
  <c r="BL449" i="15" s="1"/>
  <c r="BP449" i="15" s="1"/>
  <c r="BJ287" i="15"/>
  <c r="BL287" i="15" s="1"/>
  <c r="BP287" i="15" s="1"/>
  <c r="BJ689" i="15"/>
  <c r="BL689" i="15" s="1"/>
  <c r="BP689" i="15" s="1"/>
  <c r="BJ561" i="15"/>
  <c r="BL561" i="15" s="1"/>
  <c r="BP561" i="15" s="1"/>
  <c r="BJ603" i="15"/>
  <c r="BL603" i="15" s="1"/>
  <c r="BP603" i="15" s="1"/>
  <c r="BP128" i="15"/>
  <c r="BJ738" i="15"/>
  <c r="BL738" i="15" s="1"/>
  <c r="BP738" i="15" s="1"/>
  <c r="BJ521" i="15"/>
  <c r="BL521" i="15" s="1"/>
  <c r="BP521" i="15" s="1"/>
  <c r="BJ565" i="15"/>
  <c r="BL565" i="15" s="1"/>
  <c r="BP565" i="15" s="1"/>
  <c r="BJ687" i="15"/>
  <c r="BL687" i="15" s="1"/>
  <c r="BP687" i="15" s="1"/>
  <c r="BJ401" i="15"/>
  <c r="BL401" i="15" s="1"/>
  <c r="BP401" i="15" s="1"/>
  <c r="BJ374" i="15"/>
  <c r="BL374" i="15" s="1"/>
  <c r="BP374" i="15" s="1"/>
  <c r="BP9" i="15"/>
  <c r="BJ720" i="15"/>
  <c r="BL720" i="15" s="1"/>
  <c r="BP720" i="15" s="1"/>
  <c r="BJ749" i="15"/>
  <c r="BL749" i="15" s="1"/>
  <c r="BP749" i="15" s="1"/>
  <c r="BJ724" i="15"/>
  <c r="BL724" i="15" s="1"/>
  <c r="BP724" i="15" s="1"/>
  <c r="BJ725" i="15"/>
  <c r="BL725" i="15" s="1"/>
  <c r="BP725" i="15" s="1"/>
  <c r="BJ780" i="15"/>
  <c r="BL780" i="15" s="1"/>
  <c r="BP780" i="15" s="1"/>
  <c r="BJ774" i="15"/>
  <c r="BL774" i="15" s="1"/>
  <c r="BP774" i="15" s="1"/>
  <c r="BJ208" i="15"/>
  <c r="BL208" i="15" s="1"/>
  <c r="BP208" i="15" s="1"/>
  <c r="BJ373" i="15"/>
  <c r="BL373" i="15" s="1"/>
  <c r="BP373" i="15" s="1"/>
  <c r="BJ308" i="15"/>
  <c r="BL308" i="15" s="1"/>
  <c r="BP308" i="15" s="1"/>
  <c r="BJ434" i="15"/>
  <c r="BL434" i="15" s="1"/>
  <c r="BP434" i="15" s="1"/>
  <c r="BJ249" i="15"/>
  <c r="BL249" i="15" s="1"/>
  <c r="BP249" i="15" s="1"/>
  <c r="BJ315" i="15"/>
  <c r="BL315" i="15" s="1"/>
  <c r="BP315" i="15" s="1"/>
  <c r="BJ477" i="15"/>
  <c r="BL477" i="15" s="1"/>
  <c r="BP477" i="15" s="1"/>
  <c r="BJ627" i="15"/>
  <c r="BL627" i="15" s="1"/>
  <c r="BP627" i="15" s="1"/>
  <c r="BJ594" i="15"/>
  <c r="BL594" i="15" s="1"/>
  <c r="BP594" i="15" s="1"/>
  <c r="BJ251" i="15"/>
  <c r="BL251" i="15" s="1"/>
  <c r="BP251" i="15" s="1"/>
  <c r="BJ234" i="15"/>
  <c r="BL234" i="15" s="1"/>
  <c r="BP234" i="15" s="1"/>
  <c r="BJ412" i="15"/>
  <c r="BL412" i="15" s="1"/>
  <c r="BP412" i="15" s="1"/>
  <c r="BL85" i="15"/>
  <c r="BP85" i="15" s="1"/>
  <c r="BJ547" i="15"/>
  <c r="BL547" i="15" s="1"/>
  <c r="BP547" i="15" s="1"/>
  <c r="BJ302" i="15"/>
  <c r="BL302" i="15" s="1"/>
  <c r="BP302" i="15" s="1"/>
  <c r="BJ400" i="15"/>
  <c r="BL400" i="15" s="1"/>
  <c r="BP400" i="15" s="1"/>
  <c r="BJ351" i="15"/>
  <c r="BL351" i="15" s="1"/>
  <c r="BP351" i="15" s="1"/>
  <c r="BJ473" i="15"/>
  <c r="BL473" i="15" s="1"/>
  <c r="BP473" i="15" s="1"/>
  <c r="BJ406" i="15"/>
  <c r="BL406" i="15" s="1"/>
  <c r="BP406" i="15" s="1"/>
  <c r="BJ264" i="15"/>
  <c r="BL264" i="15" s="1"/>
  <c r="BP264" i="15" s="1"/>
  <c r="BJ274" i="15"/>
  <c r="BL274" i="15" s="1"/>
  <c r="BP274" i="15" s="1"/>
  <c r="BJ273" i="15"/>
  <c r="BL273" i="15" s="1"/>
  <c r="BP273" i="15" s="1"/>
  <c r="BJ141" i="15"/>
  <c r="BL141" i="15" s="1"/>
  <c r="BP141" i="15" s="1"/>
  <c r="BJ390" i="15"/>
  <c r="BL390" i="15" s="1"/>
  <c r="BP390" i="15" s="1"/>
  <c r="BJ280" i="15"/>
  <c r="BL280" i="15" s="1"/>
  <c r="BP280" i="15" s="1"/>
  <c r="BJ598" i="15"/>
  <c r="BL598" i="15" s="1"/>
  <c r="BP598" i="15" s="1"/>
  <c r="BJ139" i="15"/>
  <c r="BL139" i="15" s="1"/>
  <c r="BP139" i="15" s="1"/>
  <c r="BJ721" i="15"/>
  <c r="BL721" i="15" s="1"/>
  <c r="BP721" i="15" s="1"/>
  <c r="BJ530" i="15"/>
  <c r="BL530" i="15" s="1"/>
  <c r="BP530" i="15" s="1"/>
  <c r="BJ77" i="15"/>
  <c r="BL77" i="15" s="1"/>
  <c r="BJ380" i="15"/>
  <c r="BL380" i="15" s="1"/>
  <c r="BP380" i="15" s="1"/>
  <c r="BJ762" i="15"/>
  <c r="BL762" i="15" s="1"/>
  <c r="BP762" i="15" s="1"/>
  <c r="BJ227" i="15"/>
  <c r="BL227" i="15" s="1"/>
  <c r="BP227" i="15" s="1"/>
  <c r="BJ277" i="15"/>
  <c r="BL277" i="15" s="1"/>
  <c r="BP277" i="15" s="1"/>
  <c r="BJ654" i="15"/>
  <c r="BL654" i="15" s="1"/>
  <c r="BP654" i="15" s="1"/>
  <c r="BJ8" i="15"/>
  <c r="BL8" i="15" s="1"/>
  <c r="BP8" i="15" s="1"/>
  <c r="BJ395" i="15"/>
  <c r="BL395" i="15" s="1"/>
  <c r="BP395" i="15" s="1"/>
  <c r="BP14" i="15"/>
  <c r="BJ57" i="15"/>
  <c r="BL57" i="15" s="1"/>
  <c r="BJ55" i="15"/>
  <c r="BL55" i="15" s="1"/>
  <c r="BP55" i="15" s="1"/>
  <c r="BL53" i="15"/>
  <c r="BP53" i="15" s="1"/>
  <c r="BJ51" i="15"/>
  <c r="BL51" i="15" s="1"/>
  <c r="BP47" i="15"/>
  <c r="BP46" i="15"/>
  <c r="BP45" i="15"/>
  <c r="BL42" i="15"/>
  <c r="BP42" i="15" s="1"/>
  <c r="BP41" i="15"/>
  <c r="BP40" i="15"/>
  <c r="BP39" i="15"/>
  <c r="BJ38" i="15"/>
  <c r="BL38" i="15" s="1"/>
  <c r="BP38" i="15" s="1"/>
  <c r="BJ35" i="15"/>
  <c r="BL35" i="15" s="1"/>
  <c r="BJ33" i="15"/>
  <c r="BL33" i="15" s="1"/>
  <c r="BP33" i="15" s="1"/>
  <c r="BP32" i="15"/>
  <c r="BP31" i="15"/>
  <c r="BL29" i="15"/>
  <c r="BP29" i="15" s="1"/>
  <c r="BJ26" i="15"/>
  <c r="BL26" i="15" s="1"/>
  <c r="BJ25" i="15"/>
  <c r="BL25" i="15" s="1"/>
  <c r="BP25" i="15" s="1"/>
  <c r="BJ23" i="15"/>
  <c r="BL23" i="15" s="1"/>
  <c r="BP23" i="15" s="1"/>
  <c r="BL21" i="15"/>
  <c r="BP21" i="15" s="1"/>
  <c r="BP20" i="15"/>
  <c r="BJ17" i="15"/>
  <c r="BL17" i="15" s="1"/>
  <c r="BP17" i="15" s="1"/>
  <c r="BJ15" i="15"/>
  <c r="BL15" i="15" s="1"/>
  <c r="BP15" i="15" s="1"/>
  <c r="BL13" i="15"/>
  <c r="BP13" i="15" s="1"/>
  <c r="BJ11" i="15"/>
  <c r="BL11" i="15" s="1"/>
  <c r="BJ10" i="15"/>
  <c r="BL10" i="15" s="1"/>
  <c r="BP6" i="15"/>
  <c r="BL125" i="15"/>
  <c r="BL118" i="15"/>
  <c r="BL148" i="15"/>
  <c r="BP148" i="15" s="1"/>
  <c r="BL152" i="15"/>
  <c r="BP152" i="15" s="1"/>
  <c r="BL88" i="15"/>
  <c r="BL100" i="15"/>
  <c r="BP100" i="15" s="1"/>
  <c r="BL110" i="15"/>
  <c r="BL92" i="15"/>
  <c r="BP92" i="15" s="1"/>
  <c r="BL96" i="15"/>
  <c r="BL104" i="15"/>
  <c r="BL84" i="15"/>
  <c r="BP84" i="15" s="1"/>
  <c r="BL108" i="15"/>
  <c r="BL78" i="15"/>
  <c r="BP78" i="15" s="1"/>
  <c r="BL76" i="15"/>
  <c r="BP76" i="15" s="1"/>
  <c r="BL54" i="15"/>
  <c r="BP54" i="15" s="1"/>
  <c r="BL16" i="15"/>
  <c r="BP16" i="15" s="1"/>
  <c r="BL37" i="15"/>
  <c r="BP37" i="15" s="1"/>
  <c r="BL62" i="15"/>
  <c r="BP62" i="15" s="1"/>
  <c r="BL24" i="15"/>
  <c r="BP24" i="15" s="1"/>
  <c r="BL48" i="15"/>
  <c r="BP48" i="15" s="1"/>
  <c r="BL28" i="15"/>
  <c r="BP28" i="15" s="1"/>
  <c r="BL68" i="15"/>
  <c r="BP68" i="15" s="1"/>
  <c r="BL12" i="15"/>
  <c r="BP12" i="15" s="1"/>
  <c r="BL72" i="15"/>
  <c r="BL66" i="15"/>
  <c r="BP66" i="15" s="1"/>
  <c r="BL58" i="15"/>
  <c r="BP58" i="15" s="1"/>
  <c r="BL52" i="15"/>
  <c r="BP52" i="15" s="1"/>
  <c r="BL36" i="15"/>
  <c r="BP36" i="15" s="1"/>
  <c r="BL30" i="15"/>
  <c r="BP30" i="15" s="1"/>
  <c r="BL4" i="15"/>
  <c r="BP4" i="15" s="1"/>
  <c r="BL2" i="15"/>
  <c r="BG42" i="11"/>
  <c r="BJ42" i="11" s="1"/>
  <c r="BE92" i="11"/>
  <c r="BE93" i="11"/>
  <c r="BE94" i="11"/>
  <c r="BE95" i="11"/>
  <c r="BE96" i="11"/>
  <c r="BE97" i="11"/>
  <c r="BE98" i="11"/>
  <c r="BE99" i="11"/>
  <c r="BE100" i="11"/>
  <c r="BE101" i="11"/>
  <c r="BE102" i="11"/>
  <c r="BE103" i="11"/>
  <c r="BE104" i="11"/>
  <c r="BE105" i="11"/>
  <c r="BE106" i="11"/>
  <c r="BE107" i="11"/>
  <c r="BE108" i="11"/>
  <c r="BE109" i="11"/>
  <c r="BE110" i="11"/>
  <c r="BE111" i="11"/>
  <c r="BE112" i="11"/>
  <c r="BE113" i="11"/>
  <c r="BE114" i="11"/>
  <c r="BE115" i="11"/>
  <c r="BE116" i="11"/>
  <c r="BE117" i="11"/>
  <c r="BE118" i="11"/>
  <c r="BE119" i="11"/>
  <c r="BE120" i="11"/>
  <c r="BE121" i="11"/>
  <c r="BE122" i="11"/>
  <c r="BE123" i="11"/>
  <c r="BE124" i="11"/>
  <c r="BE125" i="11"/>
  <c r="BE126" i="11"/>
  <c r="BE127" i="11"/>
  <c r="BE128" i="11"/>
  <c r="BE129" i="11"/>
  <c r="BE130" i="11"/>
  <c r="BE131" i="11"/>
  <c r="BE132" i="11"/>
  <c r="BE133" i="11"/>
  <c r="BE134" i="11"/>
  <c r="BE135" i="11"/>
  <c r="BE136" i="11"/>
  <c r="BE137" i="11"/>
  <c r="BE138" i="11"/>
  <c r="BE139" i="11"/>
  <c r="BE140" i="11"/>
  <c r="BE141" i="11"/>
  <c r="BE142" i="11"/>
  <c r="BE143" i="11"/>
  <c r="BE144" i="11"/>
  <c r="BE145" i="11"/>
  <c r="BE146" i="11"/>
  <c r="BE147" i="11"/>
  <c r="BE148" i="11"/>
  <c r="BE149" i="11"/>
  <c r="BE150" i="11"/>
  <c r="BE151" i="11"/>
  <c r="BE152" i="11"/>
  <c r="BE153" i="11"/>
  <c r="BE154" i="11"/>
  <c r="BE155" i="11"/>
  <c r="BE156" i="11"/>
  <c r="BE157" i="11"/>
  <c r="BE158" i="11"/>
  <c r="BE159" i="11"/>
  <c r="BE160" i="11"/>
  <c r="BE161" i="11"/>
  <c r="BE162" i="11"/>
  <c r="BE163" i="11"/>
  <c r="BE164" i="11"/>
  <c r="BE165" i="11"/>
  <c r="BE166" i="11"/>
  <c r="BE167" i="11"/>
  <c r="BE168" i="11"/>
  <c r="BE169" i="11"/>
  <c r="BE170" i="11"/>
  <c r="BE171" i="11"/>
  <c r="BE172" i="11"/>
  <c r="BE173" i="11"/>
  <c r="BE174" i="11"/>
  <c r="BE175" i="11"/>
  <c r="BE176" i="11"/>
  <c r="BE177" i="11"/>
  <c r="BE178" i="11"/>
  <c r="BE179" i="11"/>
  <c r="BE180" i="11"/>
  <c r="BE181" i="11"/>
  <c r="BE182" i="11"/>
  <c r="BE183" i="11"/>
  <c r="BE184" i="11"/>
  <c r="BE185" i="11"/>
  <c r="BE186" i="11"/>
  <c r="BE187" i="11"/>
  <c r="BE188" i="11"/>
  <c r="BE189" i="11"/>
  <c r="BE190" i="11"/>
  <c r="BE191" i="11"/>
  <c r="BE192" i="11"/>
  <c r="BE193" i="11"/>
  <c r="BE194" i="11"/>
  <c r="BE195" i="11"/>
  <c r="BE196" i="11"/>
  <c r="BE197" i="11"/>
  <c r="BE198" i="11"/>
  <c r="BE199" i="11"/>
  <c r="BE200" i="11"/>
  <c r="BE201" i="11"/>
  <c r="BE202" i="11"/>
  <c r="BE203" i="11"/>
  <c r="BE204" i="11"/>
  <c r="BE205" i="11"/>
  <c r="BE206" i="11"/>
  <c r="BE207" i="11"/>
  <c r="BE208" i="11"/>
  <c r="BE209" i="11"/>
  <c r="BE210" i="11"/>
  <c r="BE211" i="11"/>
  <c r="BE212" i="11"/>
  <c r="BE213" i="11"/>
  <c r="BE214" i="11"/>
  <c r="BE215" i="11"/>
  <c r="BE216" i="11"/>
  <c r="BE217" i="11"/>
  <c r="BE218" i="11"/>
  <c r="BE219" i="11"/>
  <c r="BE220" i="11"/>
  <c r="BE221" i="11"/>
  <c r="BE222" i="11"/>
  <c r="BE223" i="11"/>
  <c r="BE224" i="11"/>
  <c r="BE225" i="11"/>
  <c r="BE226" i="11"/>
  <c r="BE227" i="11"/>
  <c r="BE228" i="11"/>
  <c r="BE229" i="11"/>
  <c r="BE230" i="11"/>
  <c r="BE231" i="11"/>
  <c r="BE232" i="11"/>
  <c r="BE233" i="11"/>
  <c r="BE234" i="11"/>
  <c r="BE235" i="11"/>
  <c r="BE236" i="11"/>
  <c r="BE237" i="11"/>
  <c r="BE238" i="11"/>
  <c r="BE239" i="11"/>
  <c r="BE240" i="11"/>
  <c r="BE241" i="11"/>
  <c r="BE242" i="11"/>
  <c r="BE243" i="11"/>
  <c r="BE244" i="11"/>
  <c r="BE245" i="11"/>
  <c r="BE246" i="11"/>
  <c r="BE247" i="11"/>
  <c r="BE248" i="11"/>
  <c r="BE249" i="11"/>
  <c r="BE250" i="11"/>
  <c r="BE251" i="11"/>
  <c r="BE252" i="11"/>
  <c r="BE253" i="11"/>
  <c r="BE254" i="11"/>
  <c r="BE255" i="11"/>
  <c r="BE256" i="11"/>
  <c r="BE257" i="11"/>
  <c r="BE258" i="11"/>
  <c r="BE259" i="11"/>
  <c r="BE260" i="11"/>
  <c r="BE261" i="11"/>
  <c r="BE262" i="11"/>
  <c r="BE263" i="11"/>
  <c r="BE264" i="11"/>
  <c r="BE265" i="11"/>
  <c r="BE266" i="11"/>
  <c r="BE267" i="11"/>
  <c r="BE268" i="11"/>
  <c r="BE269" i="11"/>
  <c r="BE270" i="11"/>
  <c r="BE271" i="11"/>
  <c r="BE272" i="11"/>
  <c r="BE273" i="11"/>
  <c r="BE274" i="11"/>
  <c r="BE275" i="11"/>
  <c r="BE276" i="11"/>
  <c r="BE277" i="11"/>
  <c r="BE278" i="11"/>
  <c r="BE279" i="11"/>
  <c r="BE280" i="11"/>
  <c r="BE281" i="11"/>
  <c r="BE282" i="11"/>
  <c r="BE283" i="11"/>
  <c r="BE284" i="11"/>
  <c r="BE285" i="11"/>
  <c r="BE286" i="11"/>
  <c r="BE287" i="11"/>
  <c r="BE288" i="11"/>
  <c r="BE289" i="11"/>
  <c r="BE290" i="11"/>
  <c r="BE291" i="11"/>
  <c r="BE292" i="11"/>
  <c r="BE293" i="11"/>
  <c r="BE294" i="11"/>
  <c r="BE295" i="11"/>
  <c r="BE296" i="11"/>
  <c r="BE297" i="11"/>
  <c r="BE298" i="11"/>
  <c r="BE299" i="11"/>
  <c r="BE300" i="11"/>
  <c r="BE301" i="11"/>
  <c r="BE302" i="11"/>
  <c r="BE303" i="11"/>
  <c r="BE304" i="11"/>
  <c r="BE305" i="11"/>
  <c r="BE306" i="11"/>
  <c r="BE307" i="11"/>
  <c r="BE308" i="11"/>
  <c r="BE309" i="11"/>
  <c r="BE310" i="11"/>
  <c r="BE311" i="11"/>
  <c r="BE312" i="11"/>
  <c r="BE313" i="11"/>
  <c r="BE314" i="11"/>
  <c r="BE315" i="11"/>
  <c r="BE316" i="11"/>
  <c r="BE317" i="11"/>
  <c r="BE318" i="11"/>
  <c r="BE319" i="11"/>
  <c r="BE320" i="11"/>
  <c r="BE321" i="11"/>
  <c r="BE322" i="11"/>
  <c r="BE323" i="11"/>
  <c r="BE324" i="11"/>
  <c r="BE325" i="11"/>
  <c r="BE326" i="11"/>
  <c r="BE327" i="11"/>
  <c r="BE328" i="11"/>
  <c r="BE329" i="11"/>
  <c r="BE330" i="11"/>
  <c r="BE331" i="11"/>
  <c r="BE332" i="11"/>
  <c r="BE333" i="11"/>
  <c r="BE334" i="11"/>
  <c r="BE335" i="11"/>
  <c r="BE336" i="11"/>
  <c r="BE337" i="11"/>
  <c r="BE338" i="11"/>
  <c r="BE339" i="11"/>
  <c r="BE340" i="11"/>
  <c r="BE341" i="11"/>
  <c r="BE342" i="11"/>
  <c r="BE343" i="11"/>
  <c r="BE344" i="11"/>
  <c r="BE345" i="11"/>
  <c r="BE346" i="11"/>
  <c r="BE347" i="11"/>
  <c r="BE348" i="11"/>
  <c r="BE349" i="11"/>
  <c r="BE350" i="11"/>
  <c r="BE351" i="11"/>
  <c r="BE352" i="11"/>
  <c r="BE353" i="11"/>
  <c r="BE354" i="11"/>
  <c r="BE355" i="11"/>
  <c r="BE356" i="11"/>
  <c r="BE357" i="11"/>
  <c r="BE358" i="11"/>
  <c r="BE359" i="11"/>
  <c r="BE360" i="11"/>
  <c r="BE361" i="11"/>
  <c r="BE362" i="11"/>
  <c r="BE363" i="11"/>
  <c r="BE364" i="11"/>
  <c r="BE365" i="11"/>
  <c r="BE366" i="11"/>
  <c r="BE367" i="11"/>
  <c r="BE368" i="11"/>
  <c r="BE369" i="11"/>
  <c r="BE370" i="11"/>
  <c r="BE371" i="11"/>
  <c r="BE372" i="11"/>
  <c r="BE373" i="11"/>
  <c r="BE374" i="11"/>
  <c r="BE375" i="11"/>
  <c r="BE376" i="11"/>
  <c r="BE377" i="11"/>
  <c r="BE378" i="11"/>
  <c r="BE379" i="11"/>
  <c r="BE380" i="11"/>
  <c r="BE381" i="11"/>
  <c r="BE382" i="11"/>
  <c r="BE383" i="11"/>
  <c r="BE384" i="11"/>
  <c r="BE385" i="11"/>
  <c r="BE386" i="11"/>
  <c r="BE387" i="11"/>
  <c r="BE388" i="11"/>
  <c r="BE389" i="11"/>
  <c r="BE390" i="11"/>
  <c r="BE391" i="11"/>
  <c r="BE392" i="11"/>
  <c r="BE393" i="11"/>
  <c r="BE394" i="11"/>
  <c r="BE395" i="11"/>
  <c r="BE396" i="11"/>
  <c r="BE397" i="11"/>
  <c r="BE398" i="11"/>
  <c r="BE399" i="11"/>
  <c r="BE400" i="11"/>
  <c r="BE401" i="11"/>
  <c r="BE402" i="11"/>
  <c r="BE403" i="11"/>
  <c r="BE404" i="11"/>
  <c r="BE405" i="11"/>
  <c r="BE406" i="11"/>
  <c r="BE407" i="11"/>
  <c r="BE408" i="11"/>
  <c r="BE409" i="11"/>
  <c r="BE410" i="11"/>
  <c r="BE411" i="11"/>
  <c r="BE412" i="11"/>
  <c r="BE413" i="11"/>
  <c r="BE414" i="11"/>
  <c r="BE415" i="11"/>
  <c r="BE416" i="11"/>
  <c r="BE417" i="11"/>
  <c r="BE418" i="11"/>
  <c r="BE419" i="11"/>
  <c r="BE420" i="11"/>
  <c r="BE421" i="11"/>
  <c r="BE422" i="11"/>
  <c r="BE423" i="11"/>
  <c r="BE424" i="11"/>
  <c r="BE425" i="11"/>
  <c r="BE426" i="11"/>
  <c r="BE427" i="11"/>
  <c r="BE428" i="11"/>
  <c r="BE429" i="11"/>
  <c r="BE430" i="11"/>
  <c r="BE431" i="11"/>
  <c r="BE432" i="11"/>
  <c r="BE433" i="11"/>
  <c r="BE434" i="11"/>
  <c r="BE435" i="11"/>
  <c r="BE436" i="11"/>
  <c r="BE437" i="11"/>
  <c r="BE438" i="11"/>
  <c r="BE439" i="11"/>
  <c r="BE440" i="11"/>
  <c r="BE441" i="11"/>
  <c r="BE442" i="11"/>
  <c r="BE443" i="11"/>
  <c r="BE444" i="11"/>
  <c r="BE445" i="11"/>
  <c r="BE446" i="11"/>
  <c r="BE447" i="11"/>
  <c r="BE448" i="11"/>
  <c r="BE449" i="11"/>
  <c r="BE450" i="11"/>
  <c r="BE451" i="11"/>
  <c r="BE452" i="11"/>
  <c r="BE453" i="11"/>
  <c r="BE454" i="11"/>
  <c r="BE455" i="11"/>
  <c r="BE456" i="11"/>
  <c r="BE457" i="11"/>
  <c r="BE458" i="11"/>
  <c r="BE459" i="11"/>
  <c r="BE460" i="11"/>
  <c r="BE461" i="11"/>
  <c r="BE462" i="11"/>
  <c r="BE463" i="11"/>
  <c r="BE464" i="11"/>
  <c r="BE465" i="11"/>
  <c r="BE466" i="11"/>
  <c r="BE467" i="11"/>
  <c r="BE468" i="11"/>
  <c r="BE469" i="11"/>
  <c r="BE470" i="11"/>
  <c r="BE471" i="11"/>
  <c r="BE472" i="11"/>
  <c r="BE473" i="11"/>
  <c r="BE474" i="11"/>
  <c r="BE475" i="11"/>
  <c r="BE476" i="11"/>
  <c r="BE477" i="11"/>
  <c r="BE478" i="11"/>
  <c r="BE479" i="11"/>
  <c r="BE480" i="11"/>
  <c r="BE481" i="11"/>
  <c r="BE482" i="11"/>
  <c r="BE483" i="11"/>
  <c r="BE484" i="11"/>
  <c r="BE485" i="11"/>
  <c r="BE486" i="11"/>
  <c r="BE487" i="11"/>
  <c r="BE488" i="11"/>
  <c r="BE489" i="11"/>
  <c r="BE490" i="11"/>
  <c r="BE491" i="11"/>
  <c r="BE492" i="11"/>
  <c r="BE493" i="11"/>
  <c r="BE494" i="11"/>
  <c r="BE495" i="11"/>
  <c r="BE496" i="11"/>
  <c r="BE497" i="11"/>
  <c r="BE498" i="11"/>
  <c r="BE499" i="11"/>
  <c r="BE500" i="11"/>
  <c r="BE501" i="11"/>
  <c r="BE502" i="11"/>
  <c r="BE503" i="11"/>
  <c r="BE504" i="11"/>
  <c r="BE505" i="11"/>
  <c r="BE506" i="11"/>
  <c r="BE507" i="11"/>
  <c r="BE508" i="11"/>
  <c r="BE509" i="11"/>
  <c r="BE510" i="11"/>
  <c r="BE511" i="11"/>
  <c r="BE512" i="11"/>
  <c r="BE513" i="11"/>
  <c r="BE514" i="11"/>
  <c r="BE515" i="11"/>
  <c r="BE516" i="11"/>
  <c r="BE517" i="11"/>
  <c r="BE518" i="11"/>
  <c r="BE519" i="11"/>
  <c r="BE520" i="11"/>
  <c r="BE521" i="11"/>
  <c r="BE522" i="11"/>
  <c r="BE523" i="11"/>
  <c r="BE524" i="11"/>
  <c r="BE525" i="11"/>
  <c r="BE526" i="11"/>
  <c r="BE527" i="11"/>
  <c r="BE528" i="11"/>
  <c r="BE529" i="11"/>
  <c r="BE530" i="11"/>
  <c r="BE531" i="11"/>
  <c r="BE532" i="11"/>
  <c r="BE533" i="11"/>
  <c r="BE534" i="11"/>
  <c r="BE535" i="11"/>
  <c r="BE536" i="11"/>
  <c r="BE537" i="11"/>
  <c r="BE538" i="11"/>
  <c r="BE539" i="11"/>
  <c r="BE540" i="11"/>
  <c r="BE541" i="11"/>
  <c r="BE542" i="11"/>
  <c r="BE543" i="11"/>
  <c r="BE544" i="11"/>
  <c r="BE545" i="11"/>
  <c r="BE546" i="11"/>
  <c r="BE547" i="11"/>
  <c r="BE548" i="11"/>
  <c r="BE549" i="11"/>
  <c r="BE550" i="11"/>
  <c r="BE551" i="11"/>
  <c r="BE552" i="11"/>
  <c r="BE553" i="11"/>
  <c r="BE554" i="11"/>
  <c r="BE555" i="11"/>
  <c r="BE556" i="11"/>
  <c r="BE557" i="11"/>
  <c r="BE558" i="11"/>
  <c r="BE559" i="11"/>
  <c r="BE560" i="11"/>
  <c r="BE561" i="11"/>
  <c r="BE562" i="11"/>
  <c r="BE563" i="11"/>
  <c r="BE564" i="11"/>
  <c r="BE565" i="11"/>
  <c r="BE566" i="11"/>
  <c r="BE567" i="11"/>
  <c r="BE568" i="11"/>
  <c r="BE569" i="11"/>
  <c r="BE570" i="11"/>
  <c r="BE571" i="11"/>
  <c r="BE572" i="11"/>
  <c r="BE573" i="11"/>
  <c r="BE574" i="11"/>
  <c r="BE575" i="11"/>
  <c r="BE576" i="11"/>
  <c r="BE577" i="11"/>
  <c r="BE578" i="11"/>
  <c r="BE579" i="11"/>
  <c r="BE580" i="11"/>
  <c r="BE581" i="11"/>
  <c r="BE582" i="11"/>
  <c r="BE583" i="11"/>
  <c r="BE584" i="11"/>
  <c r="BE585" i="11"/>
  <c r="BE586" i="11"/>
  <c r="BE587" i="11"/>
  <c r="BE588" i="11"/>
  <c r="BE589" i="11"/>
  <c r="BE590" i="11"/>
  <c r="BE591" i="11"/>
  <c r="BE592" i="11"/>
  <c r="BE593" i="11"/>
  <c r="BE594" i="11"/>
  <c r="BE595" i="11"/>
  <c r="BE596" i="11"/>
  <c r="BE597" i="11"/>
  <c r="BE598" i="11"/>
  <c r="BE599" i="11"/>
  <c r="BE600" i="11"/>
  <c r="BE601" i="11"/>
  <c r="BE602" i="11"/>
  <c r="BE603" i="11"/>
  <c r="BE604" i="11"/>
  <c r="BE605" i="11"/>
  <c r="BE606" i="11"/>
  <c r="BE607" i="11"/>
  <c r="BE608" i="11"/>
  <c r="BE609" i="11"/>
  <c r="BE610" i="11"/>
  <c r="BE611" i="11"/>
  <c r="BE612" i="11"/>
  <c r="BE613" i="11"/>
  <c r="BE614" i="11"/>
  <c r="BE615" i="11"/>
  <c r="BE616" i="11"/>
  <c r="BE617" i="11"/>
  <c r="BE618" i="11"/>
  <c r="BE619" i="11"/>
  <c r="BE620" i="11"/>
  <c r="BE621" i="11"/>
  <c r="BE622" i="11"/>
  <c r="BE623" i="11"/>
  <c r="BE624" i="11"/>
  <c r="BE625" i="11"/>
  <c r="BE626" i="11"/>
  <c r="BE627" i="11"/>
  <c r="BE628" i="11"/>
  <c r="BE629" i="11"/>
  <c r="BE630" i="11"/>
  <c r="BE631" i="11"/>
  <c r="BE632" i="11"/>
  <c r="BE633" i="11"/>
  <c r="BE634" i="11"/>
  <c r="BE635" i="11"/>
  <c r="BE636" i="11"/>
  <c r="BE637" i="11"/>
  <c r="BE638" i="11"/>
  <c r="BE639" i="11"/>
  <c r="BE640" i="11"/>
  <c r="BE641" i="11"/>
  <c r="BE642" i="11"/>
  <c r="BE643" i="11"/>
  <c r="BE644" i="11"/>
  <c r="BE645" i="11"/>
  <c r="BE646" i="11"/>
  <c r="BE647" i="11"/>
  <c r="BE648" i="11"/>
  <c r="BE649" i="11"/>
  <c r="BE650" i="11"/>
  <c r="BE651" i="11"/>
  <c r="BE652" i="11"/>
  <c r="BE653" i="11"/>
  <c r="BE654" i="11"/>
  <c r="BE655" i="11"/>
  <c r="BE656" i="11"/>
  <c r="BE657" i="11"/>
  <c r="BE658" i="11"/>
  <c r="BE659" i="11"/>
  <c r="BE660" i="11"/>
  <c r="BE661" i="11"/>
  <c r="BE662" i="11"/>
  <c r="BE663" i="11"/>
  <c r="BE664" i="11"/>
  <c r="BE665" i="11"/>
  <c r="BE666" i="11"/>
  <c r="BE667" i="11"/>
  <c r="BE668" i="11"/>
  <c r="BE669" i="11"/>
  <c r="BE670" i="11"/>
  <c r="BE671" i="11"/>
  <c r="BE672" i="11"/>
  <c r="BE673" i="11"/>
  <c r="BE674" i="11"/>
  <c r="BE675" i="11"/>
  <c r="BE676" i="11"/>
  <c r="BE677" i="11"/>
  <c r="BE678" i="11"/>
  <c r="BE679" i="11"/>
  <c r="BE680" i="11"/>
  <c r="BE681" i="11"/>
  <c r="BE682" i="11"/>
  <c r="BE683" i="11"/>
  <c r="BE684" i="11"/>
  <c r="BE685" i="11"/>
  <c r="BE686" i="11"/>
  <c r="BE687" i="11"/>
  <c r="BE688" i="11"/>
  <c r="BE689" i="11"/>
  <c r="BE690" i="11"/>
  <c r="BE691" i="11"/>
  <c r="BE692" i="11"/>
  <c r="BE693" i="11"/>
  <c r="BE694" i="11"/>
  <c r="BE695" i="11"/>
  <c r="BE696" i="11"/>
  <c r="BE697" i="11"/>
  <c r="BE698" i="11"/>
  <c r="BE699" i="11"/>
  <c r="BE700" i="11"/>
  <c r="BE701" i="11"/>
  <c r="BE702" i="11"/>
  <c r="BE703" i="11"/>
  <c r="BE704" i="11"/>
  <c r="BE705" i="11"/>
  <c r="BE706" i="11"/>
  <c r="BE707" i="11"/>
  <c r="BE708" i="11"/>
  <c r="BE709" i="11"/>
  <c r="BE710" i="11"/>
  <c r="BE711" i="11"/>
  <c r="BE712" i="11"/>
  <c r="BE713" i="11"/>
  <c r="BE714" i="11"/>
  <c r="BE715" i="11"/>
  <c r="BE716" i="11"/>
  <c r="BE717" i="11"/>
  <c r="BE718" i="11"/>
  <c r="BE719" i="11"/>
  <c r="BE720" i="11"/>
  <c r="BE721" i="11"/>
  <c r="BE722" i="11"/>
  <c r="BE723" i="11"/>
  <c r="BE724" i="11"/>
  <c r="BE725" i="11"/>
  <c r="BE726" i="11"/>
  <c r="BE727" i="11"/>
  <c r="BE728" i="11"/>
  <c r="BE729" i="11"/>
  <c r="BE730" i="11"/>
  <c r="BE731" i="11"/>
  <c r="BE732" i="11"/>
  <c r="BE733" i="11"/>
  <c r="BE734" i="11"/>
  <c r="BE735" i="11"/>
  <c r="BE736" i="11"/>
  <c r="BE737" i="11"/>
  <c r="BE738" i="11"/>
  <c r="BE739" i="11"/>
  <c r="BE740" i="11"/>
  <c r="BE741" i="11"/>
  <c r="BE742" i="11"/>
  <c r="BE743" i="11"/>
  <c r="BE744" i="11"/>
  <c r="BE745" i="11"/>
  <c r="BE746" i="11"/>
  <c r="BE747" i="11"/>
  <c r="BE748" i="11"/>
  <c r="BE749" i="11"/>
  <c r="BE750" i="11"/>
  <c r="BE751" i="11"/>
  <c r="BE752" i="11"/>
  <c r="BE753" i="11"/>
  <c r="BE754" i="11"/>
  <c r="BE755" i="11"/>
  <c r="BE756" i="11"/>
  <c r="BE757" i="11"/>
  <c r="BE758" i="11"/>
  <c r="BE759" i="11"/>
  <c r="BE760" i="11"/>
  <c r="BE761" i="11"/>
  <c r="BE762" i="11"/>
  <c r="BE763" i="11"/>
  <c r="BE764" i="11"/>
  <c r="BE765" i="11"/>
  <c r="BE766" i="11"/>
  <c r="BE767" i="11"/>
  <c r="BE768" i="11"/>
  <c r="BE769" i="11"/>
  <c r="BE770" i="11"/>
  <c r="BE771" i="11"/>
  <c r="BE772" i="11"/>
  <c r="BE773" i="11"/>
  <c r="BE774" i="11"/>
  <c r="BE775" i="11"/>
  <c r="BE776" i="11"/>
  <c r="BE777" i="11"/>
  <c r="BE778" i="11"/>
  <c r="BE779" i="11"/>
  <c r="BE780" i="11"/>
  <c r="BE781" i="11"/>
  <c r="BE782" i="11"/>
  <c r="BE783" i="11"/>
  <c r="BE784" i="11"/>
  <c r="BE785" i="11"/>
  <c r="BE786" i="11"/>
  <c r="BE787" i="11"/>
  <c r="BE788" i="11"/>
  <c r="BE789" i="11"/>
  <c r="BE790" i="11"/>
  <c r="BE791" i="11"/>
  <c r="BE792" i="11"/>
  <c r="BE793" i="11"/>
  <c r="BE794" i="11"/>
  <c r="BE795" i="11"/>
  <c r="BE796" i="11"/>
  <c r="BE797" i="11"/>
  <c r="BE798" i="11"/>
  <c r="BE799" i="11"/>
  <c r="BE800" i="11"/>
  <c r="BE91" i="11"/>
  <c r="BL42" i="11" l="1"/>
  <c r="BP42" i="11" s="1"/>
  <c r="BE75" i="11"/>
  <c r="G75" i="11"/>
  <c r="BF75" i="11" l="1"/>
  <c r="BH75" i="11" s="1"/>
  <c r="BG75" i="11" l="1"/>
  <c r="BJ75" i="11" s="1"/>
  <c r="BL75" i="11" l="1"/>
  <c r="BP75" i="11" s="1"/>
  <c r="BE2" i="11"/>
  <c r="BE3" i="11"/>
  <c r="BE4" i="11"/>
  <c r="BE5" i="11"/>
  <c r="BE6" i="11"/>
  <c r="BE7" i="11"/>
  <c r="BE8" i="11"/>
  <c r="BE9" i="11"/>
  <c r="BE10" i="11"/>
  <c r="BE11" i="11"/>
  <c r="BE12" i="11"/>
  <c r="BE13" i="11"/>
  <c r="BE14" i="11"/>
  <c r="BE15" i="11"/>
  <c r="BE16" i="11"/>
  <c r="BE17" i="11"/>
  <c r="BE18" i="11"/>
  <c r="BE19" i="11"/>
  <c r="BE20" i="11"/>
  <c r="BE21" i="11"/>
  <c r="BE22" i="11"/>
  <c r="BE23" i="11"/>
  <c r="BE24" i="11"/>
  <c r="BE25" i="11"/>
  <c r="BE26" i="11"/>
  <c r="BE27" i="11"/>
  <c r="BE28" i="11"/>
  <c r="BE29" i="11"/>
  <c r="BE30" i="11"/>
  <c r="BE31" i="11"/>
  <c r="BE32" i="11"/>
  <c r="BE33" i="11"/>
  <c r="BE34" i="11"/>
  <c r="BE35" i="11"/>
  <c r="BE36" i="11"/>
  <c r="BE37" i="11"/>
  <c r="BE38" i="11"/>
  <c r="BE39" i="11"/>
  <c r="BE40" i="11"/>
  <c r="BE41" i="11"/>
  <c r="BE43" i="11"/>
  <c r="BE44" i="11"/>
  <c r="BE45" i="11"/>
  <c r="BE46" i="11"/>
  <c r="BE47" i="11"/>
  <c r="BE48" i="11"/>
  <c r="BE49" i="11"/>
  <c r="BE50" i="11"/>
  <c r="BE51" i="11"/>
  <c r="BE52" i="11"/>
  <c r="BE53" i="11"/>
  <c r="BE54" i="11"/>
  <c r="BE55" i="11"/>
  <c r="BE56" i="11"/>
  <c r="BE57" i="11"/>
  <c r="BE58" i="11"/>
  <c r="BE59" i="11"/>
  <c r="BE60" i="11" l="1"/>
  <c r="BE61" i="11"/>
  <c r="BE62" i="11"/>
  <c r="BE63" i="11"/>
  <c r="BE64" i="11"/>
  <c r="BE65" i="11"/>
  <c r="BE66" i="11"/>
  <c r="BE67" i="11"/>
  <c r="BE68" i="11"/>
  <c r="BE69" i="11"/>
  <c r="BE70" i="11"/>
  <c r="BE71" i="11"/>
  <c r="BE72" i="11"/>
  <c r="BE73" i="11"/>
  <c r="BE74" i="11"/>
  <c r="BE76" i="11"/>
  <c r="BE77" i="11"/>
  <c r="BE78" i="11"/>
  <c r="BE79" i="11"/>
  <c r="BE80" i="11"/>
  <c r="BE81" i="11"/>
  <c r="BE82" i="11"/>
  <c r="BE83" i="11"/>
  <c r="BE84" i="11"/>
  <c r="BE85" i="11"/>
  <c r="BE86" i="11"/>
  <c r="G800" i="11" l="1"/>
  <c r="G799" i="11"/>
  <c r="G798" i="11"/>
  <c r="G797" i="11"/>
  <c r="G796" i="11"/>
  <c r="G795" i="11"/>
  <c r="G794" i="11"/>
  <c r="G793" i="11"/>
  <c r="G792" i="11"/>
  <c r="G791" i="11"/>
  <c r="G790" i="11"/>
  <c r="G789" i="11"/>
  <c r="G788" i="11"/>
  <c r="G787" i="11"/>
  <c r="G786" i="11"/>
  <c r="G785" i="11"/>
  <c r="G784" i="11"/>
  <c r="G783" i="11"/>
  <c r="G782" i="11"/>
  <c r="G781" i="11"/>
  <c r="G780" i="11"/>
  <c r="G779" i="11"/>
  <c r="G778" i="11"/>
  <c r="G777" i="11"/>
  <c r="G776" i="11"/>
  <c r="G775" i="11"/>
  <c r="G774" i="11"/>
  <c r="G773" i="11"/>
  <c r="G772" i="11"/>
  <c r="G771" i="11"/>
  <c r="G770" i="11"/>
  <c r="G769" i="11"/>
  <c r="G768" i="11"/>
  <c r="G767" i="11"/>
  <c r="G766" i="11"/>
  <c r="G765" i="11"/>
  <c r="G764" i="11"/>
  <c r="G763" i="11"/>
  <c r="G762" i="11"/>
  <c r="G761" i="11"/>
  <c r="G760" i="11"/>
  <c r="G759" i="11"/>
  <c r="G758" i="11"/>
  <c r="G757" i="11"/>
  <c r="G756" i="11"/>
  <c r="G755" i="11"/>
  <c r="G754" i="11"/>
  <c r="G753" i="11"/>
  <c r="G752" i="11"/>
  <c r="G751" i="11"/>
  <c r="G750" i="11"/>
  <c r="G749" i="11"/>
  <c r="G748" i="11"/>
  <c r="G747" i="11"/>
  <c r="G746" i="11"/>
  <c r="G745" i="11"/>
  <c r="G744" i="11"/>
  <c r="G743" i="11"/>
  <c r="G742" i="11"/>
  <c r="G741" i="11"/>
  <c r="G740" i="11"/>
  <c r="G739" i="11"/>
  <c r="G738" i="11"/>
  <c r="G737" i="11"/>
  <c r="G736" i="11"/>
  <c r="G735" i="11"/>
  <c r="G734" i="11"/>
  <c r="G733" i="11"/>
  <c r="G732" i="11"/>
  <c r="G731" i="11"/>
  <c r="G730" i="11"/>
  <c r="G729" i="11"/>
  <c r="G728" i="11"/>
  <c r="G727" i="11"/>
  <c r="G726" i="11"/>
  <c r="G725" i="11"/>
  <c r="G724" i="11"/>
  <c r="G723" i="11"/>
  <c r="G722" i="11"/>
  <c r="G721" i="11"/>
  <c r="G720" i="11"/>
  <c r="G719" i="11"/>
  <c r="G718" i="11"/>
  <c r="G717" i="11"/>
  <c r="G716" i="11"/>
  <c r="G715" i="11"/>
  <c r="G714" i="11"/>
  <c r="G713" i="11"/>
  <c r="G712" i="11"/>
  <c r="G711" i="11"/>
  <c r="G710" i="11"/>
  <c r="G709" i="11"/>
  <c r="G708" i="11"/>
  <c r="G707" i="11"/>
  <c r="G706" i="11"/>
  <c r="G705" i="11"/>
  <c r="G704" i="11"/>
  <c r="G703" i="11"/>
  <c r="G702" i="11"/>
  <c r="G701" i="11"/>
  <c r="G700" i="11"/>
  <c r="G699" i="11"/>
  <c r="G698" i="11"/>
  <c r="G697" i="11"/>
  <c r="G696" i="11"/>
  <c r="G695" i="11"/>
  <c r="G694" i="11"/>
  <c r="G693" i="11"/>
  <c r="G692" i="11"/>
  <c r="G691" i="11"/>
  <c r="G690" i="11"/>
  <c r="G689" i="11"/>
  <c r="G688" i="11"/>
  <c r="G687" i="11"/>
  <c r="G686" i="11"/>
  <c r="G685" i="11"/>
  <c r="G684" i="11"/>
  <c r="G683" i="11"/>
  <c r="G682" i="11"/>
  <c r="G681" i="11"/>
  <c r="G680" i="11"/>
  <c r="G679" i="11"/>
  <c r="G678" i="11"/>
  <c r="G677" i="11"/>
  <c r="G676" i="11"/>
  <c r="G675" i="11"/>
  <c r="G674" i="11"/>
  <c r="G673" i="11"/>
  <c r="G672" i="11"/>
  <c r="G671" i="11"/>
  <c r="G670" i="11"/>
  <c r="G669" i="11"/>
  <c r="G668" i="11"/>
  <c r="G667" i="11"/>
  <c r="G666" i="11"/>
  <c r="G665" i="11"/>
  <c r="G664" i="11"/>
  <c r="G663" i="11"/>
  <c r="G662" i="11"/>
  <c r="G661" i="11"/>
  <c r="G660" i="11"/>
  <c r="G659" i="11"/>
  <c r="G658" i="11"/>
  <c r="G657" i="11"/>
  <c r="G656" i="11"/>
  <c r="G655" i="11"/>
  <c r="G654" i="11"/>
  <c r="G653" i="11"/>
  <c r="G652" i="11"/>
  <c r="G651" i="11"/>
  <c r="G650" i="11"/>
  <c r="G649" i="11"/>
  <c r="G648" i="11"/>
  <c r="G647" i="11"/>
  <c r="G646" i="11"/>
  <c r="G645" i="11"/>
  <c r="G644" i="11"/>
  <c r="G643" i="11"/>
  <c r="G642" i="11"/>
  <c r="G641" i="11"/>
  <c r="G640" i="11"/>
  <c r="G639" i="11"/>
  <c r="G638" i="11"/>
  <c r="G637" i="11"/>
  <c r="G636" i="11"/>
  <c r="G635" i="11"/>
  <c r="G634" i="11"/>
  <c r="G633" i="11"/>
  <c r="G632" i="11"/>
  <c r="G631" i="11"/>
  <c r="G630" i="11"/>
  <c r="G629" i="11"/>
  <c r="G628" i="11"/>
  <c r="G627" i="11"/>
  <c r="G626" i="11"/>
  <c r="G625" i="11"/>
  <c r="G624" i="11"/>
  <c r="G623" i="11"/>
  <c r="G622" i="11"/>
  <c r="G621" i="11"/>
  <c r="G620" i="11"/>
  <c r="G619" i="11"/>
  <c r="G618" i="11"/>
  <c r="G617" i="11"/>
  <c r="G616" i="11"/>
  <c r="G615" i="11"/>
  <c r="G614" i="11"/>
  <c r="G613" i="11"/>
  <c r="G612" i="11"/>
  <c r="G611" i="11"/>
  <c r="G610" i="11"/>
  <c r="G609" i="11"/>
  <c r="G608" i="11"/>
  <c r="G607" i="11"/>
  <c r="G606" i="11"/>
  <c r="G605" i="11"/>
  <c r="G604" i="11"/>
  <c r="G603" i="11"/>
  <c r="G602" i="11"/>
  <c r="G601" i="11"/>
  <c r="G600" i="11"/>
  <c r="G599" i="11"/>
  <c r="G598" i="11"/>
  <c r="G597" i="11"/>
  <c r="G596" i="11"/>
  <c r="G595" i="11"/>
  <c r="G594" i="11"/>
  <c r="G593" i="11"/>
  <c r="G592" i="11"/>
  <c r="G591" i="11"/>
  <c r="G590" i="11"/>
  <c r="G589" i="11"/>
  <c r="G588" i="11"/>
  <c r="G587" i="11"/>
  <c r="G586" i="11"/>
  <c r="G585" i="11"/>
  <c r="G584" i="11"/>
  <c r="G583" i="11"/>
  <c r="G582" i="11"/>
  <c r="G581" i="11"/>
  <c r="G580" i="11"/>
  <c r="G579" i="11"/>
  <c r="G578" i="11"/>
  <c r="G577" i="11"/>
  <c r="G576" i="11"/>
  <c r="G575" i="11"/>
  <c r="G574" i="11"/>
  <c r="G573" i="11"/>
  <c r="G572" i="11"/>
  <c r="G571" i="11"/>
  <c r="G570" i="11"/>
  <c r="G569" i="11"/>
  <c r="G568" i="11"/>
  <c r="G567" i="11"/>
  <c r="G566" i="11"/>
  <c r="G565" i="11"/>
  <c r="G564" i="11"/>
  <c r="G563" i="11"/>
  <c r="G562" i="11"/>
  <c r="G561" i="11"/>
  <c r="G560" i="11"/>
  <c r="G559" i="11"/>
  <c r="G558" i="11"/>
  <c r="G557" i="11"/>
  <c r="G556" i="11"/>
  <c r="G555" i="11"/>
  <c r="G554" i="11"/>
  <c r="G553" i="11"/>
  <c r="G552" i="11"/>
  <c r="G551" i="11"/>
  <c r="G550" i="11"/>
  <c r="G549" i="11"/>
  <c r="G548" i="11"/>
  <c r="G547" i="11"/>
  <c r="G546" i="11"/>
  <c r="G545" i="11"/>
  <c r="G544" i="11"/>
  <c r="G543" i="11"/>
  <c r="G542" i="11"/>
  <c r="G541" i="11"/>
  <c r="G540" i="11"/>
  <c r="G539" i="11"/>
  <c r="G538" i="11"/>
  <c r="G537" i="11"/>
  <c r="G536" i="11"/>
  <c r="G535" i="11"/>
  <c r="G534" i="11"/>
  <c r="G533" i="11"/>
  <c r="G532" i="11"/>
  <c r="G531" i="11"/>
  <c r="G530" i="11"/>
  <c r="G529" i="11"/>
  <c r="G528" i="11"/>
  <c r="G527" i="11"/>
  <c r="G526" i="11"/>
  <c r="G525" i="11"/>
  <c r="G524" i="11"/>
  <c r="G523" i="11"/>
  <c r="G522" i="11"/>
  <c r="G521" i="11"/>
  <c r="G520" i="11"/>
  <c r="G519" i="11"/>
  <c r="G518" i="11"/>
  <c r="G517" i="11"/>
  <c r="G516" i="11"/>
  <c r="G515" i="11"/>
  <c r="G514" i="11"/>
  <c r="G513" i="11"/>
  <c r="G512" i="11"/>
  <c r="G511" i="11"/>
  <c r="G510" i="11"/>
  <c r="G509" i="11"/>
  <c r="G508" i="11"/>
  <c r="G507" i="11"/>
  <c r="G506" i="11"/>
  <c r="G505" i="11"/>
  <c r="G504" i="11"/>
  <c r="G503" i="11"/>
  <c r="G502" i="11"/>
  <c r="G501" i="11"/>
  <c r="G500" i="11"/>
  <c r="G499" i="11"/>
  <c r="G498" i="11"/>
  <c r="G497" i="11"/>
  <c r="G496" i="11"/>
  <c r="G495" i="11"/>
  <c r="G494" i="11"/>
  <c r="G493" i="11"/>
  <c r="G492" i="11"/>
  <c r="G491" i="11"/>
  <c r="G490" i="11"/>
  <c r="G489" i="11"/>
  <c r="G488" i="11"/>
  <c r="G487" i="11"/>
  <c r="G486" i="11"/>
  <c r="G485" i="11"/>
  <c r="G484" i="11"/>
  <c r="G483" i="11"/>
  <c r="G482" i="11"/>
  <c r="G481" i="11"/>
  <c r="G480" i="11"/>
  <c r="G479" i="11"/>
  <c r="G478" i="11"/>
  <c r="G477" i="11"/>
  <c r="G476" i="11"/>
  <c r="G475" i="11"/>
  <c r="G474" i="11"/>
  <c r="G473" i="11"/>
  <c r="G472" i="11"/>
  <c r="G471" i="11"/>
  <c r="G470" i="11"/>
  <c r="G469" i="11"/>
  <c r="G468" i="11"/>
  <c r="G467" i="11"/>
  <c r="G466" i="11"/>
  <c r="G465" i="11"/>
  <c r="G464" i="11"/>
  <c r="G463" i="11"/>
  <c r="G462" i="11"/>
  <c r="G461" i="11"/>
  <c r="G460" i="11"/>
  <c r="G459" i="11"/>
  <c r="G458" i="11"/>
  <c r="G457" i="11"/>
  <c r="G456" i="11"/>
  <c r="G455" i="11"/>
  <c r="G454" i="11"/>
  <c r="G453" i="11"/>
  <c r="G452" i="11"/>
  <c r="G451" i="11"/>
  <c r="G450" i="11"/>
  <c r="G449" i="11"/>
  <c r="G448" i="11"/>
  <c r="G447" i="11"/>
  <c r="G446" i="11"/>
  <c r="G445" i="11"/>
  <c r="G444" i="11"/>
  <c r="G443" i="11"/>
  <c r="G442" i="11"/>
  <c r="G441" i="11"/>
  <c r="G440" i="11"/>
  <c r="G439" i="11"/>
  <c r="G438" i="11"/>
  <c r="G437" i="11"/>
  <c r="G436" i="11"/>
  <c r="G435" i="11"/>
  <c r="G434" i="11"/>
  <c r="G433" i="11"/>
  <c r="G432" i="11"/>
  <c r="G431" i="11"/>
  <c r="G430" i="11"/>
  <c r="G429" i="11"/>
  <c r="G428" i="11"/>
  <c r="G427" i="11"/>
  <c r="G426" i="11"/>
  <c r="G425" i="11"/>
  <c r="G424" i="11"/>
  <c r="G423" i="11"/>
  <c r="G422" i="11"/>
  <c r="G421" i="11"/>
  <c r="G420" i="11"/>
  <c r="G419" i="11"/>
  <c r="G418" i="11"/>
  <c r="G417" i="11"/>
  <c r="G416" i="11"/>
  <c r="G415" i="11"/>
  <c r="G414" i="11"/>
  <c r="G413" i="11"/>
  <c r="G412" i="11"/>
  <c r="G411" i="11"/>
  <c r="G410" i="11"/>
  <c r="G409" i="11"/>
  <c r="G408" i="11"/>
  <c r="G407" i="11"/>
  <c r="G406" i="11"/>
  <c r="G405" i="11"/>
  <c r="G404" i="11"/>
  <c r="G403" i="11"/>
  <c r="G402" i="11"/>
  <c r="G401" i="11"/>
  <c r="G400" i="11"/>
  <c r="G399" i="11"/>
  <c r="G398" i="11"/>
  <c r="G397" i="11"/>
  <c r="G396" i="11"/>
  <c r="G395" i="11"/>
  <c r="G394" i="11"/>
  <c r="G393" i="11"/>
  <c r="G392" i="11"/>
  <c r="G391" i="11"/>
  <c r="G390" i="11"/>
  <c r="G389" i="11"/>
  <c r="G388" i="11"/>
  <c r="G387" i="11"/>
  <c r="G386" i="11"/>
  <c r="G385" i="11"/>
  <c r="G384" i="11"/>
  <c r="G383" i="11"/>
  <c r="G382" i="11"/>
  <c r="G381" i="11"/>
  <c r="G380" i="11"/>
  <c r="G379" i="11"/>
  <c r="G378" i="11"/>
  <c r="G377" i="11"/>
  <c r="G376" i="11"/>
  <c r="G375" i="11"/>
  <c r="G374" i="11"/>
  <c r="G373" i="11"/>
  <c r="G372" i="11"/>
  <c r="G371" i="11"/>
  <c r="G370" i="11"/>
  <c r="G369" i="11"/>
  <c r="G368" i="11"/>
  <c r="G367" i="11"/>
  <c r="G366" i="11"/>
  <c r="G365" i="11"/>
  <c r="G364" i="11"/>
  <c r="G363" i="11"/>
  <c r="G362" i="11"/>
  <c r="G361" i="11"/>
  <c r="G360" i="11"/>
  <c r="G359" i="11"/>
  <c r="G358" i="11"/>
  <c r="G357" i="11"/>
  <c r="G356" i="11"/>
  <c r="G355" i="11"/>
  <c r="G354" i="11"/>
  <c r="G353" i="11"/>
  <c r="G352" i="11"/>
  <c r="G351" i="11"/>
  <c r="G350" i="11"/>
  <c r="G349" i="11"/>
  <c r="G348" i="11"/>
  <c r="G347" i="11"/>
  <c r="G346" i="11"/>
  <c r="G345" i="11"/>
  <c r="G344" i="11"/>
  <c r="G343" i="11"/>
  <c r="G342" i="11"/>
  <c r="G341" i="11"/>
  <c r="G340" i="11"/>
  <c r="G339" i="11"/>
  <c r="G338" i="11"/>
  <c r="G337" i="11"/>
  <c r="G336" i="11"/>
  <c r="G335" i="11"/>
  <c r="G334" i="11"/>
  <c r="G333" i="11"/>
  <c r="G332" i="11"/>
  <c r="G331" i="11"/>
  <c r="G330" i="11"/>
  <c r="G329" i="11"/>
  <c r="G328" i="11"/>
  <c r="G327" i="11"/>
  <c r="G326" i="11"/>
  <c r="G325" i="11"/>
  <c r="G324" i="11"/>
  <c r="G323" i="11"/>
  <c r="G322" i="11"/>
  <c r="G321" i="11"/>
  <c r="G320" i="11"/>
  <c r="G319" i="11"/>
  <c r="G318" i="11"/>
  <c r="G317" i="11"/>
  <c r="G316" i="11"/>
  <c r="G315" i="11"/>
  <c r="G314" i="11"/>
  <c r="G313" i="11"/>
  <c r="G312" i="11"/>
  <c r="G311" i="11"/>
  <c r="G310" i="11"/>
  <c r="G309" i="11"/>
  <c r="G308" i="11"/>
  <c r="G307" i="11"/>
  <c r="G306" i="11"/>
  <c r="G305" i="11"/>
  <c r="G304" i="11"/>
  <c r="G303" i="11"/>
  <c r="G302" i="11"/>
  <c r="G301" i="11"/>
  <c r="G300" i="11"/>
  <c r="G299" i="11"/>
  <c r="G298" i="11"/>
  <c r="G297" i="11"/>
  <c r="G296" i="11"/>
  <c r="G295" i="11"/>
  <c r="G294" i="11"/>
  <c r="G293" i="11"/>
  <c r="G292" i="11"/>
  <c r="G291" i="11"/>
  <c r="G290" i="11"/>
  <c r="G289" i="11"/>
  <c r="G288" i="11"/>
  <c r="G287" i="11"/>
  <c r="G286" i="11"/>
  <c r="G285" i="11"/>
  <c r="G284" i="11"/>
  <c r="G283" i="11"/>
  <c r="G282" i="11"/>
  <c r="G281" i="11"/>
  <c r="G280" i="11"/>
  <c r="G279" i="11"/>
  <c r="G278" i="11"/>
  <c r="G277" i="11"/>
  <c r="G276" i="11"/>
  <c r="G275" i="11"/>
  <c r="G274" i="11"/>
  <c r="G273" i="11"/>
  <c r="G272" i="11"/>
  <c r="G271" i="11"/>
  <c r="G270" i="11"/>
  <c r="G269" i="11"/>
  <c r="G268" i="11"/>
  <c r="G267" i="11"/>
  <c r="G266" i="11"/>
  <c r="G265" i="11"/>
  <c r="G264" i="11"/>
  <c r="G263" i="11"/>
  <c r="G262" i="11"/>
  <c r="G261" i="11"/>
  <c r="G260" i="11"/>
  <c r="G259" i="11"/>
  <c r="G258" i="11"/>
  <c r="G257" i="11"/>
  <c r="G256" i="11"/>
  <c r="G255" i="11"/>
  <c r="G254" i="11"/>
  <c r="G253" i="11"/>
  <c r="G252" i="11"/>
  <c r="G251" i="11"/>
  <c r="G250" i="11"/>
  <c r="G249" i="11"/>
  <c r="G248" i="11"/>
  <c r="G247" i="11"/>
  <c r="G246" i="11"/>
  <c r="G245" i="11"/>
  <c r="G244" i="11"/>
  <c r="G243" i="11"/>
  <c r="G242" i="11"/>
  <c r="G241" i="11"/>
  <c r="G240" i="11"/>
  <c r="G239" i="11"/>
  <c r="G238" i="11"/>
  <c r="G237" i="11"/>
  <c r="G236" i="11"/>
  <c r="G235" i="11"/>
  <c r="G234" i="11"/>
  <c r="G233" i="11"/>
  <c r="G232" i="11"/>
  <c r="G231" i="11"/>
  <c r="G230" i="11"/>
  <c r="G229" i="11"/>
  <c r="G228" i="11"/>
  <c r="G227" i="11"/>
  <c r="G226" i="11"/>
  <c r="G225" i="11"/>
  <c r="G224" i="11"/>
  <c r="G223" i="11"/>
  <c r="G222" i="1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206" i="11"/>
  <c r="G205" i="11"/>
  <c r="G204" i="11"/>
  <c r="G203" i="11"/>
  <c r="G202" i="11"/>
  <c r="G201" i="11"/>
  <c r="G200" i="11"/>
  <c r="G199" i="11"/>
  <c r="G198" i="11"/>
  <c r="G197" i="11"/>
  <c r="G196" i="11"/>
  <c r="G195" i="11"/>
  <c r="G194" i="11"/>
  <c r="G193" i="11"/>
  <c r="G192" i="11"/>
  <c r="G191" i="11"/>
  <c r="G190" i="11"/>
  <c r="G189" i="11"/>
  <c r="G188" i="11"/>
  <c r="G187" i="11"/>
  <c r="G186" i="11"/>
  <c r="G185" i="11"/>
  <c r="G184" i="11"/>
  <c r="G183" i="11"/>
  <c r="G182" i="11"/>
  <c r="G181" i="11"/>
  <c r="G180" i="11"/>
  <c r="G179" i="11"/>
  <c r="G178" i="11"/>
  <c r="G177" i="11"/>
  <c r="G176" i="11"/>
  <c r="G175" i="11"/>
  <c r="G174" i="11"/>
  <c r="G173" i="11"/>
  <c r="G172" i="11"/>
  <c r="G171" i="11"/>
  <c r="G170" i="11"/>
  <c r="G169" i="11"/>
  <c r="G168" i="1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BE90" i="11"/>
  <c r="G90" i="11"/>
  <c r="BE89" i="11"/>
  <c r="G89" i="11"/>
  <c r="BE88" i="11"/>
  <c r="G88" i="11"/>
  <c r="BE87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BO2" i="11"/>
  <c r="G2" i="11"/>
  <c r="AV23" i="1"/>
  <c r="G4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BF52" i="1"/>
  <c r="AV52" i="1"/>
  <c r="G52" i="1"/>
  <c r="BF790" i="11" l="1"/>
  <c r="BG790" i="11" s="1"/>
  <c r="BJ790" i="11" s="1"/>
  <c r="BF123" i="11"/>
  <c r="BH123" i="11" s="1"/>
  <c r="BF786" i="11"/>
  <c r="BG786" i="11" s="1"/>
  <c r="BJ786" i="11" s="1"/>
  <c r="BF131" i="11"/>
  <c r="BF191" i="11"/>
  <c r="BH191" i="11" s="1"/>
  <c r="BG96" i="11"/>
  <c r="BJ96" i="11" s="1"/>
  <c r="BF144" i="11"/>
  <c r="BG144" i="11" s="1"/>
  <c r="BJ144" i="11" s="1"/>
  <c r="BF112" i="11"/>
  <c r="BH112" i="11" s="1"/>
  <c r="BF151" i="11"/>
  <c r="BH151" i="11" s="1"/>
  <c r="BF13" i="11"/>
  <c r="BH13" i="11" s="1"/>
  <c r="BF55" i="11"/>
  <c r="BG55" i="11" s="1"/>
  <c r="BJ55" i="11" s="1"/>
  <c r="BF59" i="11"/>
  <c r="BG59" i="11" s="1"/>
  <c r="BJ59" i="11" s="1"/>
  <c r="BF155" i="11"/>
  <c r="BG155" i="11" s="1"/>
  <c r="BJ155" i="11" s="1"/>
  <c r="BF38" i="11"/>
  <c r="BH38" i="11" s="1"/>
  <c r="BF44" i="11"/>
  <c r="BG44" i="11" s="1"/>
  <c r="BJ44" i="11" s="1"/>
  <c r="BF52" i="11"/>
  <c r="BG52" i="11" s="1"/>
  <c r="BJ52" i="11" s="1"/>
  <c r="BF56" i="11"/>
  <c r="BG56" i="11" s="1"/>
  <c r="BJ56" i="11" s="1"/>
  <c r="BF72" i="11"/>
  <c r="BH72" i="11" s="1"/>
  <c r="BF669" i="11"/>
  <c r="BH669" i="11" s="1"/>
  <c r="BF761" i="11"/>
  <c r="BG761" i="11" s="1"/>
  <c r="BJ761" i="11" s="1"/>
  <c r="BF301" i="11"/>
  <c r="BH301" i="11" s="1"/>
  <c r="BF210" i="11"/>
  <c r="BH210" i="11" s="1"/>
  <c r="BF478" i="11"/>
  <c r="BG478" i="11" s="1"/>
  <c r="BJ478" i="11" s="1"/>
  <c r="BF20" i="11"/>
  <c r="BH20" i="11" s="1"/>
  <c r="BF24" i="11"/>
  <c r="BH24" i="11" s="1"/>
  <c r="BF28" i="11"/>
  <c r="BH28" i="11" s="1"/>
  <c r="BF32" i="11"/>
  <c r="BG32" i="11" s="1"/>
  <c r="BJ32" i="11" s="1"/>
  <c r="BF46" i="11"/>
  <c r="BH46" i="11" s="1"/>
  <c r="BF230" i="11"/>
  <c r="BG230" i="11" s="1"/>
  <c r="BJ230" i="11" s="1"/>
  <c r="BF330" i="11"/>
  <c r="BH330" i="11" s="1"/>
  <c r="BF234" i="11"/>
  <c r="BG234" i="11" s="1"/>
  <c r="BJ234" i="11" s="1"/>
  <c r="BF76" i="11"/>
  <c r="BG76" i="11" s="1"/>
  <c r="BJ76" i="11" s="1"/>
  <c r="BF99" i="11"/>
  <c r="BG99" i="11" s="1"/>
  <c r="BJ99" i="11" s="1"/>
  <c r="BF127" i="11"/>
  <c r="BG127" i="11" s="1"/>
  <c r="BJ127" i="11" s="1"/>
  <c r="BF139" i="11"/>
  <c r="BG139" i="11" s="1"/>
  <c r="BJ139" i="11" s="1"/>
  <c r="BF307" i="11"/>
  <c r="BH307" i="11" s="1"/>
  <c r="BF311" i="11"/>
  <c r="BG311" i="11" s="1"/>
  <c r="BJ311" i="11" s="1"/>
  <c r="BF343" i="11"/>
  <c r="BG343" i="11" s="1"/>
  <c r="BJ343" i="11" s="1"/>
  <c r="BF355" i="11"/>
  <c r="BH355" i="11" s="1"/>
  <c r="BF363" i="11"/>
  <c r="BH363" i="11" s="1"/>
  <c r="BF439" i="11"/>
  <c r="BG439" i="11" s="1"/>
  <c r="BJ439" i="11" s="1"/>
  <c r="BF455" i="11"/>
  <c r="BG455" i="11" s="1"/>
  <c r="BJ455" i="11" s="1"/>
  <c r="BF459" i="11"/>
  <c r="BH459" i="11" s="1"/>
  <c r="BF463" i="11"/>
  <c r="BH463" i="11" s="1"/>
  <c r="BF467" i="11"/>
  <c r="BH467" i="11" s="1"/>
  <c r="BF479" i="11"/>
  <c r="BG479" i="11" s="1"/>
  <c r="BJ479" i="11" s="1"/>
  <c r="BF703" i="11"/>
  <c r="BH703" i="11" s="1"/>
  <c r="BF707" i="11"/>
  <c r="BH707" i="11" s="1"/>
  <c r="BF711" i="11"/>
  <c r="BH711" i="11" s="1"/>
  <c r="BF723" i="11"/>
  <c r="BH723" i="11" s="1"/>
  <c r="BF731" i="11"/>
  <c r="BH731" i="11" s="1"/>
  <c r="BF751" i="11"/>
  <c r="BG751" i="11" s="1"/>
  <c r="BJ751" i="11" s="1"/>
  <c r="BF755" i="11"/>
  <c r="BH755" i="11" s="1"/>
  <c r="BF759" i="11"/>
  <c r="BH759" i="11" s="1"/>
  <c r="BF767" i="11"/>
  <c r="BH767" i="11" s="1"/>
  <c r="BF771" i="11"/>
  <c r="BH771" i="11" s="1"/>
  <c r="BF742" i="11"/>
  <c r="BG742" i="11" s="1"/>
  <c r="BJ742" i="11" s="1"/>
  <c r="BF578" i="11"/>
  <c r="BG578" i="11" s="1"/>
  <c r="BJ578" i="11" s="1"/>
  <c r="BF726" i="11"/>
  <c r="BH726" i="11" s="1"/>
  <c r="BF750" i="11"/>
  <c r="BG750" i="11" s="1"/>
  <c r="BJ750" i="11" s="1"/>
  <c r="BF706" i="11"/>
  <c r="BG706" i="11" s="1"/>
  <c r="BJ706" i="11" s="1"/>
  <c r="BF88" i="11"/>
  <c r="BG88" i="11" s="1"/>
  <c r="BJ88" i="11" s="1"/>
  <c r="BF196" i="11"/>
  <c r="BG196" i="11" s="1"/>
  <c r="BJ196" i="11" s="1"/>
  <c r="BF200" i="11"/>
  <c r="BH200" i="11" s="1"/>
  <c r="BF204" i="11"/>
  <c r="BG204" i="11" s="1"/>
  <c r="BJ204" i="11" s="1"/>
  <c r="BF300" i="11"/>
  <c r="BH300" i="11" s="1"/>
  <c r="BF680" i="11"/>
  <c r="BH680" i="11" s="1"/>
  <c r="BF716" i="11"/>
  <c r="BH716" i="11" s="1"/>
  <c r="BF720" i="11"/>
  <c r="BH720" i="11" s="1"/>
  <c r="BF728" i="11"/>
  <c r="BG728" i="11" s="1"/>
  <c r="BJ728" i="11" s="1"/>
  <c r="BF740" i="11"/>
  <c r="BG740" i="11" s="1"/>
  <c r="BJ740" i="11" s="1"/>
  <c r="BF752" i="11"/>
  <c r="BH752" i="11" s="1"/>
  <c r="BF23" i="11"/>
  <c r="BH23" i="11" s="1"/>
  <c r="BF793" i="11"/>
  <c r="BH793" i="11" s="1"/>
  <c r="BF797" i="11"/>
  <c r="BG797" i="11" s="1"/>
  <c r="BJ797" i="11" s="1"/>
  <c r="BF266" i="11"/>
  <c r="BH266" i="11" s="1"/>
  <c r="BF358" i="11"/>
  <c r="BH358" i="11" s="1"/>
  <c r="BF366" i="11"/>
  <c r="BG366" i="11" s="1"/>
  <c r="BJ366" i="11" s="1"/>
  <c r="BF370" i="11"/>
  <c r="BH370" i="11" s="1"/>
  <c r="BF546" i="11"/>
  <c r="BG546" i="11" s="1"/>
  <c r="BJ546" i="11" s="1"/>
  <c r="BF550" i="11"/>
  <c r="BG550" i="11" s="1"/>
  <c r="BJ550" i="11" s="1"/>
  <c r="BF554" i="11"/>
  <c r="BG554" i="11" s="1"/>
  <c r="BJ554" i="11" s="1"/>
  <c r="BF391" i="11"/>
  <c r="BH391" i="11" s="1"/>
  <c r="BF519" i="11"/>
  <c r="BH519" i="11" s="1"/>
  <c r="BF651" i="11"/>
  <c r="BH651" i="11" s="1"/>
  <c r="BF779" i="11"/>
  <c r="BG779" i="11" s="1"/>
  <c r="BJ779" i="11" s="1"/>
  <c r="BF33" i="11"/>
  <c r="BG33" i="11" s="1"/>
  <c r="BJ33" i="11" s="1"/>
  <c r="BF232" i="11"/>
  <c r="BH232" i="11" s="1"/>
  <c r="BF236" i="11"/>
  <c r="BG236" i="11" s="1"/>
  <c r="BJ236" i="11" s="1"/>
  <c r="BF244" i="11"/>
  <c r="BH244" i="11" s="1"/>
  <c r="BF252" i="11"/>
  <c r="BH252" i="11" s="1"/>
  <c r="BF256" i="11"/>
  <c r="BH256" i="11" s="1"/>
  <c r="BF260" i="11"/>
  <c r="BH260" i="11" s="1"/>
  <c r="BF276" i="11"/>
  <c r="BG276" i="11" s="1"/>
  <c r="BJ276" i="11" s="1"/>
  <c r="BF292" i="11"/>
  <c r="BH292" i="11" s="1"/>
  <c r="BF372" i="11"/>
  <c r="BH372" i="11" s="1"/>
  <c r="BF376" i="11"/>
  <c r="BH376" i="11" s="1"/>
  <c r="BF392" i="11"/>
  <c r="BH392" i="11" s="1"/>
  <c r="BF396" i="11"/>
  <c r="BH396" i="11" s="1"/>
  <c r="BF404" i="11"/>
  <c r="BH404" i="11" s="1"/>
  <c r="BF592" i="11"/>
  <c r="BH592" i="11" s="1"/>
  <c r="BF628" i="11"/>
  <c r="BH628" i="11" s="1"/>
  <c r="BF632" i="11"/>
  <c r="BG632" i="11" s="1"/>
  <c r="BJ632" i="11" s="1"/>
  <c r="BF656" i="11"/>
  <c r="BG656" i="11" s="1"/>
  <c r="BJ656" i="11" s="1"/>
  <c r="BF660" i="11"/>
  <c r="BG660" i="11" s="1"/>
  <c r="BJ660" i="11" s="1"/>
  <c r="BF792" i="11"/>
  <c r="BH792" i="11" s="1"/>
  <c r="BF800" i="11"/>
  <c r="BH800" i="11" s="1"/>
  <c r="BF61" i="11"/>
  <c r="BG61" i="11" s="1"/>
  <c r="BJ61" i="11" s="1"/>
  <c r="BF4" i="11"/>
  <c r="BG4" i="11" s="1"/>
  <c r="BJ4" i="11" s="1"/>
  <c r="BF93" i="11"/>
  <c r="BH93" i="11" s="1"/>
  <c r="BF97" i="11"/>
  <c r="BG97" i="11" s="1"/>
  <c r="BJ97" i="11" s="1"/>
  <c r="BF117" i="11"/>
  <c r="BH117" i="11" s="1"/>
  <c r="BF121" i="11"/>
  <c r="BH121" i="11" s="1"/>
  <c r="BF125" i="11"/>
  <c r="BG125" i="11" s="1"/>
  <c r="BJ125" i="11" s="1"/>
  <c r="BF129" i="11"/>
  <c r="BG129" i="11" s="1"/>
  <c r="BJ129" i="11" s="1"/>
  <c r="BF137" i="11"/>
  <c r="BG137" i="11" s="1"/>
  <c r="BJ137" i="11" s="1"/>
  <c r="BF141" i="11"/>
  <c r="BH141" i="11" s="1"/>
  <c r="BF145" i="11"/>
  <c r="BG145" i="11" s="1"/>
  <c r="BJ145" i="11" s="1"/>
  <c r="BF149" i="11"/>
  <c r="BH149" i="11" s="1"/>
  <c r="BF193" i="11"/>
  <c r="BH193" i="11" s="1"/>
  <c r="BF277" i="11"/>
  <c r="BH277" i="11" s="1"/>
  <c r="BF289" i="11"/>
  <c r="BH289" i="11" s="1"/>
  <c r="BF357" i="11"/>
  <c r="BG357" i="11" s="1"/>
  <c r="BJ357" i="11" s="1"/>
  <c r="BF361" i="11"/>
  <c r="BH361" i="11" s="1"/>
  <c r="BF385" i="11"/>
  <c r="BG385" i="11" s="1"/>
  <c r="BJ385" i="11" s="1"/>
  <c r="BF425" i="11"/>
  <c r="BG425" i="11" s="1"/>
  <c r="BJ425" i="11" s="1"/>
  <c r="BF429" i="11"/>
  <c r="BG429" i="11" s="1"/>
  <c r="BJ429" i="11" s="1"/>
  <c r="BF433" i="11"/>
  <c r="BG433" i="11" s="1"/>
  <c r="BJ433" i="11" s="1"/>
  <c r="BF489" i="11"/>
  <c r="BH489" i="11" s="1"/>
  <c r="BF493" i="11"/>
  <c r="BG493" i="11" s="1"/>
  <c r="BJ493" i="11" s="1"/>
  <c r="BF517" i="11"/>
  <c r="BH517" i="11" s="1"/>
  <c r="BF525" i="11"/>
  <c r="BH525" i="11" s="1"/>
  <c r="BF637" i="11"/>
  <c r="BH637" i="11" s="1"/>
  <c r="BF287" i="11"/>
  <c r="BG287" i="11" s="1"/>
  <c r="BJ287" i="11" s="1"/>
  <c r="BF367" i="11"/>
  <c r="BG367" i="11" s="1"/>
  <c r="BJ367" i="11" s="1"/>
  <c r="BF383" i="11"/>
  <c r="BG383" i="11" s="1"/>
  <c r="BJ383" i="11" s="1"/>
  <c r="BF407" i="11"/>
  <c r="BG407" i="11" s="1"/>
  <c r="BJ407" i="11" s="1"/>
  <c r="BF419" i="11"/>
  <c r="BF534" i="11"/>
  <c r="BG534" i="11" s="1"/>
  <c r="BJ534" i="11" s="1"/>
  <c r="BF610" i="11"/>
  <c r="BH610" i="11" s="1"/>
  <c r="BF626" i="11"/>
  <c r="BH626" i="11" s="1"/>
  <c r="BF634" i="11"/>
  <c r="BG634" i="11" s="1"/>
  <c r="BJ634" i="11" s="1"/>
  <c r="BF654" i="11"/>
  <c r="BG654" i="11" s="1"/>
  <c r="BJ654" i="11" s="1"/>
  <c r="BF268" i="11"/>
  <c r="BH268" i="11" s="1"/>
  <c r="BF543" i="11"/>
  <c r="BH543" i="11" s="1"/>
  <c r="BF340" i="11"/>
  <c r="BH340" i="11" s="1"/>
  <c r="BF444" i="11"/>
  <c r="BG444" i="11" s="1"/>
  <c r="BJ444" i="11" s="1"/>
  <c r="BF456" i="11"/>
  <c r="BG456" i="11" s="1"/>
  <c r="BJ456" i="11" s="1"/>
  <c r="BF460" i="11"/>
  <c r="BH460" i="11" s="1"/>
  <c r="BF468" i="11"/>
  <c r="BH468" i="11" s="1"/>
  <c r="BF472" i="11"/>
  <c r="BH472" i="11" s="1"/>
  <c r="BF476" i="11"/>
  <c r="BH476" i="11" s="1"/>
  <c r="BF687" i="11"/>
  <c r="BH687" i="11" s="1"/>
  <c r="BF799" i="11"/>
  <c r="BG799" i="11" s="1"/>
  <c r="BJ799" i="11" s="1"/>
  <c r="BF488" i="11"/>
  <c r="BH488" i="11" s="1"/>
  <c r="BF325" i="11"/>
  <c r="BH325" i="11" s="1"/>
  <c r="BF349" i="11"/>
  <c r="BH349" i="11" s="1"/>
  <c r="BF190" i="11"/>
  <c r="BG190" i="11" s="1"/>
  <c r="BJ190" i="11" s="1"/>
  <c r="BF469" i="11"/>
  <c r="BH469" i="11" s="1"/>
  <c r="BF529" i="11"/>
  <c r="BG529" i="11" s="1"/>
  <c r="BJ529" i="11" s="1"/>
  <c r="BF557" i="11"/>
  <c r="BH557" i="11" s="1"/>
  <c r="BF561" i="11"/>
  <c r="BG561" i="11" s="1"/>
  <c r="BJ561" i="11" s="1"/>
  <c r="BF354" i="11"/>
  <c r="BG354" i="11" s="1"/>
  <c r="BJ354" i="11" s="1"/>
  <c r="BF406" i="11"/>
  <c r="BG406" i="11" s="1"/>
  <c r="BJ406" i="11" s="1"/>
  <c r="BF422" i="11"/>
  <c r="BH422" i="11" s="1"/>
  <c r="BF426" i="11"/>
  <c r="BH426" i="11" s="1"/>
  <c r="BF442" i="11"/>
  <c r="BG442" i="11" s="1"/>
  <c r="BJ442" i="11" s="1"/>
  <c r="BF446" i="11"/>
  <c r="BH446" i="11" s="1"/>
  <c r="BF450" i="11"/>
  <c r="BH450" i="11" s="1"/>
  <c r="BF569" i="11"/>
  <c r="BG569" i="11" s="1"/>
  <c r="BJ569" i="11" s="1"/>
  <c r="BF717" i="11"/>
  <c r="BH717" i="11" s="1"/>
  <c r="BF721" i="11"/>
  <c r="BG721" i="11" s="1"/>
  <c r="BJ721" i="11" s="1"/>
  <c r="BF777" i="11"/>
  <c r="BH777" i="11" s="1"/>
  <c r="BF781" i="11"/>
  <c r="BH781" i="11" s="1"/>
  <c r="BF220" i="11"/>
  <c r="BH220" i="11" s="1"/>
  <c r="BF299" i="11"/>
  <c r="BG299" i="11" s="1"/>
  <c r="BJ299" i="11" s="1"/>
  <c r="BF323" i="11"/>
  <c r="BG323" i="11" s="1"/>
  <c r="BJ323" i="11" s="1"/>
  <c r="BF331" i="11"/>
  <c r="BG331" i="11" s="1"/>
  <c r="BJ331" i="11" s="1"/>
  <c r="BF335" i="11"/>
  <c r="BG335" i="11" s="1"/>
  <c r="BJ335" i="11" s="1"/>
  <c r="BF695" i="11"/>
  <c r="BH695" i="11" s="1"/>
  <c r="BF264" i="11"/>
  <c r="BG264" i="11" s="1"/>
  <c r="BJ264" i="11" s="1"/>
  <c r="BF411" i="11"/>
  <c r="BF454" i="11"/>
  <c r="BG454" i="11" s="1"/>
  <c r="BJ454" i="11" s="1"/>
  <c r="BF474" i="11"/>
  <c r="BG474" i="11" s="1"/>
  <c r="BJ474" i="11" s="1"/>
  <c r="BF664" i="11"/>
  <c r="BH664" i="11" s="1"/>
  <c r="BF668" i="11"/>
  <c r="BH668" i="11" s="1"/>
  <c r="BF40" i="11"/>
  <c r="BH40" i="11" s="1"/>
  <c r="BF62" i="11"/>
  <c r="BH62" i="11" s="1"/>
  <c r="BF181" i="11"/>
  <c r="BH181" i="11" s="1"/>
  <c r="BF221" i="11"/>
  <c r="BH221" i="11" s="1"/>
  <c r="BF225" i="11"/>
  <c r="BH225" i="11" s="1"/>
  <c r="BF229" i="11"/>
  <c r="BH229" i="11" s="1"/>
  <c r="BF233" i="11"/>
  <c r="BH233" i="11" s="1"/>
  <c r="BF241" i="11"/>
  <c r="BH241" i="11" s="1"/>
  <c r="BF245" i="11"/>
  <c r="BH245" i="11" s="1"/>
  <c r="BF308" i="11"/>
  <c r="BG308" i="11" s="1"/>
  <c r="BJ308" i="11" s="1"/>
  <c r="BF320" i="11"/>
  <c r="BH320" i="11" s="1"/>
  <c r="BF324" i="11"/>
  <c r="BH324" i="11" s="1"/>
  <c r="BF482" i="11"/>
  <c r="BH482" i="11" s="1"/>
  <c r="BF490" i="11"/>
  <c r="BH490" i="11" s="1"/>
  <c r="BF494" i="11"/>
  <c r="BH494" i="11" s="1"/>
  <c r="BF498" i="11"/>
  <c r="BG498" i="11" s="1"/>
  <c r="BJ498" i="11" s="1"/>
  <c r="BF506" i="11"/>
  <c r="BH506" i="11" s="1"/>
  <c r="BF585" i="11"/>
  <c r="BG585" i="11" s="1"/>
  <c r="BJ585" i="11" s="1"/>
  <c r="BF688" i="11"/>
  <c r="BH688" i="11" s="1"/>
  <c r="BF692" i="11"/>
  <c r="BG692" i="11" s="1"/>
  <c r="BJ692" i="11" s="1"/>
  <c r="BF696" i="11"/>
  <c r="BH696" i="11" s="1"/>
  <c r="BF102" i="11"/>
  <c r="BH102" i="11" s="1"/>
  <c r="BF106" i="11"/>
  <c r="BH106" i="11" s="1"/>
  <c r="BF114" i="11"/>
  <c r="BH114" i="11" s="1"/>
  <c r="BF134" i="11"/>
  <c r="BH134" i="11" s="1"/>
  <c r="BF261" i="11"/>
  <c r="BH261" i="11" s="1"/>
  <c r="BF265" i="11"/>
  <c r="BG265" i="11" s="1"/>
  <c r="BJ265" i="11" s="1"/>
  <c r="BF360" i="11"/>
  <c r="BH360" i="11" s="1"/>
  <c r="BF427" i="11"/>
  <c r="BH427" i="11" s="1"/>
  <c r="BF435" i="11"/>
  <c r="BG435" i="11" s="1"/>
  <c r="BJ435" i="11" s="1"/>
  <c r="BF593" i="11"/>
  <c r="BF783" i="11"/>
  <c r="BG783" i="11" s="1"/>
  <c r="BJ783" i="11" s="1"/>
  <c r="BF41" i="11"/>
  <c r="BH41" i="11" s="1"/>
  <c r="BF71" i="11"/>
  <c r="BH71" i="11" s="1"/>
  <c r="BF218" i="11"/>
  <c r="BH218" i="11" s="1"/>
  <c r="BF242" i="11"/>
  <c r="BH242" i="11" s="1"/>
  <c r="BF246" i="11"/>
  <c r="BH246" i="11" s="1"/>
  <c r="BF269" i="11"/>
  <c r="BG269" i="11" s="1"/>
  <c r="BJ269" i="11" s="1"/>
  <c r="BF305" i="11"/>
  <c r="BH305" i="11" s="1"/>
  <c r="BF309" i="11"/>
  <c r="BH309" i="11" s="1"/>
  <c r="BF313" i="11"/>
  <c r="BH313" i="11" s="1"/>
  <c r="BF329" i="11"/>
  <c r="BG329" i="11" s="1"/>
  <c r="BJ329" i="11" s="1"/>
  <c r="BF333" i="11"/>
  <c r="BH333" i="11" s="1"/>
  <c r="BF388" i="11"/>
  <c r="BG388" i="11" s="1"/>
  <c r="BJ388" i="11" s="1"/>
  <c r="BF420" i="11"/>
  <c r="BG420" i="11" s="1"/>
  <c r="BJ420" i="11" s="1"/>
  <c r="BF424" i="11"/>
  <c r="BF443" i="11"/>
  <c r="BH443" i="11" s="1"/>
  <c r="BF487" i="11"/>
  <c r="BG487" i="11" s="1"/>
  <c r="BJ487" i="11" s="1"/>
  <c r="BF491" i="11"/>
  <c r="BG491" i="11" s="1"/>
  <c r="BJ491" i="11" s="1"/>
  <c r="BF570" i="11"/>
  <c r="BH570" i="11" s="1"/>
  <c r="BF586" i="11"/>
  <c r="BG586" i="11" s="1"/>
  <c r="BJ586" i="11" s="1"/>
  <c r="BF633" i="11"/>
  <c r="BH633" i="11" s="1"/>
  <c r="BF657" i="11"/>
  <c r="BG657" i="11" s="1"/>
  <c r="BJ657" i="11" s="1"/>
  <c r="BF697" i="11"/>
  <c r="BH697" i="11" s="1"/>
  <c r="BF737" i="11"/>
  <c r="BH737" i="11" s="1"/>
  <c r="BF745" i="11"/>
  <c r="BH745" i="11" s="1"/>
  <c r="BF772" i="11"/>
  <c r="BF365" i="11"/>
  <c r="BG365" i="11" s="1"/>
  <c r="BJ365" i="11" s="1"/>
  <c r="BF428" i="11"/>
  <c r="BG428" i="11" s="1"/>
  <c r="BJ428" i="11" s="1"/>
  <c r="BF91" i="11"/>
  <c r="BH91" i="11" s="1"/>
  <c r="BF7" i="11"/>
  <c r="BG7" i="11" s="1"/>
  <c r="BJ7" i="11" s="1"/>
  <c r="BF60" i="11"/>
  <c r="BG60" i="11" s="1"/>
  <c r="BJ60" i="11" s="1"/>
  <c r="BF64" i="11"/>
  <c r="BG64" i="11" s="1"/>
  <c r="BJ64" i="11" s="1"/>
  <c r="BF68" i="11"/>
  <c r="BG68" i="11" s="1"/>
  <c r="BJ68" i="11" s="1"/>
  <c r="BF183" i="11"/>
  <c r="BG183" i="11" s="1"/>
  <c r="BJ183" i="11" s="1"/>
  <c r="BF207" i="11"/>
  <c r="BH207" i="11" s="1"/>
  <c r="BF211" i="11"/>
  <c r="BH211" i="11" s="1"/>
  <c r="BF219" i="11"/>
  <c r="BH219" i="11" s="1"/>
  <c r="BF223" i="11"/>
  <c r="BH223" i="11" s="1"/>
  <c r="BF227" i="11"/>
  <c r="BH227" i="11" s="1"/>
  <c r="BF251" i="11"/>
  <c r="BG251" i="11" s="1"/>
  <c r="BJ251" i="11" s="1"/>
  <c r="BF286" i="11"/>
  <c r="BG286" i="11" s="1"/>
  <c r="BJ286" i="11" s="1"/>
  <c r="BF302" i="11"/>
  <c r="BH302" i="11" s="1"/>
  <c r="BF306" i="11"/>
  <c r="BH306" i="11" s="1"/>
  <c r="BF346" i="11"/>
  <c r="BH346" i="11" s="1"/>
  <c r="BF373" i="11"/>
  <c r="BH373" i="11" s="1"/>
  <c r="BF413" i="11"/>
  <c r="BH413" i="11" s="1"/>
  <c r="BF480" i="11"/>
  <c r="BH480" i="11" s="1"/>
  <c r="BF492" i="11"/>
  <c r="BH492" i="11" s="1"/>
  <c r="BF496" i="11"/>
  <c r="BH496" i="11" s="1"/>
  <c r="BF504" i="11"/>
  <c r="BG504" i="11" s="1"/>
  <c r="BJ504" i="11" s="1"/>
  <c r="BF516" i="11"/>
  <c r="BG516" i="11" s="1"/>
  <c r="BJ516" i="11" s="1"/>
  <c r="BF575" i="11"/>
  <c r="BH575" i="11" s="1"/>
  <c r="BF591" i="11"/>
  <c r="BH591" i="11" s="1"/>
  <c r="BF730" i="11"/>
  <c r="BG730" i="11" s="1"/>
  <c r="BJ730" i="11" s="1"/>
  <c r="BF35" i="11"/>
  <c r="BH35" i="11" s="1"/>
  <c r="BF92" i="11"/>
  <c r="BG92" i="11" s="1"/>
  <c r="BJ92" i="11" s="1"/>
  <c r="BF116" i="11"/>
  <c r="BH116" i="11" s="1"/>
  <c r="BF124" i="11"/>
  <c r="BG124" i="11" s="1"/>
  <c r="BJ124" i="11" s="1"/>
  <c r="BF128" i="11"/>
  <c r="BH128" i="11" s="1"/>
  <c r="BF267" i="11"/>
  <c r="BG267" i="11" s="1"/>
  <c r="BJ267" i="11" s="1"/>
  <c r="BF39" i="11"/>
  <c r="BH39" i="11" s="1"/>
  <c r="BF49" i="11"/>
  <c r="BH49" i="11" s="1"/>
  <c r="BF53" i="11"/>
  <c r="BH53" i="11" s="1"/>
  <c r="BF57" i="11"/>
  <c r="BH57" i="11" s="1"/>
  <c r="BF156" i="11"/>
  <c r="BH156" i="11" s="1"/>
  <c r="BF160" i="11"/>
  <c r="BH160" i="11" s="1"/>
  <c r="BF176" i="11"/>
  <c r="BH176" i="11" s="1"/>
  <c r="BF180" i="11"/>
  <c r="BH180" i="11" s="1"/>
  <c r="BF188" i="11"/>
  <c r="BH188" i="11" s="1"/>
  <c r="BF275" i="11"/>
  <c r="BH275" i="11" s="1"/>
  <c r="BF279" i="11"/>
  <c r="BG279" i="11" s="1"/>
  <c r="BJ279" i="11" s="1"/>
  <c r="BF378" i="11"/>
  <c r="BH378" i="11" s="1"/>
  <c r="BF390" i="11"/>
  <c r="BH390" i="11" s="1"/>
  <c r="BF394" i="11"/>
  <c r="BH394" i="11" s="1"/>
  <c r="BF449" i="11"/>
  <c r="BH449" i="11" s="1"/>
  <c r="BF453" i="11"/>
  <c r="BG453" i="11" s="1"/>
  <c r="BJ453" i="11" s="1"/>
  <c r="BF477" i="11"/>
  <c r="BH477" i="11" s="1"/>
  <c r="BF655" i="11"/>
  <c r="BG655" i="11" s="1"/>
  <c r="BJ655" i="11" s="1"/>
  <c r="BF659" i="11"/>
  <c r="BH659" i="11" s="1"/>
  <c r="BF667" i="11"/>
  <c r="BG667" i="11" s="1"/>
  <c r="BJ667" i="11" s="1"/>
  <c r="BF762" i="11"/>
  <c r="BG762" i="11" s="1"/>
  <c r="BJ762" i="11" s="1"/>
  <c r="BF789" i="11"/>
  <c r="BG789" i="11" s="1"/>
  <c r="BJ789" i="11" s="1"/>
  <c r="BF63" i="11"/>
  <c r="BH63" i="11" s="1"/>
  <c r="BF98" i="11"/>
  <c r="BG98" i="11" s="1"/>
  <c r="BJ98" i="11" s="1"/>
  <c r="BF152" i="11"/>
  <c r="BF195" i="11"/>
  <c r="BG195" i="11" s="1"/>
  <c r="BJ195" i="11" s="1"/>
  <c r="BF199" i="11"/>
  <c r="BH199" i="11" s="1"/>
  <c r="BF263" i="11"/>
  <c r="BG263" i="11" s="1"/>
  <c r="BJ263" i="11" s="1"/>
  <c r="BF348" i="11"/>
  <c r="BG348" i="11" s="1"/>
  <c r="BJ348" i="11" s="1"/>
  <c r="BF371" i="11"/>
  <c r="BF382" i="11"/>
  <c r="BH382" i="11" s="1"/>
  <c r="BF386" i="11"/>
  <c r="BH386" i="11" s="1"/>
  <c r="BF397" i="11"/>
  <c r="BH397" i="11" s="1"/>
  <c r="BF408" i="11"/>
  <c r="BG408" i="11" s="1"/>
  <c r="BJ408" i="11" s="1"/>
  <c r="BF412" i="11"/>
  <c r="BH412" i="11" s="1"/>
  <c r="BF430" i="11"/>
  <c r="BG430" i="11" s="1"/>
  <c r="BJ430" i="11" s="1"/>
  <c r="BF445" i="11"/>
  <c r="BH445" i="11" s="1"/>
  <c r="BF452" i="11"/>
  <c r="BG452" i="11" s="1"/>
  <c r="BJ452" i="11" s="1"/>
  <c r="BF499" i="11"/>
  <c r="BH499" i="11" s="1"/>
  <c r="BF503" i="11"/>
  <c r="BH503" i="11" s="1"/>
  <c r="BF507" i="11"/>
  <c r="BH507" i="11" s="1"/>
  <c r="BF511" i="11"/>
  <c r="BF545" i="11"/>
  <c r="BG545" i="11" s="1"/>
  <c r="BJ545" i="11" s="1"/>
  <c r="BF549" i="11"/>
  <c r="BG549" i="11" s="1"/>
  <c r="BJ549" i="11" s="1"/>
  <c r="BF571" i="11"/>
  <c r="BF629" i="11"/>
  <c r="BG629" i="11" s="1"/>
  <c r="BJ629" i="11" s="1"/>
  <c r="BF699" i="11"/>
  <c r="BF734" i="11"/>
  <c r="BG734" i="11" s="1"/>
  <c r="BJ734" i="11" s="1"/>
  <c r="BF757" i="11"/>
  <c r="BH757" i="11" s="1"/>
  <c r="BF765" i="11"/>
  <c r="BH765" i="11" s="1"/>
  <c r="BF16" i="11"/>
  <c r="BG16" i="11" s="1"/>
  <c r="BJ16" i="11" s="1"/>
  <c r="BF36" i="11"/>
  <c r="BF45" i="11"/>
  <c r="BH45" i="11" s="1"/>
  <c r="BF83" i="11"/>
  <c r="BH83" i="11" s="1"/>
  <c r="BF87" i="11"/>
  <c r="BH87" i="11" s="1"/>
  <c r="BF122" i="11"/>
  <c r="BG122" i="11" s="1"/>
  <c r="BJ122" i="11" s="1"/>
  <c r="BF126" i="11"/>
  <c r="BH126" i="11" s="1"/>
  <c r="BF138" i="11"/>
  <c r="BH138" i="11" s="1"/>
  <c r="BF172" i="11"/>
  <c r="BG172" i="11" s="1"/>
  <c r="BJ172" i="11" s="1"/>
  <c r="BF226" i="11"/>
  <c r="BH226" i="11" s="1"/>
  <c r="BF271" i="11"/>
  <c r="BG271" i="11" s="1"/>
  <c r="BJ271" i="11" s="1"/>
  <c r="BF298" i="11"/>
  <c r="BG298" i="11" s="1"/>
  <c r="BJ298" i="11" s="1"/>
  <c r="BF375" i="11"/>
  <c r="BG375" i="11" s="1"/>
  <c r="BJ375" i="11" s="1"/>
  <c r="BF431" i="11"/>
  <c r="BG431" i="11" s="1"/>
  <c r="BJ431" i="11" s="1"/>
  <c r="BF457" i="11"/>
  <c r="BH457" i="11" s="1"/>
  <c r="BF461" i="11"/>
  <c r="BG461" i="11" s="1"/>
  <c r="BJ461" i="11" s="1"/>
  <c r="BF484" i="11"/>
  <c r="BH484" i="11" s="1"/>
  <c r="BF515" i="11"/>
  <c r="BG515" i="11" s="1"/>
  <c r="BJ515" i="11" s="1"/>
  <c r="BF527" i="11"/>
  <c r="BF564" i="11"/>
  <c r="BH564" i="11" s="1"/>
  <c r="BF766" i="11"/>
  <c r="BG766" i="11" s="1"/>
  <c r="BJ766" i="11" s="1"/>
  <c r="BF785" i="11"/>
  <c r="BG785" i="11" s="1"/>
  <c r="BJ785" i="11" s="1"/>
  <c r="BF249" i="11"/>
  <c r="BH249" i="11" s="1"/>
  <c r="BF283" i="11"/>
  <c r="BH283" i="11" s="1"/>
  <c r="BF402" i="11"/>
  <c r="BF409" i="11"/>
  <c r="BH409" i="11" s="1"/>
  <c r="BF661" i="11"/>
  <c r="BH661" i="11" s="1"/>
  <c r="BF48" i="11"/>
  <c r="BH48" i="11" s="1"/>
  <c r="BF29" i="11"/>
  <c r="BH29" i="11" s="1"/>
  <c r="BF77" i="11"/>
  <c r="BG77" i="11" s="1"/>
  <c r="BJ77" i="11" s="1"/>
  <c r="BF80" i="11"/>
  <c r="BG80" i="11" s="1"/>
  <c r="BJ80" i="11" s="1"/>
  <c r="BF84" i="11"/>
  <c r="BG84" i="11" s="1"/>
  <c r="BJ84" i="11" s="1"/>
  <c r="BF103" i="11"/>
  <c r="BH103" i="11" s="1"/>
  <c r="BF107" i="11"/>
  <c r="BH107" i="11" s="1"/>
  <c r="BF111" i="11"/>
  <c r="BH111" i="11" s="1"/>
  <c r="BF115" i="11"/>
  <c r="BH115" i="11" s="1"/>
  <c r="BF142" i="11"/>
  <c r="BH142" i="11" s="1"/>
  <c r="BF146" i="11"/>
  <c r="BG146" i="11" s="1"/>
  <c r="BJ146" i="11" s="1"/>
  <c r="BF161" i="11"/>
  <c r="BH161" i="11" s="1"/>
  <c r="BF169" i="11"/>
  <c r="BH169" i="11" s="1"/>
  <c r="BF185" i="11"/>
  <c r="BG185" i="11" s="1"/>
  <c r="BJ185" i="11" s="1"/>
  <c r="BF208" i="11"/>
  <c r="BH208" i="11" s="1"/>
  <c r="BF212" i="11"/>
  <c r="BH212" i="11" s="1"/>
  <c r="BF253" i="11"/>
  <c r="BH253" i="11" s="1"/>
  <c r="BF272" i="11"/>
  <c r="BH272" i="11" s="1"/>
  <c r="BF295" i="11"/>
  <c r="BH295" i="11" s="1"/>
  <c r="BF326" i="11"/>
  <c r="BH326" i="11" s="1"/>
  <c r="BF338" i="11"/>
  <c r="BH338" i="11" s="1"/>
  <c r="BF576" i="11"/>
  <c r="BG576" i="11" s="1"/>
  <c r="BJ576" i="11" s="1"/>
  <c r="BF580" i="11"/>
  <c r="BF599" i="11"/>
  <c r="BG599" i="11" s="1"/>
  <c r="BJ599" i="11" s="1"/>
  <c r="BF603" i="11"/>
  <c r="BG603" i="11" s="1"/>
  <c r="BJ603" i="11" s="1"/>
  <c r="BF611" i="11"/>
  <c r="BH611" i="11" s="1"/>
  <c r="BF619" i="11"/>
  <c r="BH619" i="11" s="1"/>
  <c r="BF642" i="11"/>
  <c r="BG642" i="11" s="1"/>
  <c r="BJ642" i="11" s="1"/>
  <c r="BF646" i="11"/>
  <c r="BG646" i="11" s="1"/>
  <c r="BJ646" i="11" s="1"/>
  <c r="BF693" i="11"/>
  <c r="BH693" i="11" s="1"/>
  <c r="BF704" i="11"/>
  <c r="BH704" i="11" s="1"/>
  <c r="BF724" i="11"/>
  <c r="BH724" i="11" s="1"/>
  <c r="BF747" i="11"/>
  <c r="BH747" i="11" s="1"/>
  <c r="BF2" i="11"/>
  <c r="BG2" i="11" s="1"/>
  <c r="BJ2" i="11" s="1"/>
  <c r="BF10" i="11"/>
  <c r="BG10" i="11" s="1"/>
  <c r="BJ10" i="11" s="1"/>
  <c r="BF37" i="11"/>
  <c r="BH37" i="11" s="1"/>
  <c r="BF50" i="11"/>
  <c r="BG50" i="11" s="1"/>
  <c r="BJ50" i="11" s="1"/>
  <c r="BF58" i="11"/>
  <c r="BG58" i="11" s="1"/>
  <c r="BJ58" i="11" s="1"/>
  <c r="BF65" i="11"/>
  <c r="BG65" i="11" s="1"/>
  <c r="BJ65" i="11" s="1"/>
  <c r="BF69" i="11"/>
  <c r="BG69" i="11" s="1"/>
  <c r="BJ69" i="11" s="1"/>
  <c r="BF100" i="11"/>
  <c r="BH100" i="11" s="1"/>
  <c r="BF150" i="11"/>
  <c r="BF154" i="11"/>
  <c r="BH154" i="11" s="1"/>
  <c r="BF197" i="11"/>
  <c r="BH197" i="11" s="1"/>
  <c r="BF201" i="11"/>
  <c r="BH201" i="11" s="1"/>
  <c r="BF224" i="11"/>
  <c r="BF231" i="11"/>
  <c r="BH231" i="11" s="1"/>
  <c r="BF288" i="11"/>
  <c r="BH288" i="11" s="1"/>
  <c r="BF315" i="11"/>
  <c r="BG315" i="11" s="1"/>
  <c r="BJ315" i="11" s="1"/>
  <c r="BF319" i="11"/>
  <c r="BG319" i="11" s="1"/>
  <c r="BJ319" i="11" s="1"/>
  <c r="BF350" i="11"/>
  <c r="BH350" i="11" s="1"/>
  <c r="BF380" i="11"/>
  <c r="BH380" i="11" s="1"/>
  <c r="BF395" i="11"/>
  <c r="BG395" i="11" s="1"/>
  <c r="BJ395" i="11" s="1"/>
  <c r="BF399" i="11"/>
  <c r="BH399" i="11" s="1"/>
  <c r="BF410" i="11"/>
  <c r="BG410" i="11" s="1"/>
  <c r="BJ410" i="11" s="1"/>
  <c r="BF418" i="11"/>
  <c r="BH418" i="11" s="1"/>
  <c r="BF432" i="11"/>
  <c r="BH432" i="11" s="1"/>
  <c r="BF436" i="11"/>
  <c r="BH436" i="11" s="1"/>
  <c r="BF447" i="11"/>
  <c r="BF485" i="11"/>
  <c r="BH485" i="11" s="1"/>
  <c r="BF501" i="11"/>
  <c r="BG501" i="11" s="1"/>
  <c r="BJ501" i="11" s="1"/>
  <c r="BF505" i="11"/>
  <c r="BH505" i="11" s="1"/>
  <c r="BF535" i="11"/>
  <c r="BG535" i="11" s="1"/>
  <c r="BJ535" i="11" s="1"/>
  <c r="BF547" i="11"/>
  <c r="BH547" i="11" s="1"/>
  <c r="BF551" i="11"/>
  <c r="BG551" i="11" s="1"/>
  <c r="BJ551" i="11" s="1"/>
  <c r="BF588" i="11"/>
  <c r="BH588" i="11" s="1"/>
  <c r="BF631" i="11"/>
  <c r="BH631" i="11" s="1"/>
  <c r="BF662" i="11"/>
  <c r="BH662" i="11" s="1"/>
  <c r="BF666" i="11"/>
  <c r="BH666" i="11" s="1"/>
  <c r="BF670" i="11"/>
  <c r="BG670" i="11" s="1"/>
  <c r="BJ670" i="11" s="1"/>
  <c r="BF678" i="11"/>
  <c r="BG678" i="11" s="1"/>
  <c r="BJ678" i="11" s="1"/>
  <c r="BF682" i="11"/>
  <c r="BH682" i="11" s="1"/>
  <c r="BF14" i="11"/>
  <c r="BG14" i="11" s="1"/>
  <c r="BJ14" i="11" s="1"/>
  <c r="BF18" i="11"/>
  <c r="BG18" i="11" s="1"/>
  <c r="BJ18" i="11" s="1"/>
  <c r="BF22" i="11"/>
  <c r="BG22" i="11" s="1"/>
  <c r="BJ22" i="11" s="1"/>
  <c r="BF30" i="11"/>
  <c r="BG30" i="11" s="1"/>
  <c r="BJ30" i="11" s="1"/>
  <c r="BF73" i="11"/>
  <c r="BG73" i="11" s="1"/>
  <c r="BJ73" i="11" s="1"/>
  <c r="BF78" i="11"/>
  <c r="BH78" i="11" s="1"/>
  <c r="BF104" i="11"/>
  <c r="BG104" i="11" s="1"/>
  <c r="BJ104" i="11" s="1"/>
  <c r="BF143" i="11"/>
  <c r="BG143" i="11" s="1"/>
  <c r="BJ143" i="11" s="1"/>
  <c r="BF147" i="11"/>
  <c r="BH147" i="11" s="1"/>
  <c r="BF158" i="11"/>
  <c r="BH158" i="11" s="1"/>
  <c r="BF174" i="11"/>
  <c r="BG174" i="11" s="1"/>
  <c r="BJ174" i="11" s="1"/>
  <c r="BF178" i="11"/>
  <c r="BH178" i="11" s="1"/>
  <c r="BF205" i="11"/>
  <c r="BG205" i="11" s="1"/>
  <c r="BJ205" i="11" s="1"/>
  <c r="BF209" i="11"/>
  <c r="BH209" i="11" s="1"/>
  <c r="BF213" i="11"/>
  <c r="BH213" i="11" s="1"/>
  <c r="BF254" i="11"/>
  <c r="BG254" i="11" s="1"/>
  <c r="BJ254" i="11" s="1"/>
  <c r="BF273" i="11"/>
  <c r="BG273" i="11" s="1"/>
  <c r="BJ273" i="11" s="1"/>
  <c r="BF296" i="11"/>
  <c r="BG296" i="11" s="1"/>
  <c r="BJ296" i="11" s="1"/>
  <c r="BF339" i="11"/>
  <c r="BG339" i="11" s="1"/>
  <c r="BJ339" i="11" s="1"/>
  <c r="BF403" i="11"/>
  <c r="BF513" i="11"/>
  <c r="BF532" i="11"/>
  <c r="BF566" i="11"/>
  <c r="BH566" i="11" s="1"/>
  <c r="BF577" i="11"/>
  <c r="BH577" i="11" s="1"/>
  <c r="BF600" i="11"/>
  <c r="BH600" i="11" s="1"/>
  <c r="BF604" i="11"/>
  <c r="BG604" i="11" s="1"/>
  <c r="BJ604" i="11" s="1"/>
  <c r="BF612" i="11"/>
  <c r="BH612" i="11" s="1"/>
  <c r="BF616" i="11"/>
  <c r="BH616" i="11" s="1"/>
  <c r="BF620" i="11"/>
  <c r="BH620" i="11" s="1"/>
  <c r="BF643" i="11"/>
  <c r="BH643" i="11" s="1"/>
  <c r="BF694" i="11"/>
  <c r="BG694" i="11" s="1"/>
  <c r="BJ694" i="11" s="1"/>
  <c r="BF798" i="11"/>
  <c r="BG798" i="11" s="1"/>
  <c r="BJ798" i="11" s="1"/>
  <c r="BF120" i="11"/>
  <c r="BH120" i="11" s="1"/>
  <c r="BF258" i="11"/>
  <c r="BH258" i="11" s="1"/>
  <c r="BF347" i="11"/>
  <c r="BF521" i="11"/>
  <c r="BH521" i="11" s="1"/>
  <c r="BF663" i="11"/>
  <c r="BG663" i="11" s="1"/>
  <c r="BJ663" i="11" s="1"/>
  <c r="BF729" i="11"/>
  <c r="BH729" i="11" s="1"/>
  <c r="BF733" i="11"/>
  <c r="BH733" i="11" s="1"/>
  <c r="BF15" i="11"/>
  <c r="BG15" i="11" s="1"/>
  <c r="BJ15" i="11" s="1"/>
  <c r="BF27" i="11"/>
  <c r="BH27" i="11" s="1"/>
  <c r="BF31" i="11"/>
  <c r="BH31" i="11" s="1"/>
  <c r="BF51" i="11"/>
  <c r="BG51" i="11" s="1"/>
  <c r="BJ51" i="11" s="1"/>
  <c r="BF66" i="11"/>
  <c r="BH66" i="11" s="1"/>
  <c r="BF74" i="11"/>
  <c r="BH74" i="11" s="1"/>
  <c r="BF79" i="11"/>
  <c r="BG79" i="11" s="1"/>
  <c r="BJ79" i="11" s="1"/>
  <c r="BF82" i="11"/>
  <c r="BH82" i="11" s="1"/>
  <c r="BF86" i="11"/>
  <c r="BH86" i="11" s="1"/>
  <c r="BF113" i="11"/>
  <c r="BG113" i="11" s="1"/>
  <c r="BJ113" i="11" s="1"/>
  <c r="BF148" i="11"/>
  <c r="BH148" i="11" s="1"/>
  <c r="BF163" i="11"/>
  <c r="BG163" i="11" s="1"/>
  <c r="BJ163" i="11" s="1"/>
  <c r="BF167" i="11"/>
  <c r="BH167" i="11" s="1"/>
  <c r="BF171" i="11"/>
  <c r="BH171" i="11" s="1"/>
  <c r="BF187" i="11"/>
  <c r="BG187" i="11" s="1"/>
  <c r="BJ187" i="11" s="1"/>
  <c r="BF202" i="11"/>
  <c r="BH202" i="11" s="1"/>
  <c r="BF214" i="11"/>
  <c r="BF297" i="11"/>
  <c r="BH297" i="11" s="1"/>
  <c r="BF316" i="11"/>
  <c r="BH316" i="11" s="1"/>
  <c r="BF332" i="11"/>
  <c r="BH332" i="11" s="1"/>
  <c r="BF336" i="11"/>
  <c r="BH336" i="11" s="1"/>
  <c r="BF389" i="11"/>
  <c r="BH389" i="11" s="1"/>
  <c r="BF441" i="11"/>
  <c r="BG441" i="11" s="1"/>
  <c r="BJ441" i="11" s="1"/>
  <c r="BF560" i="11"/>
  <c r="BF567" i="11"/>
  <c r="BH567" i="11" s="1"/>
  <c r="BF601" i="11"/>
  <c r="BH601" i="11" s="1"/>
  <c r="BF605" i="11"/>
  <c r="BG605" i="11" s="1"/>
  <c r="BJ605" i="11" s="1"/>
  <c r="BF613" i="11"/>
  <c r="BG613" i="11" s="1"/>
  <c r="BJ613" i="11" s="1"/>
  <c r="BF617" i="11"/>
  <c r="BH617" i="11" s="1"/>
  <c r="BF625" i="11"/>
  <c r="BH625" i="11" s="1"/>
  <c r="BF679" i="11"/>
  <c r="BH679" i="11" s="1"/>
  <c r="BF691" i="11"/>
  <c r="BG691" i="11" s="1"/>
  <c r="BJ691" i="11" s="1"/>
  <c r="BF702" i="11"/>
  <c r="BG702" i="11" s="1"/>
  <c r="BJ702" i="11" s="1"/>
  <c r="BF714" i="11"/>
  <c r="BG714" i="11" s="1"/>
  <c r="BJ714" i="11" s="1"/>
  <c r="BF718" i="11"/>
  <c r="BG718" i="11" s="1"/>
  <c r="BJ718" i="11" s="1"/>
  <c r="BF722" i="11"/>
  <c r="BG722" i="11" s="1"/>
  <c r="BJ722" i="11" s="1"/>
  <c r="BF753" i="11"/>
  <c r="BG753" i="11" s="1"/>
  <c r="BJ753" i="11" s="1"/>
  <c r="BF776" i="11"/>
  <c r="BG776" i="11" s="1"/>
  <c r="BJ776" i="11" s="1"/>
  <c r="BF795" i="11"/>
  <c r="BH795" i="11" s="1"/>
  <c r="BF89" i="11"/>
  <c r="BH89" i="11" s="1"/>
  <c r="BF3" i="11"/>
  <c r="BH3" i="11" s="1"/>
  <c r="BF6" i="11"/>
  <c r="BG6" i="11" s="1"/>
  <c r="BJ6" i="11" s="1"/>
  <c r="BF9" i="11"/>
  <c r="BH9" i="11" s="1"/>
  <c r="BF34" i="11"/>
  <c r="BF70" i="11"/>
  <c r="BH70" i="11" s="1"/>
  <c r="BF159" i="11"/>
  <c r="BF162" i="11"/>
  <c r="BH162" i="11" s="1"/>
  <c r="BF248" i="11"/>
  <c r="BG248" i="11" s="1"/>
  <c r="BJ248" i="11" s="1"/>
  <c r="BF310" i="11"/>
  <c r="BG310" i="11" s="1"/>
  <c r="BJ310" i="11" s="1"/>
  <c r="BF344" i="11"/>
  <c r="BH344" i="11" s="1"/>
  <c r="BF735" i="11"/>
  <c r="BH735" i="11" s="1"/>
  <c r="BF67" i="11"/>
  <c r="BH67" i="11" s="1"/>
  <c r="BF130" i="11"/>
  <c r="BH130" i="11" s="1"/>
  <c r="BF518" i="11"/>
  <c r="BH518" i="11" s="1"/>
  <c r="BF110" i="11"/>
  <c r="BH110" i="11" s="1"/>
  <c r="BF165" i="11"/>
  <c r="BF17" i="11"/>
  <c r="BH17" i="11" s="1"/>
  <c r="BF21" i="11"/>
  <c r="BF157" i="11"/>
  <c r="BH157" i="11" s="1"/>
  <c r="BF11" i="11"/>
  <c r="BH11" i="11" s="1"/>
  <c r="BF81" i="11"/>
  <c r="BG81" i="11" s="1"/>
  <c r="BJ81" i="11" s="1"/>
  <c r="BF94" i="11"/>
  <c r="BH94" i="11" s="1"/>
  <c r="BF101" i="11"/>
  <c r="BG101" i="11" s="1"/>
  <c r="BJ101" i="11" s="1"/>
  <c r="BF118" i="11"/>
  <c r="BH118" i="11" s="1"/>
  <c r="BF135" i="11"/>
  <c r="BF166" i="11"/>
  <c r="BG166" i="11" s="1"/>
  <c r="BJ166" i="11" s="1"/>
  <c r="BF238" i="11"/>
  <c r="BG238" i="11" s="1"/>
  <c r="BJ238" i="11" s="1"/>
  <c r="BF8" i="11"/>
  <c r="BH8" i="11" s="1"/>
  <c r="BF12" i="11"/>
  <c r="BH12" i="11" s="1"/>
  <c r="BF25" i="11"/>
  <c r="BH25" i="11" s="1"/>
  <c r="BF43" i="11"/>
  <c r="BG43" i="11" s="1"/>
  <c r="BJ43" i="11" s="1"/>
  <c r="BF119" i="11"/>
  <c r="BG119" i="11" s="1"/>
  <c r="BJ119" i="11" s="1"/>
  <c r="BF132" i="11"/>
  <c r="BH132" i="11" s="1"/>
  <c r="BF5" i="11"/>
  <c r="BG5" i="11" s="1"/>
  <c r="BJ5" i="11" s="1"/>
  <c r="BF19" i="11"/>
  <c r="BH19" i="11" s="1"/>
  <c r="BF26" i="11"/>
  <c r="BG26" i="11" s="1"/>
  <c r="BJ26" i="11" s="1"/>
  <c r="BF47" i="11"/>
  <c r="BH47" i="11" s="1"/>
  <c r="BF95" i="11"/>
  <c r="BG95" i="11" s="1"/>
  <c r="BJ95" i="11" s="1"/>
  <c r="BF105" i="11"/>
  <c r="BG105" i="11" s="1"/>
  <c r="BJ105" i="11" s="1"/>
  <c r="BF136" i="11"/>
  <c r="BH136" i="11" s="1"/>
  <c r="BF164" i="11"/>
  <c r="BH164" i="11" s="1"/>
  <c r="BF262" i="11"/>
  <c r="BG262" i="11" s="1"/>
  <c r="BJ262" i="11" s="1"/>
  <c r="BF437" i="11"/>
  <c r="BH437" i="11" s="1"/>
  <c r="BF168" i="11"/>
  <c r="BH168" i="11" s="1"/>
  <c r="BF175" i="11"/>
  <c r="BH175" i="11" s="1"/>
  <c r="BF179" i="11"/>
  <c r="BG179" i="11" s="1"/>
  <c r="BJ179" i="11" s="1"/>
  <c r="BF186" i="11"/>
  <c r="BH186" i="11" s="1"/>
  <c r="BF247" i="11"/>
  <c r="BH247" i="11" s="1"/>
  <c r="BF259" i="11"/>
  <c r="BG259" i="11" s="1"/>
  <c r="BJ259" i="11" s="1"/>
  <c r="BF281" i="11"/>
  <c r="BH281" i="11" s="1"/>
  <c r="BF322" i="11"/>
  <c r="BH322" i="11" s="1"/>
  <c r="BF328" i="11"/>
  <c r="BF334" i="11"/>
  <c r="BH334" i="11" s="1"/>
  <c r="BF364" i="11"/>
  <c r="BH364" i="11" s="1"/>
  <c r="BF381" i="11"/>
  <c r="BH381" i="11" s="1"/>
  <c r="BF465" i="11"/>
  <c r="BH465" i="11" s="1"/>
  <c r="BF500" i="11"/>
  <c r="BF531" i="11"/>
  <c r="BF533" i="11"/>
  <c r="BG533" i="11" s="1"/>
  <c r="BJ533" i="11" s="1"/>
  <c r="BF540" i="11"/>
  <c r="BG540" i="11" s="1"/>
  <c r="BJ540" i="11" s="1"/>
  <c r="BF583" i="11"/>
  <c r="BF598" i="11"/>
  <c r="BF614" i="11"/>
  <c r="BH614" i="11" s="1"/>
  <c r="BF623" i="11"/>
  <c r="BG623" i="11" s="1"/>
  <c r="BJ623" i="11" s="1"/>
  <c r="BF630" i="11"/>
  <c r="BF635" i="11"/>
  <c r="BH635" i="11" s="1"/>
  <c r="BF648" i="11"/>
  <c r="BH648" i="11" s="1"/>
  <c r="BF705" i="11"/>
  <c r="BH705" i="11" s="1"/>
  <c r="BF708" i="11"/>
  <c r="BF725" i="11"/>
  <c r="BG725" i="11" s="1"/>
  <c r="BJ725" i="11" s="1"/>
  <c r="BF738" i="11"/>
  <c r="BG738" i="11" s="1"/>
  <c r="BJ738" i="11" s="1"/>
  <c r="BF748" i="11"/>
  <c r="BG748" i="11" s="1"/>
  <c r="BJ748" i="11" s="1"/>
  <c r="BF769" i="11"/>
  <c r="BH769" i="11" s="1"/>
  <c r="BF189" i="11"/>
  <c r="BH189" i="11" s="1"/>
  <c r="BF217" i="11"/>
  <c r="BG217" i="11" s="1"/>
  <c r="BJ217" i="11" s="1"/>
  <c r="BF235" i="11"/>
  <c r="BF282" i="11"/>
  <c r="BH282" i="11" s="1"/>
  <c r="BF304" i="11"/>
  <c r="BG304" i="11" s="1"/>
  <c r="BJ304" i="11" s="1"/>
  <c r="BF341" i="11"/>
  <c r="BH341" i="11" s="1"/>
  <c r="BF345" i="11"/>
  <c r="BH345" i="11" s="1"/>
  <c r="BF351" i="11"/>
  <c r="BF368" i="11"/>
  <c r="BF401" i="11"/>
  <c r="BH401" i="11" s="1"/>
  <c r="BF417" i="11"/>
  <c r="BG417" i="11" s="1"/>
  <c r="BJ417" i="11" s="1"/>
  <c r="BF423" i="11"/>
  <c r="BG423" i="11" s="1"/>
  <c r="BJ423" i="11" s="1"/>
  <c r="BF438" i="11"/>
  <c r="BG438" i="11" s="1"/>
  <c r="BJ438" i="11" s="1"/>
  <c r="BF475" i="11"/>
  <c r="BH475" i="11" s="1"/>
  <c r="BF481" i="11"/>
  <c r="BG481" i="11" s="1"/>
  <c r="BJ481" i="11" s="1"/>
  <c r="BF497" i="11"/>
  <c r="BH497" i="11" s="1"/>
  <c r="BF528" i="11"/>
  <c r="BG528" i="11" s="1"/>
  <c r="BJ528" i="11" s="1"/>
  <c r="BF537" i="11"/>
  <c r="BG537" i="11" s="1"/>
  <c r="BJ537" i="11" s="1"/>
  <c r="BF552" i="11"/>
  <c r="BF555" i="11"/>
  <c r="BH555" i="11" s="1"/>
  <c r="BF558" i="11"/>
  <c r="BF587" i="11"/>
  <c r="BF595" i="11"/>
  <c r="BF609" i="11"/>
  <c r="BF615" i="11"/>
  <c r="BF636" i="11"/>
  <c r="BG636" i="11" s="1"/>
  <c r="BJ636" i="11" s="1"/>
  <c r="BF639" i="11"/>
  <c r="BH639" i="11" s="1"/>
  <c r="BF645" i="11"/>
  <c r="BH645" i="11" s="1"/>
  <c r="BF673" i="11"/>
  <c r="BG673" i="11" s="1"/>
  <c r="BJ673" i="11" s="1"/>
  <c r="BF677" i="11"/>
  <c r="BF681" i="11"/>
  <c r="BG681" i="11" s="1"/>
  <c r="BJ681" i="11" s="1"/>
  <c r="BF685" i="11"/>
  <c r="BF758" i="11"/>
  <c r="BG758" i="11" s="1"/>
  <c r="BJ758" i="11" s="1"/>
  <c r="BF770" i="11"/>
  <c r="BG770" i="11" s="1"/>
  <c r="BJ770" i="11" s="1"/>
  <c r="BF773" i="11"/>
  <c r="BF791" i="11"/>
  <c r="BH791" i="11" s="1"/>
  <c r="BF624" i="11"/>
  <c r="BF778" i="11"/>
  <c r="BG778" i="11" s="1"/>
  <c r="BJ778" i="11" s="1"/>
  <c r="BF466" i="11"/>
  <c r="BH466" i="11" s="1"/>
  <c r="BF541" i="11"/>
  <c r="BH541" i="11" s="1"/>
  <c r="BF649" i="11"/>
  <c r="BG649" i="11" s="1"/>
  <c r="BJ649" i="11" s="1"/>
  <c r="BF749" i="11"/>
  <c r="BH749" i="11" s="1"/>
  <c r="BF194" i="11"/>
  <c r="BG194" i="11" s="1"/>
  <c r="BJ194" i="11" s="1"/>
  <c r="BF203" i="11"/>
  <c r="BF215" i="11"/>
  <c r="BF317" i="11"/>
  <c r="BH317" i="11" s="1"/>
  <c r="BF398" i="11"/>
  <c r="BH398" i="11" s="1"/>
  <c r="BF584" i="11"/>
  <c r="BH584" i="11" s="1"/>
  <c r="BF653" i="11"/>
  <c r="BF658" i="11"/>
  <c r="BH658" i="11" s="1"/>
  <c r="BF698" i="11"/>
  <c r="BG698" i="11" s="1"/>
  <c r="BJ698" i="11" s="1"/>
  <c r="BF701" i="11"/>
  <c r="BG701" i="11" s="1"/>
  <c r="BJ701" i="11" s="1"/>
  <c r="BF709" i="11"/>
  <c r="BG709" i="11" s="1"/>
  <c r="BJ709" i="11" s="1"/>
  <c r="BF712" i="11"/>
  <c r="BH712" i="11" s="1"/>
  <c r="BF727" i="11"/>
  <c r="BH727" i="11" s="1"/>
  <c r="BF746" i="11"/>
  <c r="BG746" i="11" s="1"/>
  <c r="BJ746" i="11" s="1"/>
  <c r="BF173" i="11"/>
  <c r="BH173" i="11" s="1"/>
  <c r="BF177" i="11"/>
  <c r="BH177" i="11" s="1"/>
  <c r="BF184" i="11"/>
  <c r="BG184" i="11" s="1"/>
  <c r="BJ184" i="11" s="1"/>
  <c r="BF239" i="11"/>
  <c r="BF257" i="11"/>
  <c r="BH257" i="11" s="1"/>
  <c r="BF352" i="11"/>
  <c r="BF362" i="11"/>
  <c r="BG362" i="11" s="1"/>
  <c r="BJ362" i="11" s="1"/>
  <c r="BF379" i="11"/>
  <c r="BH379" i="11" s="1"/>
  <c r="BF415" i="11"/>
  <c r="BF421" i="11"/>
  <c r="BH421" i="11" s="1"/>
  <c r="BF470" i="11"/>
  <c r="BF486" i="11"/>
  <c r="BG486" i="11" s="1"/>
  <c r="BJ486" i="11" s="1"/>
  <c r="BF495" i="11"/>
  <c r="BG495" i="11" s="1"/>
  <c r="BJ495" i="11" s="1"/>
  <c r="BF508" i="11"/>
  <c r="BF514" i="11"/>
  <c r="BF520" i="11"/>
  <c r="BF523" i="11"/>
  <c r="BF526" i="11"/>
  <c r="BG526" i="11" s="1"/>
  <c r="BJ526" i="11" s="1"/>
  <c r="BF556" i="11"/>
  <c r="BF565" i="11"/>
  <c r="BF568" i="11"/>
  <c r="BH568" i="11" s="1"/>
  <c r="BF581" i="11"/>
  <c r="BG581" i="11" s="1"/>
  <c r="BJ581" i="11" s="1"/>
  <c r="BF607" i="11"/>
  <c r="BF622" i="11"/>
  <c r="BF640" i="11"/>
  <c r="BG640" i="11" s="1"/>
  <c r="BJ640" i="11" s="1"/>
  <c r="BF686" i="11"/>
  <c r="BG686" i="11" s="1"/>
  <c r="BJ686" i="11" s="1"/>
  <c r="BF768" i="11"/>
  <c r="BF222" i="11"/>
  <c r="BF228" i="11"/>
  <c r="BH228" i="11" s="1"/>
  <c r="BF243" i="11"/>
  <c r="BH243" i="11" s="1"/>
  <c r="BF255" i="11"/>
  <c r="BF280" i="11"/>
  <c r="BH280" i="11" s="1"/>
  <c r="BF284" i="11"/>
  <c r="BG284" i="11" s="1"/>
  <c r="BJ284" i="11" s="1"/>
  <c r="BF293" i="11"/>
  <c r="BH293" i="11" s="1"/>
  <c r="BF303" i="11"/>
  <c r="BF327" i="11"/>
  <c r="BF359" i="11"/>
  <c r="BG359" i="11" s="1"/>
  <c r="BJ359" i="11" s="1"/>
  <c r="BF448" i="11"/>
  <c r="BG448" i="11" s="1"/>
  <c r="BJ448" i="11" s="1"/>
  <c r="BF451" i="11"/>
  <c r="BF464" i="11"/>
  <c r="BF483" i="11"/>
  <c r="BH483" i="11" s="1"/>
  <c r="BF539" i="11"/>
  <c r="BF553" i="11"/>
  <c r="BH553" i="11" s="1"/>
  <c r="BF665" i="11"/>
  <c r="BH665" i="11" s="1"/>
  <c r="BF671" i="11"/>
  <c r="BH671" i="11" s="1"/>
  <c r="BF689" i="11"/>
  <c r="BH689" i="11" s="1"/>
  <c r="BF713" i="11"/>
  <c r="BH713" i="11" s="1"/>
  <c r="BF744" i="11"/>
  <c r="BG744" i="11" s="1"/>
  <c r="BJ744" i="11" s="1"/>
  <c r="BF594" i="11"/>
  <c r="BF638" i="11"/>
  <c r="BF641" i="11"/>
  <c r="BH641" i="11" s="1"/>
  <c r="BF644" i="11"/>
  <c r="BF647" i="11"/>
  <c r="BH647" i="11" s="1"/>
  <c r="BF182" i="11"/>
  <c r="BF192" i="11"/>
  <c r="BH192" i="11" s="1"/>
  <c r="BF216" i="11"/>
  <c r="BF237" i="11"/>
  <c r="BF240" i="11"/>
  <c r="BH240" i="11" s="1"/>
  <c r="BF250" i="11"/>
  <c r="BH250" i="11" s="1"/>
  <c r="BF270" i="11"/>
  <c r="BG270" i="11" s="1"/>
  <c r="BJ270" i="11" s="1"/>
  <c r="BF274" i="11"/>
  <c r="BH274" i="11" s="1"/>
  <c r="BF291" i="11"/>
  <c r="BG291" i="11" s="1"/>
  <c r="BJ291" i="11" s="1"/>
  <c r="BF294" i="11"/>
  <c r="BH294" i="11" s="1"/>
  <c r="BF312" i="11"/>
  <c r="BF337" i="11"/>
  <c r="BH337" i="11" s="1"/>
  <c r="BF353" i="11"/>
  <c r="BH353" i="11" s="1"/>
  <c r="BF356" i="11"/>
  <c r="BH356" i="11" s="1"/>
  <c r="BF377" i="11"/>
  <c r="BH377" i="11" s="1"/>
  <c r="BF384" i="11"/>
  <c r="BH384" i="11" s="1"/>
  <c r="BF387" i="11"/>
  <c r="BF400" i="11"/>
  <c r="BF416" i="11"/>
  <c r="BF434" i="11"/>
  <c r="BG434" i="11" s="1"/>
  <c r="BJ434" i="11" s="1"/>
  <c r="BF440" i="11"/>
  <c r="BH440" i="11" s="1"/>
  <c r="BF471" i="11"/>
  <c r="BG471" i="11" s="1"/>
  <c r="BJ471" i="11" s="1"/>
  <c r="BF502" i="11"/>
  <c r="BG502" i="11" s="1"/>
  <c r="BJ502" i="11" s="1"/>
  <c r="BF512" i="11"/>
  <c r="BG512" i="11" s="1"/>
  <c r="BJ512" i="11" s="1"/>
  <c r="BF524" i="11"/>
  <c r="BF530" i="11"/>
  <c r="BH530" i="11" s="1"/>
  <c r="BF536" i="11"/>
  <c r="BG536" i="11" s="1"/>
  <c r="BJ536" i="11" s="1"/>
  <c r="BF548" i="11"/>
  <c r="BF572" i="11"/>
  <c r="BH572" i="11" s="1"/>
  <c r="BF579" i="11"/>
  <c r="BG579" i="11" s="1"/>
  <c r="BJ579" i="11" s="1"/>
  <c r="BF589" i="11"/>
  <c r="BF676" i="11"/>
  <c r="BG676" i="11" s="1"/>
  <c r="BJ676" i="11" s="1"/>
  <c r="BF690" i="11"/>
  <c r="BG690" i="11" s="1"/>
  <c r="BJ690" i="11" s="1"/>
  <c r="BF741" i="11"/>
  <c r="BH741" i="11" s="1"/>
  <c r="BF754" i="11"/>
  <c r="BH754" i="11" s="1"/>
  <c r="BF775" i="11"/>
  <c r="BF54" i="11"/>
  <c r="BF109" i="11"/>
  <c r="BF285" i="11"/>
  <c r="BF85" i="11"/>
  <c r="BF90" i="11"/>
  <c r="BF153" i="11"/>
  <c r="BF170" i="11"/>
  <c r="BF318" i="11"/>
  <c r="BF342" i="11"/>
  <c r="BF321" i="11"/>
  <c r="BF206" i="11"/>
  <c r="BF278" i="11"/>
  <c r="BF414" i="11"/>
  <c r="BF108" i="11"/>
  <c r="BF133" i="11"/>
  <c r="BF563" i="11"/>
  <c r="BF608" i="11"/>
  <c r="BF462" i="11"/>
  <c r="BF473" i="11"/>
  <c r="BF509" i="11"/>
  <c r="BF544" i="11"/>
  <c r="BF405" i="11"/>
  <c r="BF140" i="11"/>
  <c r="BF198" i="11"/>
  <c r="BF374" i="11"/>
  <c r="BF290" i="11"/>
  <c r="BF369" i="11"/>
  <c r="BF510" i="11"/>
  <c r="BF522" i="11"/>
  <c r="BF590" i="11"/>
  <c r="BF314" i="11"/>
  <c r="BF596" i="11"/>
  <c r="BF393" i="11"/>
  <c r="BF458" i="11"/>
  <c r="BF621" i="11"/>
  <c r="BF780" i="11"/>
  <c r="BF627" i="11"/>
  <c r="BF542" i="11"/>
  <c r="BF562" i="11"/>
  <c r="BF618" i="11"/>
  <c r="BF652" i="11"/>
  <c r="BF674" i="11"/>
  <c r="BF538" i="11"/>
  <c r="BF573" i="11"/>
  <c r="BF602" i="11"/>
  <c r="BF700" i="11"/>
  <c r="BF763" i="11"/>
  <c r="BF582" i="11"/>
  <c r="BF606" i="11"/>
  <c r="BF675" i="11"/>
  <c r="BF782" i="11"/>
  <c r="BF719" i="11"/>
  <c r="BF597" i="11"/>
  <c r="BF672" i="11"/>
  <c r="BF683" i="11"/>
  <c r="BF736" i="11"/>
  <c r="BF764" i="11"/>
  <c r="BF787" i="11"/>
  <c r="BF794" i="11"/>
  <c r="BF559" i="11"/>
  <c r="BF574" i="11"/>
  <c r="BF732" i="11"/>
  <c r="BF739" i="11"/>
  <c r="BF760" i="11"/>
  <c r="BF684" i="11"/>
  <c r="BF710" i="11"/>
  <c r="BF743" i="11"/>
  <c r="BF796" i="11"/>
  <c r="BF774" i="11"/>
  <c r="BF784" i="11"/>
  <c r="BF756" i="11"/>
  <c r="BF650" i="11"/>
  <c r="BF715" i="11"/>
  <c r="BF788" i="11"/>
  <c r="AW52" i="1"/>
  <c r="AY52" i="1" s="1"/>
  <c r="BL124" i="11" l="1"/>
  <c r="BL183" i="11"/>
  <c r="BL335" i="11"/>
  <c r="BL139" i="11"/>
  <c r="BL55" i="11"/>
  <c r="BL296" i="11"/>
  <c r="BL179" i="11"/>
  <c r="BL273" i="11"/>
  <c r="BL270" i="11"/>
  <c r="BL81" i="11"/>
  <c r="BP81" i="11" s="1"/>
  <c r="BL310" i="11"/>
  <c r="BP310" i="11" s="1"/>
  <c r="BL15" i="11"/>
  <c r="BL254" i="11"/>
  <c r="BL30" i="11"/>
  <c r="BL80" i="11"/>
  <c r="BL331" i="11"/>
  <c r="BL145" i="11"/>
  <c r="BL276" i="11"/>
  <c r="BL127" i="11"/>
  <c r="BL101" i="11"/>
  <c r="BL172" i="11"/>
  <c r="BL329" i="11"/>
  <c r="BL59" i="11"/>
  <c r="BP59" i="11" s="1"/>
  <c r="BL5" i="11"/>
  <c r="BL194" i="11"/>
  <c r="BL119" i="11"/>
  <c r="BL248" i="11"/>
  <c r="BL163" i="11"/>
  <c r="BL22" i="11"/>
  <c r="BL65" i="11"/>
  <c r="BL122" i="11"/>
  <c r="BL64" i="11"/>
  <c r="BL265" i="11"/>
  <c r="BL323" i="11"/>
  <c r="BP323" i="11" s="1"/>
  <c r="BL99" i="11"/>
  <c r="BL291" i="11"/>
  <c r="BP291" i="11" s="1"/>
  <c r="BL187" i="11"/>
  <c r="BL279" i="11"/>
  <c r="BL73" i="11"/>
  <c r="BL43" i="11"/>
  <c r="BL319" i="11"/>
  <c r="BL58" i="11"/>
  <c r="BL185" i="11"/>
  <c r="BL269" i="11"/>
  <c r="BL299" i="11"/>
  <c r="BL137" i="11"/>
  <c r="BP137" i="11" s="1"/>
  <c r="BL304" i="11"/>
  <c r="BP304" i="11" s="1"/>
  <c r="BL262" i="11"/>
  <c r="BP262" i="11" s="1"/>
  <c r="BL113" i="11"/>
  <c r="BL205" i="11"/>
  <c r="BL14" i="11"/>
  <c r="BL315" i="11"/>
  <c r="BL50" i="11"/>
  <c r="BL7" i="11"/>
  <c r="BL129" i="11"/>
  <c r="BL234" i="11"/>
  <c r="BL144" i="11"/>
  <c r="BL286" i="11"/>
  <c r="BP286" i="11" s="1"/>
  <c r="BL125" i="11"/>
  <c r="BP125" i="11" s="1"/>
  <c r="BL96" i="11"/>
  <c r="BL284" i="11"/>
  <c r="BL174" i="11"/>
  <c r="BL10" i="11"/>
  <c r="BL146" i="11"/>
  <c r="BL263" i="11"/>
  <c r="BL251" i="11"/>
  <c r="BL236" i="11"/>
  <c r="BL204" i="11"/>
  <c r="BL230" i="11"/>
  <c r="BL56" i="11"/>
  <c r="BP56" i="11" s="1"/>
  <c r="BL238" i="11"/>
  <c r="BL16" i="11"/>
  <c r="BL308" i="11"/>
  <c r="BL217" i="11"/>
  <c r="BL79" i="11"/>
  <c r="BL95" i="11"/>
  <c r="BL166" i="11"/>
  <c r="BL6" i="11"/>
  <c r="BL298" i="11"/>
  <c r="BL195" i="11"/>
  <c r="BL97" i="11"/>
  <c r="BL33" i="11"/>
  <c r="BP33" i="11" s="1"/>
  <c r="BL196" i="11"/>
  <c r="BP196" i="11" s="1"/>
  <c r="BL32" i="11"/>
  <c r="BP32" i="11" s="1"/>
  <c r="BL105" i="11"/>
  <c r="BL259" i="11"/>
  <c r="BL143" i="11"/>
  <c r="BL271" i="11"/>
  <c r="BL190" i="11"/>
  <c r="BL287" i="11"/>
  <c r="BL88" i="11"/>
  <c r="BL343" i="11"/>
  <c r="BL184" i="11"/>
  <c r="BL51" i="11"/>
  <c r="BP51" i="11" s="1"/>
  <c r="BL339" i="11"/>
  <c r="BP339" i="11" s="1"/>
  <c r="BL104" i="11"/>
  <c r="BP104" i="11" s="1"/>
  <c r="BL98" i="11"/>
  <c r="BL267" i="11"/>
  <c r="BL264" i="11"/>
  <c r="BL311" i="11"/>
  <c r="BL155" i="11"/>
  <c r="BL92" i="11"/>
  <c r="BL84" i="11"/>
  <c r="BL61" i="11"/>
  <c r="BL69" i="11"/>
  <c r="BL52" i="11"/>
  <c r="BP52" i="11" s="1"/>
  <c r="BL68" i="11"/>
  <c r="BP68" i="11" s="1"/>
  <c r="BL60" i="11"/>
  <c r="BP60" i="11" s="1"/>
  <c r="BL77" i="11"/>
  <c r="BL44" i="11"/>
  <c r="BL690" i="11"/>
  <c r="BL448" i="11"/>
  <c r="BL686" i="11"/>
  <c r="BL770" i="11"/>
  <c r="BL738" i="11"/>
  <c r="BL533" i="11"/>
  <c r="BL605" i="11"/>
  <c r="BL766" i="11"/>
  <c r="BL435" i="11"/>
  <c r="BP435" i="11" s="1"/>
  <c r="BL585" i="11"/>
  <c r="BP585" i="11" s="1"/>
  <c r="BL750" i="11"/>
  <c r="BL442" i="11"/>
  <c r="BL642" i="11"/>
  <c r="BL762" i="11"/>
  <c r="BL498" i="11"/>
  <c r="BL799" i="11"/>
  <c r="BL634" i="11"/>
  <c r="BL493" i="11"/>
  <c r="BL554" i="11"/>
  <c r="BL728" i="11"/>
  <c r="BL578" i="11"/>
  <c r="BL479" i="11"/>
  <c r="BP479" i="11" s="1"/>
  <c r="BL676" i="11"/>
  <c r="BL746" i="11"/>
  <c r="BL722" i="11"/>
  <c r="BL535" i="11"/>
  <c r="BL515" i="11"/>
  <c r="BL549" i="11"/>
  <c r="BL667" i="11"/>
  <c r="BL586" i="11"/>
  <c r="BL660" i="11"/>
  <c r="BL550" i="11"/>
  <c r="BP550" i="11" s="1"/>
  <c r="BL742" i="11"/>
  <c r="BL640" i="11"/>
  <c r="BL725" i="11"/>
  <c r="BL646" i="11"/>
  <c r="BL657" i="11"/>
  <c r="BL740" i="11"/>
  <c r="BL486" i="11"/>
  <c r="BL581" i="11"/>
  <c r="BL537" i="11"/>
  <c r="BL718" i="11"/>
  <c r="BL441" i="11"/>
  <c r="BL604" i="11"/>
  <c r="BL545" i="11"/>
  <c r="BP545" i="11" s="1"/>
  <c r="BL406" i="11"/>
  <c r="BP406" i="11" s="1"/>
  <c r="BL433" i="11"/>
  <c r="BL656" i="11"/>
  <c r="BL546" i="11"/>
  <c r="BL76" i="11"/>
  <c r="BL761" i="11"/>
  <c r="BL744" i="11"/>
  <c r="BL681" i="11"/>
  <c r="BL649" i="11"/>
  <c r="BL673" i="11"/>
  <c r="BL528" i="11"/>
  <c r="BL714" i="11"/>
  <c r="BL663" i="11"/>
  <c r="BL501" i="11"/>
  <c r="BL603" i="11"/>
  <c r="BL461" i="11"/>
  <c r="BL655" i="11"/>
  <c r="BL730" i="11"/>
  <c r="BL491" i="11"/>
  <c r="BL354" i="11"/>
  <c r="BL534" i="11"/>
  <c r="BL429" i="11"/>
  <c r="BL632" i="11"/>
  <c r="BL701" i="11"/>
  <c r="BL702" i="11"/>
  <c r="BL599" i="11"/>
  <c r="BL348" i="11"/>
  <c r="BL487" i="11"/>
  <c r="BL561" i="11"/>
  <c r="BL425" i="11"/>
  <c r="BL366" i="11"/>
  <c r="BL455" i="11"/>
  <c r="BL495" i="11"/>
  <c r="BL776" i="11"/>
  <c r="BL395" i="11"/>
  <c r="BP395" i="11" s="1"/>
  <c r="BL629" i="11"/>
  <c r="BL698" i="11"/>
  <c r="BL481" i="11"/>
  <c r="BL691" i="11"/>
  <c r="BL678" i="11"/>
  <c r="BL431" i="11"/>
  <c r="BL453" i="11"/>
  <c r="BL428" i="11"/>
  <c r="BL407" i="11"/>
  <c r="BL385" i="11"/>
  <c r="BL439" i="11"/>
  <c r="BL551" i="11"/>
  <c r="BP551" i="11" s="1"/>
  <c r="BL789" i="11"/>
  <c r="BL654" i="11"/>
  <c r="BL778" i="11"/>
  <c r="BL636" i="11"/>
  <c r="BL670" i="11"/>
  <c r="BL576" i="11"/>
  <c r="BL375" i="11"/>
  <c r="BL516" i="11"/>
  <c r="BL365" i="11"/>
  <c r="BL474" i="11"/>
  <c r="BL721" i="11"/>
  <c r="BL529" i="11"/>
  <c r="BL456" i="11"/>
  <c r="BP456" i="11" s="1"/>
  <c r="BL383" i="11"/>
  <c r="BP383" i="11" s="1"/>
  <c r="BL751" i="11"/>
  <c r="BL359" i="11"/>
  <c r="BL408" i="11"/>
  <c r="BL478" i="11"/>
  <c r="BL536" i="11"/>
  <c r="BL438" i="11"/>
  <c r="BL452" i="11"/>
  <c r="BL504" i="11"/>
  <c r="BL420" i="11"/>
  <c r="BL454" i="11"/>
  <c r="BP454" i="11" s="1"/>
  <c r="BL444" i="11"/>
  <c r="BP444" i="11" s="1"/>
  <c r="BL367" i="11"/>
  <c r="BP367" i="11" s="1"/>
  <c r="BL357" i="11"/>
  <c r="BL797" i="11"/>
  <c r="BL786" i="11"/>
  <c r="BL434" i="11"/>
  <c r="BL758" i="11"/>
  <c r="BL753" i="11"/>
  <c r="BL579" i="11"/>
  <c r="BL709" i="11"/>
  <c r="BL362" i="11"/>
  <c r="BL623" i="11"/>
  <c r="BL512" i="11"/>
  <c r="BP512" i="11" s="1"/>
  <c r="BL502" i="11"/>
  <c r="BP502" i="11" s="1"/>
  <c r="BL423" i="11"/>
  <c r="BL798" i="11"/>
  <c r="BL388" i="11"/>
  <c r="BL783" i="11"/>
  <c r="BL692" i="11"/>
  <c r="BL569" i="11"/>
  <c r="BL779" i="11"/>
  <c r="BL526" i="11"/>
  <c r="BL471" i="11"/>
  <c r="BL417" i="11"/>
  <c r="BP417" i="11" s="1"/>
  <c r="BL748" i="11"/>
  <c r="BL540" i="11"/>
  <c r="BP540" i="11" s="1"/>
  <c r="BL613" i="11"/>
  <c r="BL694" i="11"/>
  <c r="BL410" i="11"/>
  <c r="BL785" i="11"/>
  <c r="BL734" i="11"/>
  <c r="BL430" i="11"/>
  <c r="BL4" i="11"/>
  <c r="BL706" i="11"/>
  <c r="BL790" i="11"/>
  <c r="BL26" i="11"/>
  <c r="BL18" i="11"/>
  <c r="BH786" i="11"/>
  <c r="BG131" i="11"/>
  <c r="BJ131" i="11" s="1"/>
  <c r="BH131" i="11"/>
  <c r="BG411" i="11"/>
  <c r="BJ411" i="11" s="1"/>
  <c r="BH411" i="11"/>
  <c r="BL2" i="11"/>
  <c r="BH196" i="11"/>
  <c r="BH779" i="11"/>
  <c r="BG123" i="11"/>
  <c r="BJ123" i="11" s="1"/>
  <c r="BG242" i="11"/>
  <c r="BJ242" i="11" s="1"/>
  <c r="BG191" i="11"/>
  <c r="BJ191" i="11" s="1"/>
  <c r="BH299" i="11"/>
  <c r="BG74" i="11"/>
  <c r="BJ74" i="11" s="1"/>
  <c r="BH740" i="11"/>
  <c r="BG176" i="11"/>
  <c r="BJ176" i="11" s="1"/>
  <c r="BG112" i="11"/>
  <c r="BJ112" i="11" s="1"/>
  <c r="BH516" i="11"/>
  <c r="BH96" i="11"/>
  <c r="BH298" i="11"/>
  <c r="BG467" i="11"/>
  <c r="BJ467" i="11" s="1"/>
  <c r="BG302" i="11"/>
  <c r="BJ302" i="11" s="1"/>
  <c r="BG376" i="11"/>
  <c r="BJ376" i="11" s="1"/>
  <c r="BG151" i="11"/>
  <c r="BJ151" i="11" s="1"/>
  <c r="BG181" i="11"/>
  <c r="BJ181" i="11" s="1"/>
  <c r="BG695" i="11"/>
  <c r="BJ695" i="11" s="1"/>
  <c r="BG489" i="11"/>
  <c r="BJ489" i="11" s="1"/>
  <c r="BG392" i="11"/>
  <c r="BJ392" i="11" s="1"/>
  <c r="BH137" i="11"/>
  <c r="BH172" i="11"/>
  <c r="BG716" i="11"/>
  <c r="BJ716" i="11" s="1"/>
  <c r="BH366" i="11"/>
  <c r="BH663" i="11"/>
  <c r="BG616" i="11"/>
  <c r="BJ616" i="11" s="1"/>
  <c r="BH430" i="11"/>
  <c r="BH101" i="11"/>
  <c r="BG300" i="11"/>
  <c r="BJ300" i="11" s="1"/>
  <c r="BH80" i="11"/>
  <c r="BG305" i="11"/>
  <c r="BJ305" i="11" s="1"/>
  <c r="BH455" i="11"/>
  <c r="BG631" i="11"/>
  <c r="BJ631" i="11" s="1"/>
  <c r="BH204" i="11"/>
  <c r="BG757" i="11"/>
  <c r="BJ757" i="11" s="1"/>
  <c r="BG227" i="11"/>
  <c r="BJ227" i="11" s="1"/>
  <c r="BH385" i="11"/>
  <c r="BH195" i="11"/>
  <c r="BH790" i="11"/>
  <c r="BH433" i="11"/>
  <c r="BG659" i="11"/>
  <c r="BJ659" i="11" s="1"/>
  <c r="BG116" i="11"/>
  <c r="BJ116" i="11" s="1"/>
  <c r="BG488" i="11"/>
  <c r="BJ488" i="11" s="1"/>
  <c r="BH383" i="11"/>
  <c r="BH205" i="11"/>
  <c r="BH144" i="11"/>
  <c r="BG91" i="11"/>
  <c r="BJ91" i="11" s="1"/>
  <c r="BH32" i="11"/>
  <c r="BH734" i="11"/>
  <c r="BH127" i="11"/>
  <c r="BG349" i="11"/>
  <c r="BJ349" i="11" s="1"/>
  <c r="BG759" i="11"/>
  <c r="BJ759" i="11" s="1"/>
  <c r="BG633" i="11"/>
  <c r="BJ633" i="11" s="1"/>
  <c r="BH578" i="11"/>
  <c r="BG600" i="11"/>
  <c r="BJ600" i="11" s="1"/>
  <c r="BH444" i="11"/>
  <c r="BH145" i="11"/>
  <c r="BG13" i="11"/>
  <c r="BJ13" i="11" s="1"/>
  <c r="BG483" i="11"/>
  <c r="BJ483" i="11" s="1"/>
  <c r="BH52" i="11"/>
  <c r="BG309" i="11"/>
  <c r="BJ309" i="11" s="1"/>
  <c r="BH722" i="11"/>
  <c r="BG729" i="11"/>
  <c r="BJ729" i="11" s="1"/>
  <c r="BG197" i="11"/>
  <c r="BJ197" i="11" s="1"/>
  <c r="BH569" i="11"/>
  <c r="BG468" i="11"/>
  <c r="BJ468" i="11" s="1"/>
  <c r="BH55" i="11"/>
  <c r="BH657" i="11"/>
  <c r="BG720" i="11"/>
  <c r="BJ720" i="11" s="1"/>
  <c r="BG752" i="11"/>
  <c r="BJ752" i="11" s="1"/>
  <c r="BG724" i="11"/>
  <c r="BJ724" i="11" s="1"/>
  <c r="BG221" i="11"/>
  <c r="BJ221" i="11" s="1"/>
  <c r="BH479" i="11"/>
  <c r="BG625" i="11"/>
  <c r="BJ625" i="11" s="1"/>
  <c r="BG46" i="11"/>
  <c r="BJ46" i="11" s="1"/>
  <c r="BH452" i="11"/>
  <c r="BH61" i="11"/>
  <c r="BH681" i="11"/>
  <c r="BG334" i="11"/>
  <c r="BJ334" i="11" s="1"/>
  <c r="BH770" i="11"/>
  <c r="BH742" i="11"/>
  <c r="BH728" i="11"/>
  <c r="BG525" i="11"/>
  <c r="BJ525" i="11" s="1"/>
  <c r="BH59" i="11"/>
  <c r="BG628" i="11"/>
  <c r="BJ628" i="11" s="1"/>
  <c r="BG648" i="11"/>
  <c r="BJ648" i="11" s="1"/>
  <c r="BG726" i="11"/>
  <c r="BJ726" i="11" s="1"/>
  <c r="BH673" i="11"/>
  <c r="BH407" i="11"/>
  <c r="BH99" i="11"/>
  <c r="BH44" i="11"/>
  <c r="BH783" i="11"/>
  <c r="BG396" i="11"/>
  <c r="BJ396" i="11" s="1"/>
  <c r="BG370" i="11"/>
  <c r="BJ370" i="11" s="1"/>
  <c r="BG272" i="11"/>
  <c r="BJ272" i="11" s="1"/>
  <c r="BG450" i="11"/>
  <c r="BJ450" i="11" s="1"/>
  <c r="BH230" i="11"/>
  <c r="BH264" i="11"/>
  <c r="BG666" i="11"/>
  <c r="BJ666" i="11" s="1"/>
  <c r="BH493" i="11"/>
  <c r="BH586" i="11"/>
  <c r="BG363" i="11"/>
  <c r="BJ363" i="11" s="1"/>
  <c r="BH98" i="11"/>
  <c r="BG62" i="11"/>
  <c r="BJ62" i="11" s="1"/>
  <c r="BG446" i="11"/>
  <c r="BJ446" i="11" s="1"/>
  <c r="BG662" i="11"/>
  <c r="BJ662" i="11" s="1"/>
  <c r="BG380" i="11"/>
  <c r="BJ380" i="11" s="1"/>
  <c r="BH456" i="11"/>
  <c r="BH236" i="11"/>
  <c r="BG258" i="11"/>
  <c r="BJ258" i="11" s="1"/>
  <c r="BG24" i="11"/>
  <c r="BJ24" i="11" s="1"/>
  <c r="BG171" i="11"/>
  <c r="BJ171" i="11" s="1"/>
  <c r="BG141" i="11"/>
  <c r="BJ141" i="11" s="1"/>
  <c r="BG200" i="11"/>
  <c r="BJ200" i="11" s="1"/>
  <c r="BH248" i="11"/>
  <c r="BG213" i="11"/>
  <c r="BJ213" i="11" s="1"/>
  <c r="BG220" i="11"/>
  <c r="BJ220" i="11" s="1"/>
  <c r="BG658" i="11"/>
  <c r="BJ658" i="11" s="1"/>
  <c r="BH603" i="11"/>
  <c r="BG475" i="11"/>
  <c r="BJ475" i="11" s="1"/>
  <c r="BH81" i="11"/>
  <c r="BH629" i="11"/>
  <c r="BH667" i="11"/>
  <c r="BG152" i="11"/>
  <c r="BJ152" i="11" s="1"/>
  <c r="BG494" i="11"/>
  <c r="BJ494" i="11" s="1"/>
  <c r="BG704" i="11"/>
  <c r="BJ704" i="11" s="1"/>
  <c r="BH654" i="11"/>
  <c r="BH718" i="11"/>
  <c r="BH714" i="11"/>
  <c r="BH420" i="11"/>
  <c r="BG626" i="11"/>
  <c r="BJ626" i="11" s="1"/>
  <c r="BH554" i="11"/>
  <c r="BG517" i="11"/>
  <c r="BJ517" i="11" s="1"/>
  <c r="BH348" i="11"/>
  <c r="BG72" i="11"/>
  <c r="BJ72" i="11" s="1"/>
  <c r="BH234" i="11"/>
  <c r="BG697" i="11"/>
  <c r="BJ697" i="11" s="1"/>
  <c r="BG643" i="11"/>
  <c r="BJ643" i="11" s="1"/>
  <c r="BH649" i="11"/>
  <c r="BH744" i="11"/>
  <c r="BH56" i="11"/>
  <c r="BH185" i="11"/>
  <c r="BH789" i="11"/>
  <c r="BH623" i="11"/>
  <c r="BG307" i="11"/>
  <c r="BJ307" i="11" s="1"/>
  <c r="BH273" i="11"/>
  <c r="BH311" i="11"/>
  <c r="BG711" i="11"/>
  <c r="BJ711" i="11" s="1"/>
  <c r="BH291" i="11"/>
  <c r="BH217" i="11"/>
  <c r="BH721" i="11"/>
  <c r="BH263" i="11"/>
  <c r="BG777" i="11"/>
  <c r="BJ777" i="11" s="1"/>
  <c r="BG592" i="11"/>
  <c r="BJ592" i="11" s="1"/>
  <c r="BG530" i="11"/>
  <c r="BJ530" i="11" s="1"/>
  <c r="BG249" i="11"/>
  <c r="BJ249" i="11" s="1"/>
  <c r="BG610" i="11"/>
  <c r="BJ610" i="11" s="1"/>
  <c r="BH304" i="11"/>
  <c r="BG503" i="11"/>
  <c r="BJ503" i="11" s="1"/>
  <c r="BG261" i="11"/>
  <c r="BJ261" i="11" s="1"/>
  <c r="BH329" i="11"/>
  <c r="BG244" i="11"/>
  <c r="BJ244" i="11" s="1"/>
  <c r="BG669" i="11"/>
  <c r="BJ669" i="11" s="1"/>
  <c r="BH155" i="11"/>
  <c r="BG737" i="11"/>
  <c r="BJ737" i="11" s="1"/>
  <c r="BH698" i="11"/>
  <c r="BG232" i="11"/>
  <c r="BJ232" i="11" s="1"/>
  <c r="BG313" i="11"/>
  <c r="BJ313" i="11" s="1"/>
  <c r="BG233" i="11"/>
  <c r="BJ233" i="11" s="1"/>
  <c r="BG703" i="11"/>
  <c r="BJ703" i="11" s="1"/>
  <c r="BG696" i="11"/>
  <c r="BJ696" i="11" s="1"/>
  <c r="BG390" i="11"/>
  <c r="BJ390" i="11" s="1"/>
  <c r="BH529" i="11"/>
  <c r="BH448" i="11"/>
  <c r="BG193" i="11"/>
  <c r="BJ193" i="11" s="1"/>
  <c r="BH798" i="11"/>
  <c r="BG355" i="11"/>
  <c r="BJ355" i="11" s="1"/>
  <c r="BG188" i="11"/>
  <c r="BJ188" i="11" s="1"/>
  <c r="BH550" i="11"/>
  <c r="BH190" i="11"/>
  <c r="BG460" i="11"/>
  <c r="BJ460" i="11" s="1"/>
  <c r="BH408" i="11"/>
  <c r="BH183" i="11"/>
  <c r="BH706" i="11"/>
  <c r="BH546" i="11"/>
  <c r="BG49" i="11"/>
  <c r="BJ49" i="11" s="1"/>
  <c r="BG687" i="11"/>
  <c r="BJ687" i="11" s="1"/>
  <c r="BG256" i="11"/>
  <c r="BJ256" i="11" s="1"/>
  <c r="BH656" i="11"/>
  <c r="BG413" i="11"/>
  <c r="BJ413" i="11" s="1"/>
  <c r="BH357" i="11"/>
  <c r="BG793" i="11"/>
  <c r="BJ793" i="11" s="1"/>
  <c r="BG386" i="11"/>
  <c r="BJ386" i="11" s="1"/>
  <c r="BH686" i="11"/>
  <c r="BG93" i="11"/>
  <c r="BJ93" i="11" s="1"/>
  <c r="BG731" i="11"/>
  <c r="BJ731" i="11" s="1"/>
  <c r="BG781" i="11"/>
  <c r="BJ781" i="11" s="1"/>
  <c r="BG245" i="11"/>
  <c r="BJ245" i="11" s="1"/>
  <c r="BH296" i="11"/>
  <c r="BH439" i="11"/>
  <c r="BG210" i="11"/>
  <c r="BJ210" i="11" s="1"/>
  <c r="BH751" i="11"/>
  <c r="BH461" i="11"/>
  <c r="BG505" i="11"/>
  <c r="BJ505" i="11" s="1"/>
  <c r="BG87" i="11"/>
  <c r="BJ87" i="11" s="1"/>
  <c r="BH97" i="11"/>
  <c r="BG277" i="11"/>
  <c r="BJ277" i="11" s="1"/>
  <c r="BG45" i="11"/>
  <c r="BJ45" i="11" s="1"/>
  <c r="BG35" i="11"/>
  <c r="BJ35" i="11" s="1"/>
  <c r="BG389" i="11"/>
  <c r="BJ389" i="11" s="1"/>
  <c r="BH632" i="11"/>
  <c r="BG791" i="11"/>
  <c r="BJ791" i="11" s="1"/>
  <c r="BG86" i="11"/>
  <c r="BJ86" i="11" s="1"/>
  <c r="BG23" i="11"/>
  <c r="BJ23" i="11" s="1"/>
  <c r="BG340" i="11"/>
  <c r="BJ340" i="11" s="1"/>
  <c r="BH660" i="11"/>
  <c r="BG723" i="11"/>
  <c r="BJ723" i="11" s="1"/>
  <c r="BG637" i="11"/>
  <c r="BJ637" i="11" s="1"/>
  <c r="BH599" i="11"/>
  <c r="BG382" i="11"/>
  <c r="BJ382" i="11" s="1"/>
  <c r="BG288" i="11"/>
  <c r="BJ288" i="11" s="1"/>
  <c r="BG485" i="11"/>
  <c r="BJ485" i="11" s="1"/>
  <c r="BH50" i="11"/>
  <c r="BG207" i="11"/>
  <c r="BJ207" i="11" s="1"/>
  <c r="BG41" i="11"/>
  <c r="BJ41" i="11" s="1"/>
  <c r="BG82" i="11"/>
  <c r="BJ82" i="11" s="1"/>
  <c r="BH761" i="11"/>
  <c r="BH88" i="11"/>
  <c r="BG260" i="11"/>
  <c r="BJ260" i="11" s="1"/>
  <c r="BH146" i="11"/>
  <c r="BH692" i="11"/>
  <c r="BG294" i="11"/>
  <c r="BJ294" i="11" s="1"/>
  <c r="BG117" i="11"/>
  <c r="BJ117" i="11" s="1"/>
  <c r="BG39" i="11"/>
  <c r="BJ39" i="11" s="1"/>
  <c r="BG301" i="11"/>
  <c r="BJ301" i="11" s="1"/>
  <c r="BH406" i="11"/>
  <c r="BH104" i="11"/>
  <c r="BG664" i="11"/>
  <c r="BJ664" i="11" s="1"/>
  <c r="BG283" i="11"/>
  <c r="BJ283" i="11" s="1"/>
  <c r="BH365" i="11"/>
  <c r="BG37" i="11"/>
  <c r="BJ37" i="11" s="1"/>
  <c r="BG651" i="11"/>
  <c r="BJ651" i="11" s="1"/>
  <c r="BG682" i="11"/>
  <c r="BJ682" i="11" s="1"/>
  <c r="BG394" i="11"/>
  <c r="BJ394" i="11" s="1"/>
  <c r="BG361" i="11"/>
  <c r="BJ361" i="11" s="1"/>
  <c r="BG557" i="11"/>
  <c r="BJ557" i="11" s="1"/>
  <c r="BH478" i="11"/>
  <c r="BH354" i="11"/>
  <c r="BG490" i="11"/>
  <c r="BJ490" i="11" s="1"/>
  <c r="BG28" i="11"/>
  <c r="BJ28" i="11" s="1"/>
  <c r="BG564" i="11"/>
  <c r="BJ564" i="11" s="1"/>
  <c r="BH579" i="11"/>
  <c r="BG257" i="11"/>
  <c r="BJ257" i="11" s="1"/>
  <c r="BH526" i="11"/>
  <c r="BG103" i="11"/>
  <c r="BJ103" i="11" s="1"/>
  <c r="BG465" i="11"/>
  <c r="BJ465" i="11" s="1"/>
  <c r="BG138" i="11"/>
  <c r="BJ138" i="11" s="1"/>
  <c r="BG128" i="11"/>
  <c r="BJ128" i="11" s="1"/>
  <c r="BH77" i="11"/>
  <c r="BG160" i="11"/>
  <c r="BJ160" i="11" s="1"/>
  <c r="BG463" i="11"/>
  <c r="BJ463" i="11" s="1"/>
  <c r="BG208" i="11"/>
  <c r="BJ208" i="11" s="1"/>
  <c r="BG48" i="11"/>
  <c r="BJ48" i="11" s="1"/>
  <c r="BG521" i="11"/>
  <c r="BJ521" i="11" s="1"/>
  <c r="BG353" i="11"/>
  <c r="BJ353" i="11" s="1"/>
  <c r="BH655" i="11"/>
  <c r="BH269" i="11"/>
  <c r="BG588" i="11"/>
  <c r="BJ588" i="11" s="1"/>
  <c r="BG243" i="11"/>
  <c r="BJ243" i="11" s="1"/>
  <c r="BG167" i="11"/>
  <c r="BJ167" i="11" s="1"/>
  <c r="BG178" i="11"/>
  <c r="BJ178" i="11" s="1"/>
  <c r="BG231" i="11"/>
  <c r="BJ231" i="11" s="1"/>
  <c r="BG570" i="11"/>
  <c r="BJ570" i="11" s="1"/>
  <c r="BG266" i="11"/>
  <c r="BJ266" i="11" s="1"/>
  <c r="BH441" i="11"/>
  <c r="BG292" i="11"/>
  <c r="BJ292" i="11" s="1"/>
  <c r="BG317" i="11"/>
  <c r="BJ317" i="11" s="1"/>
  <c r="BH6" i="11"/>
  <c r="BH125" i="11"/>
  <c r="BH702" i="11"/>
  <c r="BG769" i="11"/>
  <c r="BJ769" i="11" s="1"/>
  <c r="BG567" i="11"/>
  <c r="BJ567" i="11" s="1"/>
  <c r="BG492" i="11"/>
  <c r="BJ492" i="11" s="1"/>
  <c r="BG293" i="11"/>
  <c r="BJ293" i="11" s="1"/>
  <c r="BG437" i="11"/>
  <c r="BJ437" i="11" s="1"/>
  <c r="BH425" i="11"/>
  <c r="BH69" i="11"/>
  <c r="BH33" i="11"/>
  <c r="BH799" i="11"/>
  <c r="BG767" i="11"/>
  <c r="BJ767" i="11" s="1"/>
  <c r="BH785" i="11"/>
  <c r="BG601" i="11"/>
  <c r="BJ601" i="11" s="1"/>
  <c r="BG612" i="11"/>
  <c r="BJ612" i="11" s="1"/>
  <c r="BH276" i="11"/>
  <c r="BG212" i="11"/>
  <c r="BJ212" i="11" s="1"/>
  <c r="BH267" i="11"/>
  <c r="BG543" i="11"/>
  <c r="BJ543" i="11" s="1"/>
  <c r="BG427" i="11"/>
  <c r="BJ427" i="11" s="1"/>
  <c r="BH331" i="11"/>
  <c r="BH701" i="11"/>
  <c r="BG148" i="11"/>
  <c r="BJ148" i="11" s="1"/>
  <c r="BH105" i="11"/>
  <c r="BG591" i="11"/>
  <c r="BJ591" i="11" s="1"/>
  <c r="BH287" i="11"/>
  <c r="BG121" i="11"/>
  <c r="BJ121" i="11" s="1"/>
  <c r="BG755" i="11"/>
  <c r="BJ755" i="11" s="1"/>
  <c r="BG771" i="11"/>
  <c r="BJ771" i="11" s="1"/>
  <c r="BH453" i="11"/>
  <c r="BG358" i="11"/>
  <c r="BJ358" i="11" s="1"/>
  <c r="BH691" i="11"/>
  <c r="BH746" i="11"/>
  <c r="BH758" i="11"/>
  <c r="BH487" i="11"/>
  <c r="BG484" i="11"/>
  <c r="BJ484" i="11" s="1"/>
  <c r="BH129" i="11"/>
  <c r="BG445" i="11"/>
  <c r="BJ445" i="11" s="1"/>
  <c r="BG324" i="11"/>
  <c r="BJ324" i="11" s="1"/>
  <c r="BG426" i="11"/>
  <c r="BJ426" i="11" s="1"/>
  <c r="BG118" i="11"/>
  <c r="BJ118" i="11" s="1"/>
  <c r="BG63" i="11"/>
  <c r="BJ63" i="11" s="1"/>
  <c r="BG70" i="11"/>
  <c r="BJ70" i="11" s="1"/>
  <c r="BG20" i="11"/>
  <c r="BJ20" i="11" s="1"/>
  <c r="BG575" i="11"/>
  <c r="BJ575" i="11" s="1"/>
  <c r="BG680" i="11"/>
  <c r="BJ680" i="11" s="1"/>
  <c r="BG169" i="11"/>
  <c r="BJ169" i="11" s="1"/>
  <c r="BG647" i="11"/>
  <c r="BJ647" i="11" s="1"/>
  <c r="BH143" i="11"/>
  <c r="BG219" i="11"/>
  <c r="BJ219" i="11" s="1"/>
  <c r="BG53" i="11"/>
  <c r="BJ53" i="11" s="1"/>
  <c r="BG29" i="11"/>
  <c r="BJ29" i="11" s="1"/>
  <c r="BH15" i="11"/>
  <c r="BG792" i="11"/>
  <c r="BJ792" i="11" s="1"/>
  <c r="BG158" i="11"/>
  <c r="BJ158" i="11" s="1"/>
  <c r="BH139" i="11"/>
  <c r="BG149" i="11"/>
  <c r="BJ149" i="11" s="1"/>
  <c r="BG38" i="11"/>
  <c r="BJ38" i="11" s="1"/>
  <c r="BH122" i="11"/>
  <c r="BG459" i="11"/>
  <c r="BJ459" i="11" s="1"/>
  <c r="BH76" i="11"/>
  <c r="BH58" i="11"/>
  <c r="BG107" i="11"/>
  <c r="BJ107" i="11" s="1"/>
  <c r="BH238" i="11"/>
  <c r="BG268" i="11"/>
  <c r="BJ268" i="11" s="1"/>
  <c r="BH265" i="11"/>
  <c r="BH308" i="11"/>
  <c r="BG333" i="11"/>
  <c r="BJ333" i="11" s="1"/>
  <c r="BG114" i="11"/>
  <c r="BJ114" i="11" s="1"/>
  <c r="BG507" i="11"/>
  <c r="BJ507" i="11" s="1"/>
  <c r="BG765" i="11"/>
  <c r="BJ765" i="11" s="1"/>
  <c r="BG795" i="11"/>
  <c r="BJ795" i="11" s="1"/>
  <c r="BH750" i="11"/>
  <c r="BG391" i="11"/>
  <c r="BJ391" i="11" s="1"/>
  <c r="BG356" i="11"/>
  <c r="BJ356" i="11" s="1"/>
  <c r="BG338" i="11"/>
  <c r="BJ338" i="11" s="1"/>
  <c r="BH498" i="11"/>
  <c r="BH262" i="11"/>
  <c r="BG175" i="11"/>
  <c r="BJ175" i="11" s="1"/>
  <c r="BG67" i="11"/>
  <c r="BJ67" i="11" s="1"/>
  <c r="BH79" i="11"/>
  <c r="BG57" i="11"/>
  <c r="BJ57" i="11" s="1"/>
  <c r="BH286" i="11"/>
  <c r="BH4" i="11"/>
  <c r="BG398" i="11"/>
  <c r="BJ398" i="11" s="1"/>
  <c r="BG688" i="11"/>
  <c r="BJ688" i="11" s="1"/>
  <c r="BG472" i="11"/>
  <c r="BJ472" i="11" s="1"/>
  <c r="BG330" i="11"/>
  <c r="BJ330" i="11" s="1"/>
  <c r="BG800" i="11"/>
  <c r="BJ800" i="11" s="1"/>
  <c r="BG201" i="11"/>
  <c r="BJ201" i="11" s="1"/>
  <c r="BH549" i="11"/>
  <c r="BG668" i="11"/>
  <c r="BJ668" i="11" s="1"/>
  <c r="BG336" i="11"/>
  <c r="BJ336" i="11" s="1"/>
  <c r="BH534" i="11"/>
  <c r="BG326" i="11"/>
  <c r="BJ326" i="11" s="1"/>
  <c r="BG346" i="11"/>
  <c r="BJ346" i="11" s="1"/>
  <c r="BG27" i="11"/>
  <c r="BJ27" i="11" s="1"/>
  <c r="BH797" i="11"/>
  <c r="BG102" i="11"/>
  <c r="BJ102" i="11" s="1"/>
  <c r="BH343" i="11"/>
  <c r="BG281" i="11"/>
  <c r="BJ281" i="11" s="1"/>
  <c r="BG168" i="11"/>
  <c r="BJ168" i="11" s="1"/>
  <c r="BH51" i="11"/>
  <c r="BH64" i="11"/>
  <c r="BG707" i="11"/>
  <c r="BJ707" i="11" s="1"/>
  <c r="BG154" i="11"/>
  <c r="BJ154" i="11" s="1"/>
  <c r="BH5" i="11"/>
  <c r="BH410" i="11"/>
  <c r="BH642" i="11"/>
  <c r="BH636" i="11"/>
  <c r="BG192" i="11"/>
  <c r="BJ192" i="11" s="1"/>
  <c r="BG496" i="11"/>
  <c r="BJ496" i="11" s="1"/>
  <c r="BH7" i="11"/>
  <c r="BG469" i="11"/>
  <c r="BJ469" i="11" s="1"/>
  <c r="BH454" i="11"/>
  <c r="BH279" i="11"/>
  <c r="BG404" i="11"/>
  <c r="BJ404" i="11" s="1"/>
  <c r="BG432" i="11"/>
  <c r="BJ432" i="11" s="1"/>
  <c r="BH640" i="11"/>
  <c r="BG477" i="11"/>
  <c r="BJ477" i="11" s="1"/>
  <c r="BH504" i="11"/>
  <c r="BG519" i="11"/>
  <c r="BJ519" i="11" s="1"/>
  <c r="BG372" i="11"/>
  <c r="BJ372" i="11" s="1"/>
  <c r="BH26" i="11"/>
  <c r="BG94" i="11"/>
  <c r="BJ94" i="11" s="1"/>
  <c r="BG476" i="11"/>
  <c r="BJ476" i="11" s="1"/>
  <c r="BH501" i="11"/>
  <c r="BG547" i="11"/>
  <c r="BJ547" i="11" s="1"/>
  <c r="BG325" i="11"/>
  <c r="BJ325" i="11" s="1"/>
  <c r="BH310" i="11"/>
  <c r="BG412" i="11"/>
  <c r="BJ412" i="11" s="1"/>
  <c r="BG40" i="11"/>
  <c r="BJ40" i="11" s="1"/>
  <c r="BG282" i="11"/>
  <c r="BJ282" i="11" s="1"/>
  <c r="BH576" i="11"/>
  <c r="BH491" i="11"/>
  <c r="BH646" i="11"/>
  <c r="BH753" i="11"/>
  <c r="BG280" i="11"/>
  <c r="BJ280" i="11" s="1"/>
  <c r="BH604" i="11"/>
  <c r="BG252" i="11"/>
  <c r="BJ252" i="11" s="1"/>
  <c r="BH429" i="11"/>
  <c r="BH495" i="11"/>
  <c r="BG409" i="11"/>
  <c r="BJ409" i="11" s="1"/>
  <c r="BH634" i="11"/>
  <c r="BG295" i="11"/>
  <c r="BJ295" i="11" s="1"/>
  <c r="BG223" i="11"/>
  <c r="BJ223" i="11" s="1"/>
  <c r="BH762" i="11"/>
  <c r="BH730" i="11"/>
  <c r="BG717" i="11"/>
  <c r="BJ717" i="11" s="1"/>
  <c r="BG645" i="11"/>
  <c r="BJ645" i="11" s="1"/>
  <c r="BH417" i="11"/>
  <c r="BG399" i="11"/>
  <c r="BJ399" i="11" s="1"/>
  <c r="BH194" i="11"/>
  <c r="BG344" i="11"/>
  <c r="BJ344" i="11" s="1"/>
  <c r="BG186" i="11"/>
  <c r="BJ186" i="11" s="1"/>
  <c r="BH367" i="11"/>
  <c r="BH124" i="11"/>
  <c r="BG156" i="11"/>
  <c r="BJ156" i="11" s="1"/>
  <c r="BG17" i="11"/>
  <c r="BJ17" i="11" s="1"/>
  <c r="BH14" i="11"/>
  <c r="BG111" i="11"/>
  <c r="BJ111" i="11" s="1"/>
  <c r="BG747" i="11"/>
  <c r="BJ747" i="11" s="1"/>
  <c r="BH375" i="11"/>
  <c r="BH339" i="11"/>
  <c r="BG418" i="11"/>
  <c r="BJ418" i="11" s="1"/>
  <c r="BG482" i="11"/>
  <c r="BJ482" i="11" s="1"/>
  <c r="BG246" i="11"/>
  <c r="BJ246" i="11" s="1"/>
  <c r="BH676" i="11"/>
  <c r="BH362" i="11"/>
  <c r="BG733" i="11"/>
  <c r="BJ733" i="11" s="1"/>
  <c r="BG705" i="11"/>
  <c r="BJ705" i="11" s="1"/>
  <c r="BG577" i="11"/>
  <c r="BJ577" i="11" s="1"/>
  <c r="BG225" i="11"/>
  <c r="BJ225" i="11" s="1"/>
  <c r="BG754" i="11"/>
  <c r="BJ754" i="11" s="1"/>
  <c r="BH581" i="11"/>
  <c r="BH388" i="11"/>
  <c r="BH284" i="11"/>
  <c r="BG226" i="11"/>
  <c r="BJ226" i="11" s="1"/>
  <c r="BG180" i="11"/>
  <c r="BJ180" i="11" s="1"/>
  <c r="BG228" i="11"/>
  <c r="BJ228" i="11" s="1"/>
  <c r="BH515" i="11"/>
  <c r="BH68" i="11"/>
  <c r="BH561" i="11"/>
  <c r="BG289" i="11"/>
  <c r="BJ289" i="11" s="1"/>
  <c r="BG31" i="11"/>
  <c r="BJ31" i="11" s="1"/>
  <c r="BG209" i="11"/>
  <c r="BJ209" i="11" s="1"/>
  <c r="BH335" i="11"/>
  <c r="BH442" i="11"/>
  <c r="BG611" i="11"/>
  <c r="BJ611" i="11" s="1"/>
  <c r="BH435" i="11"/>
  <c r="BH512" i="11"/>
  <c r="BG9" i="11"/>
  <c r="BJ9" i="11" s="1"/>
  <c r="BG337" i="11"/>
  <c r="BJ337" i="11" s="1"/>
  <c r="BH92" i="11"/>
  <c r="BG320" i="11"/>
  <c r="BJ320" i="11" s="1"/>
  <c r="BH670" i="11"/>
  <c r="BH605" i="11"/>
  <c r="BG457" i="11"/>
  <c r="BJ457" i="11" s="1"/>
  <c r="BH502" i="11"/>
  <c r="BH428" i="11"/>
  <c r="BG218" i="11"/>
  <c r="BJ218" i="11" s="1"/>
  <c r="BH254" i="11"/>
  <c r="BG661" i="11"/>
  <c r="BJ661" i="11" s="1"/>
  <c r="BG83" i="11"/>
  <c r="BJ83" i="11" s="1"/>
  <c r="BH486" i="11"/>
  <c r="BG162" i="11"/>
  <c r="BJ162" i="11" s="1"/>
  <c r="BH776" i="11"/>
  <c r="BH187" i="11"/>
  <c r="BG443" i="11"/>
  <c r="BJ443" i="11" s="1"/>
  <c r="BG397" i="11"/>
  <c r="BJ397" i="11" s="1"/>
  <c r="BG449" i="11"/>
  <c r="BJ449" i="11" s="1"/>
  <c r="BG693" i="11"/>
  <c r="BJ693" i="11" s="1"/>
  <c r="BG211" i="11"/>
  <c r="BJ211" i="11" s="1"/>
  <c r="BG173" i="11"/>
  <c r="BJ173" i="11" s="1"/>
  <c r="BH419" i="11"/>
  <c r="BG419" i="11"/>
  <c r="BJ419" i="11" s="1"/>
  <c r="BG381" i="11"/>
  <c r="BJ381" i="11" s="1"/>
  <c r="BG360" i="11"/>
  <c r="BJ360" i="11" s="1"/>
  <c r="BG132" i="11"/>
  <c r="BJ132" i="11" s="1"/>
  <c r="BG66" i="11"/>
  <c r="BJ66" i="11" s="1"/>
  <c r="BG422" i="11"/>
  <c r="BJ422" i="11" s="1"/>
  <c r="BG635" i="11"/>
  <c r="BJ635" i="11" s="1"/>
  <c r="BG202" i="11"/>
  <c r="BJ202" i="11" s="1"/>
  <c r="BG436" i="11"/>
  <c r="BJ436" i="11" s="1"/>
  <c r="BG164" i="11"/>
  <c r="BJ164" i="11" s="1"/>
  <c r="BH323" i="11"/>
  <c r="BH251" i="11"/>
  <c r="BG555" i="11"/>
  <c r="BJ555" i="11" s="1"/>
  <c r="BH60" i="11"/>
  <c r="BG566" i="11"/>
  <c r="BJ566" i="11" s="1"/>
  <c r="BG241" i="11"/>
  <c r="BJ241" i="11" s="1"/>
  <c r="BG377" i="11"/>
  <c r="BJ377" i="11" s="1"/>
  <c r="BH585" i="11"/>
  <c r="BH533" i="11"/>
  <c r="BH434" i="11"/>
  <c r="BG275" i="11"/>
  <c r="BJ275" i="11" s="1"/>
  <c r="BG229" i="11"/>
  <c r="BJ229" i="11" s="1"/>
  <c r="BG147" i="11"/>
  <c r="BJ147" i="11" s="1"/>
  <c r="BG136" i="11"/>
  <c r="BJ136" i="11" s="1"/>
  <c r="BG379" i="11"/>
  <c r="BJ379" i="11" s="1"/>
  <c r="BG373" i="11"/>
  <c r="BJ373" i="11" s="1"/>
  <c r="BH709" i="11"/>
  <c r="BG115" i="11"/>
  <c r="BJ115" i="11" s="1"/>
  <c r="BG157" i="11"/>
  <c r="BJ157" i="11" s="1"/>
  <c r="BH22" i="11"/>
  <c r="BH474" i="11"/>
  <c r="BH545" i="11"/>
  <c r="BG506" i="11"/>
  <c r="BJ506" i="11" s="1"/>
  <c r="BH431" i="11"/>
  <c r="BG142" i="11"/>
  <c r="BJ142" i="11" s="1"/>
  <c r="BG71" i="11"/>
  <c r="BJ71" i="11" s="1"/>
  <c r="BH551" i="11"/>
  <c r="BH536" i="11"/>
  <c r="BH271" i="11"/>
  <c r="BG47" i="11"/>
  <c r="BJ47" i="11" s="1"/>
  <c r="BH18" i="11"/>
  <c r="BH16" i="11"/>
  <c r="BG130" i="11"/>
  <c r="BJ130" i="11" s="1"/>
  <c r="BG306" i="11"/>
  <c r="BJ306" i="11" s="1"/>
  <c r="BG480" i="11"/>
  <c r="BJ480" i="11" s="1"/>
  <c r="BH174" i="11"/>
  <c r="BH113" i="11"/>
  <c r="BH179" i="11"/>
  <c r="BG593" i="11"/>
  <c r="BJ593" i="11" s="1"/>
  <c r="BH593" i="11"/>
  <c r="BG19" i="11"/>
  <c r="BJ19" i="11" s="1"/>
  <c r="BH166" i="11"/>
  <c r="BG106" i="11"/>
  <c r="BJ106" i="11" s="1"/>
  <c r="BG619" i="11"/>
  <c r="BJ619" i="11" s="1"/>
  <c r="BH395" i="11"/>
  <c r="BG749" i="11"/>
  <c r="BJ749" i="11" s="1"/>
  <c r="BG100" i="11"/>
  <c r="BJ100" i="11" s="1"/>
  <c r="BG745" i="11"/>
  <c r="BJ745" i="11" s="1"/>
  <c r="BG378" i="11"/>
  <c r="BJ378" i="11" s="1"/>
  <c r="BH319" i="11"/>
  <c r="BG350" i="11"/>
  <c r="BJ350" i="11" s="1"/>
  <c r="BG134" i="11"/>
  <c r="BJ134" i="11" s="1"/>
  <c r="BH65" i="11"/>
  <c r="BH163" i="11"/>
  <c r="BG253" i="11"/>
  <c r="BJ253" i="11" s="1"/>
  <c r="BG120" i="11"/>
  <c r="BJ120" i="11" s="1"/>
  <c r="BG679" i="11"/>
  <c r="BJ679" i="11" s="1"/>
  <c r="BH84" i="11"/>
  <c r="BH424" i="11"/>
  <c r="BG424" i="11"/>
  <c r="BJ424" i="11" s="1"/>
  <c r="BH772" i="11"/>
  <c r="BG772" i="11"/>
  <c r="BJ772" i="11" s="1"/>
  <c r="BG568" i="11"/>
  <c r="BJ568" i="11" s="1"/>
  <c r="BG345" i="11"/>
  <c r="BJ345" i="11" s="1"/>
  <c r="BG735" i="11"/>
  <c r="BJ735" i="11" s="1"/>
  <c r="BG665" i="11"/>
  <c r="BJ665" i="11" s="1"/>
  <c r="BG712" i="11"/>
  <c r="BJ712" i="11" s="1"/>
  <c r="BH678" i="11"/>
  <c r="BG639" i="11"/>
  <c r="BJ639" i="11" s="1"/>
  <c r="BG620" i="11"/>
  <c r="BJ620" i="11" s="1"/>
  <c r="BG553" i="11"/>
  <c r="BJ553" i="11" s="1"/>
  <c r="BG518" i="11"/>
  <c r="BJ518" i="11" s="1"/>
  <c r="BH481" i="11"/>
  <c r="BG332" i="11"/>
  <c r="BJ332" i="11" s="1"/>
  <c r="BG316" i="11"/>
  <c r="BJ316" i="11" s="1"/>
  <c r="BG297" i="11"/>
  <c r="BJ297" i="11" s="1"/>
  <c r="BH528" i="11"/>
  <c r="BG440" i="11"/>
  <c r="BJ440" i="11" s="1"/>
  <c r="BG384" i="11"/>
  <c r="BJ384" i="11" s="1"/>
  <c r="BG341" i="11"/>
  <c r="BJ341" i="11" s="1"/>
  <c r="BH438" i="11"/>
  <c r="BH30" i="11"/>
  <c r="BH184" i="11"/>
  <c r="BH535" i="11"/>
  <c r="BG189" i="11"/>
  <c r="BJ189" i="11" s="1"/>
  <c r="BH259" i="11"/>
  <c r="BH270" i="11"/>
  <c r="BH10" i="11"/>
  <c r="BH73" i="11"/>
  <c r="BH43" i="11"/>
  <c r="BH694" i="11"/>
  <c r="BG499" i="11"/>
  <c r="BJ499" i="11" s="1"/>
  <c r="BH766" i="11"/>
  <c r="BG560" i="11"/>
  <c r="BJ560" i="11" s="1"/>
  <c r="BH560" i="11"/>
  <c r="BH150" i="11"/>
  <c r="BG150" i="11"/>
  <c r="BJ150" i="11" s="1"/>
  <c r="BG36" i="11"/>
  <c r="BJ36" i="11" s="1"/>
  <c r="BH36" i="11"/>
  <c r="BH571" i="11"/>
  <c r="BG571" i="11"/>
  <c r="BJ571" i="11" s="1"/>
  <c r="BH725" i="11"/>
  <c r="BH738" i="11"/>
  <c r="BG689" i="11"/>
  <c r="BJ689" i="11" s="1"/>
  <c r="BH537" i="11"/>
  <c r="BH748" i="11"/>
  <c r="BH690" i="11"/>
  <c r="BG727" i="11"/>
  <c r="BJ727" i="11" s="1"/>
  <c r="BH778" i="11"/>
  <c r="BG741" i="11"/>
  <c r="BJ741" i="11" s="1"/>
  <c r="BH540" i="11"/>
  <c r="BG641" i="11"/>
  <c r="BJ641" i="11" s="1"/>
  <c r="BH471" i="11"/>
  <c r="BH613" i="11"/>
  <c r="BG421" i="11"/>
  <c r="BJ421" i="11" s="1"/>
  <c r="BG541" i="11"/>
  <c r="BJ541" i="11" s="1"/>
  <c r="BH359" i="11"/>
  <c r="BG177" i="11"/>
  <c r="BJ177" i="11" s="1"/>
  <c r="BG497" i="11"/>
  <c r="BJ497" i="11" s="1"/>
  <c r="BG199" i="11"/>
  <c r="BJ199" i="11" s="1"/>
  <c r="BG161" i="11"/>
  <c r="BJ161" i="11" s="1"/>
  <c r="BG12" i="11"/>
  <c r="BG89" i="11"/>
  <c r="BJ89" i="11" s="1"/>
  <c r="BG78" i="11"/>
  <c r="BJ78" i="11" s="1"/>
  <c r="BH2" i="11"/>
  <c r="BH347" i="11"/>
  <c r="BG347" i="11"/>
  <c r="BJ347" i="11" s="1"/>
  <c r="BG466" i="11"/>
  <c r="BJ466" i="11" s="1"/>
  <c r="BH532" i="11"/>
  <c r="BG532" i="11"/>
  <c r="BJ532" i="11" s="1"/>
  <c r="BH513" i="11"/>
  <c r="BG513" i="11"/>
  <c r="BJ513" i="11" s="1"/>
  <c r="BG511" i="11"/>
  <c r="BJ511" i="11" s="1"/>
  <c r="BH511" i="11"/>
  <c r="BG371" i="11"/>
  <c r="BJ371" i="11" s="1"/>
  <c r="BH371" i="11"/>
  <c r="BH403" i="11"/>
  <c r="BG403" i="11"/>
  <c r="BJ403" i="11" s="1"/>
  <c r="BH580" i="11"/>
  <c r="BG580" i="11"/>
  <c r="BJ580" i="11" s="1"/>
  <c r="BH527" i="11"/>
  <c r="BG527" i="11"/>
  <c r="BJ527" i="11" s="1"/>
  <c r="BH447" i="11"/>
  <c r="BG447" i="11"/>
  <c r="BJ447" i="11" s="1"/>
  <c r="BG214" i="11"/>
  <c r="BJ214" i="11" s="1"/>
  <c r="BH214" i="11"/>
  <c r="BH224" i="11"/>
  <c r="BG224" i="11"/>
  <c r="BJ224" i="11" s="1"/>
  <c r="BH402" i="11"/>
  <c r="BG402" i="11"/>
  <c r="BJ402" i="11" s="1"/>
  <c r="BG617" i="11"/>
  <c r="BJ617" i="11" s="1"/>
  <c r="BG699" i="11"/>
  <c r="BJ699" i="11" s="1"/>
  <c r="BH699" i="11"/>
  <c r="BG572" i="11"/>
  <c r="BJ572" i="11" s="1"/>
  <c r="BG247" i="11"/>
  <c r="BJ247" i="11" s="1"/>
  <c r="BH315" i="11"/>
  <c r="BG126" i="11"/>
  <c r="BJ126" i="11" s="1"/>
  <c r="BG11" i="11"/>
  <c r="BJ11" i="11" s="1"/>
  <c r="BG638" i="11"/>
  <c r="BJ638" i="11" s="1"/>
  <c r="BH638" i="11"/>
  <c r="BH768" i="11"/>
  <c r="BG768" i="11"/>
  <c r="BJ768" i="11" s="1"/>
  <c r="BH520" i="11"/>
  <c r="BG520" i="11"/>
  <c r="BJ520" i="11" s="1"/>
  <c r="BH352" i="11"/>
  <c r="BG352" i="11"/>
  <c r="BJ352" i="11" s="1"/>
  <c r="BH609" i="11"/>
  <c r="BG609" i="11"/>
  <c r="BJ609" i="11" s="1"/>
  <c r="BH630" i="11"/>
  <c r="BG630" i="11"/>
  <c r="BJ630" i="11" s="1"/>
  <c r="BH589" i="11"/>
  <c r="BG589" i="11"/>
  <c r="BJ589" i="11" s="1"/>
  <c r="BH416" i="11"/>
  <c r="BG416" i="11"/>
  <c r="BJ416" i="11" s="1"/>
  <c r="BH514" i="11"/>
  <c r="BG514" i="11"/>
  <c r="BJ514" i="11" s="1"/>
  <c r="BH773" i="11"/>
  <c r="BG773" i="11"/>
  <c r="BJ773" i="11" s="1"/>
  <c r="BG595" i="11"/>
  <c r="BJ595" i="11" s="1"/>
  <c r="BH595" i="11"/>
  <c r="BH508" i="11"/>
  <c r="BG508" i="11"/>
  <c r="BJ508" i="11" s="1"/>
  <c r="BH587" i="11"/>
  <c r="BG587" i="11"/>
  <c r="BJ587" i="11" s="1"/>
  <c r="BH328" i="11"/>
  <c r="BG328" i="11"/>
  <c r="BJ328" i="11" s="1"/>
  <c r="BH387" i="11"/>
  <c r="BG387" i="11"/>
  <c r="BJ387" i="11" s="1"/>
  <c r="BG558" i="11"/>
  <c r="BJ558" i="11" s="1"/>
  <c r="BH558" i="11"/>
  <c r="BH368" i="11"/>
  <c r="BG368" i="11"/>
  <c r="BJ368" i="11" s="1"/>
  <c r="BH598" i="11"/>
  <c r="BG598" i="11"/>
  <c r="BJ598" i="11" s="1"/>
  <c r="BG713" i="11"/>
  <c r="BJ713" i="11" s="1"/>
  <c r="BG614" i="11"/>
  <c r="BJ614" i="11" s="1"/>
  <c r="BG401" i="11"/>
  <c r="BJ401" i="11" s="1"/>
  <c r="BG584" i="11"/>
  <c r="BJ584" i="11" s="1"/>
  <c r="BG364" i="11"/>
  <c r="BJ364" i="11" s="1"/>
  <c r="BG274" i="11"/>
  <c r="BJ274" i="11" s="1"/>
  <c r="BG3" i="11"/>
  <c r="BJ3" i="11" s="1"/>
  <c r="BG548" i="11"/>
  <c r="BJ548" i="11" s="1"/>
  <c r="BH548" i="11"/>
  <c r="BH237" i="11"/>
  <c r="BG237" i="11"/>
  <c r="BJ237" i="11" s="1"/>
  <c r="BG303" i="11"/>
  <c r="BJ303" i="11" s="1"/>
  <c r="BH303" i="11"/>
  <c r="BH622" i="11"/>
  <c r="BG622" i="11"/>
  <c r="BJ622" i="11" s="1"/>
  <c r="BH685" i="11"/>
  <c r="BG685" i="11"/>
  <c r="BJ685" i="11" s="1"/>
  <c r="BG351" i="11"/>
  <c r="BJ351" i="11" s="1"/>
  <c r="BH351" i="11"/>
  <c r="BG583" i="11"/>
  <c r="BJ583" i="11" s="1"/>
  <c r="BH583" i="11"/>
  <c r="BH239" i="11"/>
  <c r="BG239" i="11"/>
  <c r="BJ239" i="11" s="1"/>
  <c r="BG327" i="11"/>
  <c r="BJ327" i="11" s="1"/>
  <c r="BH327" i="11"/>
  <c r="BH423" i="11"/>
  <c r="BH119" i="11"/>
  <c r="BG25" i="11"/>
  <c r="BJ25" i="11" s="1"/>
  <c r="BH216" i="11"/>
  <c r="BG216" i="11"/>
  <c r="BJ216" i="11" s="1"/>
  <c r="BH607" i="11"/>
  <c r="BG607" i="11"/>
  <c r="BJ607" i="11" s="1"/>
  <c r="BG470" i="11"/>
  <c r="BJ470" i="11" s="1"/>
  <c r="BH470" i="11"/>
  <c r="BG552" i="11"/>
  <c r="BJ552" i="11" s="1"/>
  <c r="BH552" i="11"/>
  <c r="BG159" i="11"/>
  <c r="BJ159" i="11" s="1"/>
  <c r="BH539" i="11"/>
  <c r="BG539" i="11"/>
  <c r="BJ539" i="11" s="1"/>
  <c r="BH677" i="11"/>
  <c r="BG677" i="11"/>
  <c r="BJ677" i="11" s="1"/>
  <c r="BH21" i="11"/>
  <c r="BG21" i="11"/>
  <c r="BJ21" i="11" s="1"/>
  <c r="BH400" i="11"/>
  <c r="BG400" i="11"/>
  <c r="BJ400" i="11" s="1"/>
  <c r="BG594" i="11"/>
  <c r="BJ594" i="11" s="1"/>
  <c r="BH594" i="11"/>
  <c r="BH653" i="11"/>
  <c r="BG653" i="11"/>
  <c r="BJ653" i="11" s="1"/>
  <c r="BH165" i="11"/>
  <c r="BG165" i="11"/>
  <c r="BJ165" i="11" s="1"/>
  <c r="BH95" i="11"/>
  <c r="BG240" i="11"/>
  <c r="BJ240" i="11" s="1"/>
  <c r="BH524" i="11"/>
  <c r="BG524" i="11"/>
  <c r="BJ524" i="11" s="1"/>
  <c r="BH182" i="11"/>
  <c r="BG182" i="11"/>
  <c r="BJ182" i="11" s="1"/>
  <c r="BG708" i="11"/>
  <c r="BJ708" i="11" s="1"/>
  <c r="BH708" i="11"/>
  <c r="BH531" i="11"/>
  <c r="BG531" i="11"/>
  <c r="BJ531" i="11" s="1"/>
  <c r="BG135" i="11"/>
  <c r="BJ135" i="11" s="1"/>
  <c r="BH135" i="11"/>
  <c r="BG671" i="11"/>
  <c r="BJ671" i="11" s="1"/>
  <c r="BG250" i="11"/>
  <c r="BJ250" i="11" s="1"/>
  <c r="BG8" i="11"/>
  <c r="BJ8" i="11" s="1"/>
  <c r="BH775" i="11"/>
  <c r="BG775" i="11"/>
  <c r="BJ775" i="11" s="1"/>
  <c r="BG255" i="11"/>
  <c r="BJ255" i="11" s="1"/>
  <c r="BH255" i="11"/>
  <c r="BH565" i="11"/>
  <c r="BG565" i="11"/>
  <c r="BJ565" i="11" s="1"/>
  <c r="BH500" i="11"/>
  <c r="BG500" i="11"/>
  <c r="BJ500" i="11" s="1"/>
  <c r="BG322" i="11"/>
  <c r="BJ322" i="11" s="1"/>
  <c r="BH312" i="11"/>
  <c r="BG312" i="11"/>
  <c r="BJ312" i="11" s="1"/>
  <c r="BH464" i="11"/>
  <c r="BG464" i="11"/>
  <c r="BJ464" i="11" s="1"/>
  <c r="BG556" i="11"/>
  <c r="BJ556" i="11" s="1"/>
  <c r="BH556" i="11"/>
  <c r="BG415" i="11"/>
  <c r="BJ415" i="11" s="1"/>
  <c r="BH415" i="11"/>
  <c r="BH215" i="11"/>
  <c r="BG215" i="11"/>
  <c r="BJ215" i="11" s="1"/>
  <c r="BG235" i="11"/>
  <c r="BJ235" i="11" s="1"/>
  <c r="BH235" i="11"/>
  <c r="BG110" i="11"/>
  <c r="BJ110" i="11" s="1"/>
  <c r="BH644" i="11"/>
  <c r="BG644" i="11"/>
  <c r="BJ644" i="11" s="1"/>
  <c r="BH451" i="11"/>
  <c r="BG451" i="11"/>
  <c r="BJ451" i="11" s="1"/>
  <c r="BG203" i="11"/>
  <c r="BJ203" i="11" s="1"/>
  <c r="BH203" i="11"/>
  <c r="BH624" i="11"/>
  <c r="BG624" i="11"/>
  <c r="BJ624" i="11" s="1"/>
  <c r="BG222" i="11"/>
  <c r="BJ222" i="11" s="1"/>
  <c r="BH222" i="11"/>
  <c r="BH523" i="11"/>
  <c r="BG523" i="11"/>
  <c r="BJ523" i="11" s="1"/>
  <c r="BH615" i="11"/>
  <c r="BG615" i="11"/>
  <c r="BJ615" i="11" s="1"/>
  <c r="BG34" i="11"/>
  <c r="BJ34" i="11" s="1"/>
  <c r="BH34" i="11"/>
  <c r="BH582" i="11"/>
  <c r="BG582" i="11"/>
  <c r="BJ582" i="11" s="1"/>
  <c r="BH788" i="11"/>
  <c r="BG788" i="11"/>
  <c r="BJ788" i="11" s="1"/>
  <c r="BG796" i="11"/>
  <c r="BJ796" i="11" s="1"/>
  <c r="BH796" i="11"/>
  <c r="BH85" i="11"/>
  <c r="BG85" i="11"/>
  <c r="BJ85" i="11" s="1"/>
  <c r="BH608" i="11"/>
  <c r="BG608" i="11"/>
  <c r="BJ608" i="11" s="1"/>
  <c r="BH606" i="11"/>
  <c r="BG606" i="11"/>
  <c r="BJ606" i="11" s="1"/>
  <c r="BH700" i="11"/>
  <c r="BG700" i="11"/>
  <c r="BJ700" i="11" s="1"/>
  <c r="BH784" i="11"/>
  <c r="BG784" i="11"/>
  <c r="BJ784" i="11" s="1"/>
  <c r="BG652" i="11"/>
  <c r="BJ652" i="11" s="1"/>
  <c r="BH652" i="11"/>
  <c r="BG684" i="11"/>
  <c r="BJ684" i="11" s="1"/>
  <c r="BH684" i="11"/>
  <c r="BH602" i="11"/>
  <c r="BG602" i="11"/>
  <c r="BJ602" i="11" s="1"/>
  <c r="BH627" i="11"/>
  <c r="BG627" i="11"/>
  <c r="BJ627" i="11" s="1"/>
  <c r="BG522" i="11"/>
  <c r="BJ522" i="11" s="1"/>
  <c r="BH522" i="11"/>
  <c r="BH618" i="11"/>
  <c r="BG618" i="11"/>
  <c r="BJ618" i="11" s="1"/>
  <c r="BH133" i="11"/>
  <c r="BG133" i="11"/>
  <c r="BJ133" i="11" s="1"/>
  <c r="BG562" i="11"/>
  <c r="BJ562" i="11" s="1"/>
  <c r="BH562" i="11"/>
  <c r="BH719" i="11"/>
  <c r="BG719" i="11"/>
  <c r="BJ719" i="11" s="1"/>
  <c r="BH542" i="11"/>
  <c r="BG542" i="11"/>
  <c r="BJ542" i="11" s="1"/>
  <c r="BH574" i="11"/>
  <c r="BG574" i="11"/>
  <c r="BJ574" i="11" s="1"/>
  <c r="BG763" i="11"/>
  <c r="BJ763" i="11" s="1"/>
  <c r="BH763" i="11"/>
  <c r="BG650" i="11"/>
  <c r="BJ650" i="11" s="1"/>
  <c r="BH650" i="11"/>
  <c r="BG559" i="11"/>
  <c r="BJ559" i="11" s="1"/>
  <c r="BH559" i="11"/>
  <c r="BH675" i="11"/>
  <c r="BG675" i="11"/>
  <c r="BJ675" i="11" s="1"/>
  <c r="BG198" i="11"/>
  <c r="BJ198" i="11" s="1"/>
  <c r="BH198" i="11"/>
  <c r="BG290" i="11"/>
  <c r="BJ290" i="11" s="1"/>
  <c r="BH290" i="11"/>
  <c r="BH374" i="11"/>
  <c r="BG374" i="11"/>
  <c r="BJ374" i="11" s="1"/>
  <c r="BH509" i="11"/>
  <c r="BG509" i="11"/>
  <c r="BJ509" i="11" s="1"/>
  <c r="BG563" i="11"/>
  <c r="BJ563" i="11" s="1"/>
  <c r="BH563" i="11"/>
  <c r="BH596" i="11"/>
  <c r="BG596" i="11"/>
  <c r="BJ596" i="11" s="1"/>
  <c r="BG206" i="11"/>
  <c r="BJ206" i="11" s="1"/>
  <c r="BH206" i="11"/>
  <c r="BH736" i="11"/>
  <c r="BG736" i="11"/>
  <c r="BJ736" i="11" s="1"/>
  <c r="BH573" i="11"/>
  <c r="BG573" i="11"/>
  <c r="BJ573" i="11" s="1"/>
  <c r="BG683" i="11"/>
  <c r="BJ683" i="11" s="1"/>
  <c r="BH683" i="11"/>
  <c r="BH621" i="11"/>
  <c r="BG621" i="11"/>
  <c r="BJ621" i="11" s="1"/>
  <c r="BG672" i="11"/>
  <c r="BJ672" i="11" s="1"/>
  <c r="BH672" i="11"/>
  <c r="BH108" i="11"/>
  <c r="BG108" i="11"/>
  <c r="BJ108" i="11" s="1"/>
  <c r="BH760" i="11"/>
  <c r="BG760" i="11"/>
  <c r="BJ760" i="11" s="1"/>
  <c r="BG278" i="11"/>
  <c r="BJ278" i="11" s="1"/>
  <c r="BH278" i="11"/>
  <c r="BH743" i="11"/>
  <c r="BG743" i="11"/>
  <c r="BJ743" i="11" s="1"/>
  <c r="BG780" i="11"/>
  <c r="BJ780" i="11" s="1"/>
  <c r="BH780" i="11"/>
  <c r="BH342" i="11"/>
  <c r="BG342" i="11"/>
  <c r="BJ342" i="11" s="1"/>
  <c r="BG794" i="11"/>
  <c r="BJ794" i="11" s="1"/>
  <c r="BH794" i="11"/>
  <c r="BH544" i="11"/>
  <c r="BG544" i="11"/>
  <c r="BJ544" i="11" s="1"/>
  <c r="BH414" i="11"/>
  <c r="BG414" i="11"/>
  <c r="BJ414" i="11" s="1"/>
  <c r="BG710" i="11"/>
  <c r="BJ710" i="11" s="1"/>
  <c r="BH710" i="11"/>
  <c r="BH140" i="11"/>
  <c r="BG140" i="11"/>
  <c r="BJ140" i="11" s="1"/>
  <c r="BH764" i="11"/>
  <c r="BG764" i="11"/>
  <c r="BJ764" i="11" s="1"/>
  <c r="BH321" i="11"/>
  <c r="BG321" i="11"/>
  <c r="BJ321" i="11" s="1"/>
  <c r="BG774" i="11"/>
  <c r="BJ774" i="11" s="1"/>
  <c r="BH774" i="11"/>
  <c r="BG782" i="11"/>
  <c r="BJ782" i="11" s="1"/>
  <c r="BH782" i="11"/>
  <c r="BH538" i="11"/>
  <c r="BG538" i="11"/>
  <c r="BJ538" i="11" s="1"/>
  <c r="BG510" i="11"/>
  <c r="BJ510" i="11" s="1"/>
  <c r="BH510" i="11"/>
  <c r="BH473" i="11"/>
  <c r="BG473" i="11"/>
  <c r="BJ473" i="11" s="1"/>
  <c r="BG715" i="11"/>
  <c r="BJ715" i="11" s="1"/>
  <c r="BH715" i="11"/>
  <c r="BG674" i="11"/>
  <c r="BJ674" i="11" s="1"/>
  <c r="BH674" i="11"/>
  <c r="BH285" i="11"/>
  <c r="BG285" i="11"/>
  <c r="BJ285" i="11" s="1"/>
  <c r="BH590" i="11"/>
  <c r="BG590" i="11"/>
  <c r="BJ590" i="11" s="1"/>
  <c r="BG739" i="11"/>
  <c r="BJ739" i="11" s="1"/>
  <c r="BH739" i="11"/>
  <c r="BG732" i="11"/>
  <c r="BJ732" i="11" s="1"/>
  <c r="BH732" i="11"/>
  <c r="BG756" i="11"/>
  <c r="BJ756" i="11" s="1"/>
  <c r="BH756" i="11"/>
  <c r="BG787" i="11"/>
  <c r="BJ787" i="11" s="1"/>
  <c r="BH787" i="11"/>
  <c r="BH597" i="11"/>
  <c r="BG597" i="11"/>
  <c r="BJ597" i="11" s="1"/>
  <c r="BG314" i="11"/>
  <c r="BJ314" i="11" s="1"/>
  <c r="BH314" i="11"/>
  <c r="BH369" i="11"/>
  <c r="BG369" i="11"/>
  <c r="BJ369" i="11" s="1"/>
  <c r="BH462" i="11"/>
  <c r="BG462" i="11"/>
  <c r="BJ462" i="11" s="1"/>
  <c r="BH405" i="11"/>
  <c r="BG405" i="11"/>
  <c r="BJ405" i="11" s="1"/>
  <c r="BH170" i="11"/>
  <c r="BG170" i="11"/>
  <c r="BJ170" i="11" s="1"/>
  <c r="BH458" i="11"/>
  <c r="BG458" i="11"/>
  <c r="BJ458" i="11" s="1"/>
  <c r="BH153" i="11"/>
  <c r="BG153" i="11"/>
  <c r="BJ153" i="11" s="1"/>
  <c r="BH109" i="11"/>
  <c r="BG109" i="11"/>
  <c r="BJ109" i="11" s="1"/>
  <c r="BH318" i="11"/>
  <c r="BG318" i="11"/>
  <c r="BJ318" i="11" s="1"/>
  <c r="BH54" i="11"/>
  <c r="BG54" i="11"/>
  <c r="BJ54" i="11" s="1"/>
  <c r="BH393" i="11"/>
  <c r="BG393" i="11"/>
  <c r="BJ393" i="11" s="1"/>
  <c r="BH90" i="11"/>
  <c r="BG90" i="11"/>
  <c r="BJ90" i="11" s="1"/>
  <c r="AX52" i="1"/>
  <c r="BA52" i="1" s="1"/>
  <c r="BC52" i="1" s="1"/>
  <c r="BF92" i="1"/>
  <c r="G54" i="1"/>
  <c r="G53" i="1"/>
  <c r="BF54" i="1"/>
  <c r="BF45" i="1"/>
  <c r="BP26" i="11" l="1"/>
  <c r="BP528" i="11"/>
  <c r="BP329" i="11"/>
  <c r="BP471" i="11"/>
  <c r="BP362" i="11"/>
  <c r="BP420" i="11"/>
  <c r="BP439" i="11"/>
  <c r="BP429" i="11"/>
  <c r="BP441" i="11"/>
  <c r="BP554" i="11"/>
  <c r="BP69" i="11"/>
  <c r="BP184" i="11"/>
  <c r="BP97" i="11"/>
  <c r="BP230" i="11"/>
  <c r="BP144" i="11"/>
  <c r="BP299" i="11"/>
  <c r="BP265" i="11"/>
  <c r="BP172" i="11"/>
  <c r="BP270" i="11"/>
  <c r="BP578" i="11"/>
  <c r="BP99" i="11"/>
  <c r="BP529" i="11"/>
  <c r="BP526" i="11"/>
  <c r="BP504" i="11"/>
  <c r="BP474" i="11"/>
  <c r="BP385" i="11"/>
  <c r="BP495" i="11"/>
  <c r="BP534" i="11"/>
  <c r="BP586" i="11"/>
  <c r="BP493" i="11"/>
  <c r="BP533" i="11"/>
  <c r="BP61" i="11"/>
  <c r="BP343" i="11"/>
  <c r="BP195" i="11"/>
  <c r="BP204" i="11"/>
  <c r="BP234" i="11"/>
  <c r="BP269" i="11"/>
  <c r="BP64" i="11"/>
  <c r="BP101" i="11"/>
  <c r="BP273" i="11"/>
  <c r="BP579" i="11"/>
  <c r="BP452" i="11"/>
  <c r="BP365" i="11"/>
  <c r="BP407" i="11"/>
  <c r="BP455" i="11"/>
  <c r="BP354" i="11"/>
  <c r="BP537" i="11"/>
  <c r="BP84" i="11"/>
  <c r="BP88" i="11"/>
  <c r="BP298" i="11"/>
  <c r="BP236" i="11"/>
  <c r="BP129" i="11"/>
  <c r="BP185" i="11"/>
  <c r="BP122" i="11"/>
  <c r="BP127" i="11"/>
  <c r="BP179" i="11"/>
  <c r="BP430" i="11"/>
  <c r="BP569" i="11"/>
  <c r="BP438" i="11"/>
  <c r="BP516" i="11"/>
  <c r="BP428" i="11"/>
  <c r="BP366" i="11"/>
  <c r="BP491" i="11"/>
  <c r="BP581" i="11"/>
  <c r="BP549" i="11"/>
  <c r="BP92" i="11"/>
  <c r="BP287" i="11"/>
  <c r="BP6" i="11"/>
  <c r="BP251" i="11"/>
  <c r="BP7" i="11"/>
  <c r="BP58" i="11"/>
  <c r="BP65" i="11"/>
  <c r="BP276" i="11"/>
  <c r="BP296" i="11"/>
  <c r="BP536" i="11"/>
  <c r="BP375" i="11"/>
  <c r="BP453" i="11"/>
  <c r="BP425" i="11"/>
  <c r="BP486" i="11"/>
  <c r="BP515" i="11"/>
  <c r="BP498" i="11"/>
  <c r="BP155" i="11"/>
  <c r="BP190" i="11"/>
  <c r="BP166" i="11"/>
  <c r="BP263" i="11"/>
  <c r="BP50" i="11"/>
  <c r="BP319" i="11"/>
  <c r="BP22" i="11"/>
  <c r="BP145" i="11"/>
  <c r="BP55" i="11"/>
  <c r="BP18" i="11"/>
  <c r="BP238" i="11"/>
  <c r="BP434" i="11"/>
  <c r="BP478" i="11"/>
  <c r="BP576" i="11"/>
  <c r="BP431" i="11"/>
  <c r="BP561" i="11"/>
  <c r="BP76" i="11"/>
  <c r="BP535" i="11"/>
  <c r="BP448" i="11"/>
  <c r="BP311" i="11"/>
  <c r="BP271" i="11"/>
  <c r="BP95" i="11"/>
  <c r="BP146" i="11"/>
  <c r="BP315" i="11"/>
  <c r="BP43" i="11"/>
  <c r="BP163" i="11"/>
  <c r="BP331" i="11"/>
  <c r="BP139" i="11"/>
  <c r="BP410" i="11"/>
  <c r="BP388" i="11"/>
  <c r="BP408" i="11"/>
  <c r="BP487" i="11"/>
  <c r="BP461" i="11"/>
  <c r="BP546" i="11"/>
  <c r="BP264" i="11"/>
  <c r="BP143" i="11"/>
  <c r="BP79" i="11"/>
  <c r="BP73" i="11"/>
  <c r="BP248" i="11"/>
  <c r="BP80" i="11"/>
  <c r="BP335" i="11"/>
  <c r="BP359" i="11"/>
  <c r="BP348" i="11"/>
  <c r="BP442" i="11"/>
  <c r="BP44" i="11"/>
  <c r="BP267" i="11"/>
  <c r="BP259" i="11"/>
  <c r="BP217" i="11"/>
  <c r="BP174" i="11"/>
  <c r="BP205" i="11"/>
  <c r="BP279" i="11"/>
  <c r="BP119" i="11"/>
  <c r="BP30" i="11"/>
  <c r="BP183" i="11"/>
  <c r="BP423" i="11"/>
  <c r="BP357" i="11"/>
  <c r="BP481" i="11"/>
  <c r="BP501" i="11"/>
  <c r="BP433" i="11"/>
  <c r="BP77" i="11"/>
  <c r="BP98" i="11"/>
  <c r="BP105" i="11"/>
  <c r="BP308" i="11"/>
  <c r="BP284" i="11"/>
  <c r="BP113" i="11"/>
  <c r="BP187" i="11"/>
  <c r="BP194" i="11"/>
  <c r="BP254" i="11"/>
  <c r="BP124" i="11"/>
  <c r="BP2" i="11"/>
  <c r="BL285" i="11"/>
  <c r="BP285" i="11" s="1"/>
  <c r="BL303" i="11"/>
  <c r="BP303" i="11" s="1"/>
  <c r="BL87" i="11"/>
  <c r="BP87" i="11" s="1"/>
  <c r="BL147" i="11"/>
  <c r="BP147" i="11" s="1"/>
  <c r="BL226" i="11"/>
  <c r="BP226" i="11" s="1"/>
  <c r="BL344" i="11"/>
  <c r="BP344" i="11" s="1"/>
  <c r="BL154" i="11"/>
  <c r="BP154" i="11" s="1"/>
  <c r="BL57" i="11"/>
  <c r="BP57" i="11" s="1"/>
  <c r="BL38" i="11"/>
  <c r="BP38" i="11" s="1"/>
  <c r="BL292" i="11"/>
  <c r="BP292" i="11" s="1"/>
  <c r="BL313" i="11"/>
  <c r="BP313" i="11" s="1"/>
  <c r="BL249" i="11"/>
  <c r="BP249" i="11" s="1"/>
  <c r="BL221" i="11"/>
  <c r="BP221" i="11" s="1"/>
  <c r="BL227" i="11"/>
  <c r="BP227" i="11" s="1"/>
  <c r="BL90" i="11"/>
  <c r="BP90" i="11" s="1"/>
  <c r="BL317" i="11"/>
  <c r="BP317" i="11" s="1"/>
  <c r="BL233" i="11"/>
  <c r="BP233" i="11" s="1"/>
  <c r="BL307" i="11"/>
  <c r="BP307" i="11" s="1"/>
  <c r="BL237" i="11"/>
  <c r="BP237" i="11" s="1"/>
  <c r="BL126" i="11"/>
  <c r="BP126" i="11" s="1"/>
  <c r="BL161" i="11"/>
  <c r="BP161" i="11" s="1"/>
  <c r="BL189" i="11"/>
  <c r="BP189" i="11" s="1"/>
  <c r="BL142" i="11"/>
  <c r="BP142" i="11" s="1"/>
  <c r="BL173" i="11"/>
  <c r="BP173" i="11" s="1"/>
  <c r="BL170" i="11"/>
  <c r="BP170" i="11" s="1"/>
  <c r="BL199" i="11"/>
  <c r="BP199" i="11" s="1"/>
  <c r="BL229" i="11"/>
  <c r="BP229" i="11" s="1"/>
  <c r="BL164" i="11"/>
  <c r="BP164" i="11" s="1"/>
  <c r="BL211" i="11"/>
  <c r="BP211" i="11" s="1"/>
  <c r="BL218" i="11"/>
  <c r="BP218" i="11" s="1"/>
  <c r="BL325" i="11"/>
  <c r="BP325" i="11" s="1"/>
  <c r="BL336" i="11"/>
  <c r="BP336" i="11" s="1"/>
  <c r="BL114" i="11"/>
  <c r="BP114" i="11" s="1"/>
  <c r="BL149" i="11"/>
  <c r="BP149" i="11" s="1"/>
  <c r="BL48" i="11"/>
  <c r="BP48" i="11" s="1"/>
  <c r="BL283" i="11"/>
  <c r="BP283" i="11" s="1"/>
  <c r="BL340" i="11"/>
  <c r="BP340" i="11" s="1"/>
  <c r="BL232" i="11"/>
  <c r="BP232" i="11" s="1"/>
  <c r="BL272" i="11"/>
  <c r="BP272" i="11" s="1"/>
  <c r="BL91" i="11"/>
  <c r="BP91" i="11" s="1"/>
  <c r="BL332" i="11"/>
  <c r="BP332" i="11" s="1"/>
  <c r="BL71" i="11"/>
  <c r="BP71" i="11" s="1"/>
  <c r="BL180" i="11"/>
  <c r="BP180" i="11" s="1"/>
  <c r="BL186" i="11"/>
  <c r="BP186" i="11" s="1"/>
  <c r="BL326" i="11"/>
  <c r="BP326" i="11" s="1"/>
  <c r="BL148" i="11"/>
  <c r="BP148" i="11" s="1"/>
  <c r="BL257" i="11"/>
  <c r="BP257" i="11" s="1"/>
  <c r="BL260" i="11"/>
  <c r="BP260" i="11" s="1"/>
  <c r="BL309" i="11"/>
  <c r="BP309" i="11" s="1"/>
  <c r="BL278" i="11"/>
  <c r="BP278" i="11" s="1"/>
  <c r="BL239" i="11"/>
  <c r="BP239" i="11" s="1"/>
  <c r="BL214" i="11"/>
  <c r="BP214" i="11" s="1"/>
  <c r="BL150" i="11"/>
  <c r="BP150" i="11" s="1"/>
  <c r="BL290" i="11"/>
  <c r="BP290" i="11" s="1"/>
  <c r="BL203" i="11"/>
  <c r="BP203" i="11" s="1"/>
  <c r="BL255" i="11"/>
  <c r="BP255" i="11" s="1"/>
  <c r="BL182" i="11"/>
  <c r="BP182" i="11" s="1"/>
  <c r="BL247" i="11"/>
  <c r="BP247" i="11" s="1"/>
  <c r="BL100" i="11"/>
  <c r="BP100" i="11" s="1"/>
  <c r="BL275" i="11"/>
  <c r="BP275" i="11" s="1"/>
  <c r="BL252" i="11"/>
  <c r="BP252" i="11" s="1"/>
  <c r="BL67" i="11"/>
  <c r="BP67" i="11" s="1"/>
  <c r="BL333" i="11"/>
  <c r="BP333" i="11" s="1"/>
  <c r="BL266" i="11"/>
  <c r="BP266" i="11" s="1"/>
  <c r="BL208" i="11"/>
  <c r="BP208" i="11" s="1"/>
  <c r="BL82" i="11"/>
  <c r="BP82" i="11" s="1"/>
  <c r="BL23" i="11"/>
  <c r="BP23" i="11" s="1"/>
  <c r="BL188" i="11"/>
  <c r="BP188" i="11" s="1"/>
  <c r="BL327" i="11"/>
  <c r="BP327" i="11" s="1"/>
  <c r="BL136" i="11"/>
  <c r="BP136" i="11" s="1"/>
  <c r="BL246" i="11"/>
  <c r="BP246" i="11" s="1"/>
  <c r="BL169" i="11"/>
  <c r="BP169" i="11" s="1"/>
  <c r="BL321" i="11"/>
  <c r="BP321" i="11" s="1"/>
  <c r="BL108" i="11"/>
  <c r="BP108" i="11" s="1"/>
  <c r="BL177" i="11"/>
  <c r="BP177" i="11" s="1"/>
  <c r="BL306" i="11"/>
  <c r="BP306" i="11" s="1"/>
  <c r="BL202" i="11"/>
  <c r="BP202" i="11" s="1"/>
  <c r="BL175" i="11"/>
  <c r="BP175" i="11" s="1"/>
  <c r="BL158" i="11"/>
  <c r="BP158" i="11" s="1"/>
  <c r="BL41" i="11"/>
  <c r="BP41" i="11" s="1"/>
  <c r="BL210" i="11"/>
  <c r="BP210" i="11" s="1"/>
  <c r="BL220" i="11"/>
  <c r="BP220" i="11" s="1"/>
  <c r="BL112" i="11"/>
  <c r="BP112" i="11" s="1"/>
  <c r="BL206" i="11"/>
  <c r="BP206" i="11" s="1"/>
  <c r="BL198" i="11"/>
  <c r="BP198" i="11" s="1"/>
  <c r="BL130" i="11"/>
  <c r="BP130" i="11" s="1"/>
  <c r="BL209" i="11"/>
  <c r="BP209" i="11" s="1"/>
  <c r="BL280" i="11"/>
  <c r="BP280" i="11" s="1"/>
  <c r="BL168" i="11"/>
  <c r="BP168" i="11" s="1"/>
  <c r="BL201" i="11"/>
  <c r="BP201" i="11" s="1"/>
  <c r="BL63" i="11"/>
  <c r="BP63" i="11" s="1"/>
  <c r="BL293" i="11"/>
  <c r="BP293" i="11" s="1"/>
  <c r="BL231" i="11"/>
  <c r="BP231" i="11" s="1"/>
  <c r="BL160" i="11"/>
  <c r="BP160" i="11" s="1"/>
  <c r="BL207" i="11"/>
  <c r="BP207" i="11" s="1"/>
  <c r="BL256" i="11"/>
  <c r="BP256" i="11" s="1"/>
  <c r="BL213" i="11"/>
  <c r="BP213" i="11" s="1"/>
  <c r="BL176" i="11"/>
  <c r="BP176" i="11" s="1"/>
  <c r="BL8" i="11"/>
  <c r="BL216" i="11"/>
  <c r="BP216" i="11" s="1"/>
  <c r="BL274" i="11"/>
  <c r="BP274" i="11" s="1"/>
  <c r="BL341" i="11"/>
  <c r="BP341" i="11" s="1"/>
  <c r="BL120" i="11"/>
  <c r="BP120" i="11" s="1"/>
  <c r="BL31" i="11"/>
  <c r="BP31" i="11" s="1"/>
  <c r="BL225" i="11"/>
  <c r="BP225" i="11" s="1"/>
  <c r="BL111" i="11"/>
  <c r="BP111" i="11" s="1"/>
  <c r="BL94" i="11"/>
  <c r="BP94" i="11" s="1"/>
  <c r="BL281" i="11"/>
  <c r="BP281" i="11" s="1"/>
  <c r="BL268" i="11"/>
  <c r="BP268" i="11" s="1"/>
  <c r="BL118" i="11"/>
  <c r="BP118" i="11" s="1"/>
  <c r="BL212" i="11"/>
  <c r="BP212" i="11" s="1"/>
  <c r="BL178" i="11"/>
  <c r="BP178" i="11" s="1"/>
  <c r="BL301" i="11"/>
  <c r="BP301" i="11" s="1"/>
  <c r="BL193" i="11"/>
  <c r="BP193" i="11" s="1"/>
  <c r="BL334" i="11"/>
  <c r="BP334" i="11" s="1"/>
  <c r="BL305" i="11"/>
  <c r="BP305" i="11" s="1"/>
  <c r="BL131" i="11"/>
  <c r="BP131" i="11" s="1"/>
  <c r="BL312" i="11"/>
  <c r="BP312" i="11" s="1"/>
  <c r="BL250" i="11"/>
  <c r="BP250" i="11" s="1"/>
  <c r="BL240" i="11"/>
  <c r="BP240" i="11" s="1"/>
  <c r="BL253" i="11"/>
  <c r="BP253" i="11" s="1"/>
  <c r="BL106" i="11"/>
  <c r="BP106" i="11" s="1"/>
  <c r="BL157" i="11"/>
  <c r="BP157" i="11" s="1"/>
  <c r="BL66" i="11"/>
  <c r="BP66" i="11" s="1"/>
  <c r="BL289" i="11"/>
  <c r="BP289" i="11" s="1"/>
  <c r="BL330" i="11"/>
  <c r="BP330" i="11" s="1"/>
  <c r="BL338" i="11"/>
  <c r="BP338" i="11" s="1"/>
  <c r="BL167" i="11"/>
  <c r="BP167" i="11" s="1"/>
  <c r="BL128" i="11"/>
  <c r="BP128" i="11" s="1"/>
  <c r="BL39" i="11"/>
  <c r="BP39" i="11" s="1"/>
  <c r="BL245" i="11"/>
  <c r="BP245" i="11" s="1"/>
  <c r="BL49" i="11"/>
  <c r="BP49" i="11" s="1"/>
  <c r="BL244" i="11"/>
  <c r="BP244" i="11" s="1"/>
  <c r="BL200" i="11"/>
  <c r="BP200" i="11" s="1"/>
  <c r="BL116" i="11"/>
  <c r="BP116" i="11" s="1"/>
  <c r="BL74" i="11"/>
  <c r="BP74" i="11" s="1"/>
  <c r="BL140" i="11"/>
  <c r="BP140" i="11" s="1"/>
  <c r="BL110" i="11"/>
  <c r="BP110" i="11" s="1"/>
  <c r="BL25" i="11"/>
  <c r="BP25" i="11" s="1"/>
  <c r="BL328" i="11"/>
  <c r="BP328" i="11" s="1"/>
  <c r="BL47" i="11"/>
  <c r="BP47" i="11" s="1"/>
  <c r="BL115" i="11"/>
  <c r="BP115" i="11" s="1"/>
  <c r="BL241" i="11"/>
  <c r="BP241" i="11" s="1"/>
  <c r="BL132" i="11"/>
  <c r="BP132" i="11" s="1"/>
  <c r="BL320" i="11"/>
  <c r="BP320" i="11" s="1"/>
  <c r="BL17" i="11"/>
  <c r="BP17" i="11" s="1"/>
  <c r="BL192" i="11"/>
  <c r="BP192" i="11" s="1"/>
  <c r="BL102" i="11"/>
  <c r="BP102" i="11" s="1"/>
  <c r="BL107" i="11"/>
  <c r="BP107" i="11" s="1"/>
  <c r="BL324" i="11"/>
  <c r="BP324" i="11" s="1"/>
  <c r="BL121" i="11"/>
  <c r="BP121" i="11" s="1"/>
  <c r="BL243" i="11"/>
  <c r="BP243" i="11" s="1"/>
  <c r="BL138" i="11"/>
  <c r="BP138" i="11" s="1"/>
  <c r="BL117" i="11"/>
  <c r="BP117" i="11" s="1"/>
  <c r="BL288" i="11"/>
  <c r="BP288" i="11" s="1"/>
  <c r="BL141" i="11"/>
  <c r="BP141" i="11" s="1"/>
  <c r="BL300" i="11"/>
  <c r="BP300" i="11" s="1"/>
  <c r="BL181" i="11"/>
  <c r="BP181" i="11" s="1"/>
  <c r="BL322" i="11"/>
  <c r="BP322" i="11" s="1"/>
  <c r="BL165" i="11"/>
  <c r="BP165" i="11" s="1"/>
  <c r="BL162" i="11"/>
  <c r="BP162" i="11" s="1"/>
  <c r="BL156" i="11"/>
  <c r="BP156" i="11" s="1"/>
  <c r="BL223" i="11"/>
  <c r="BP223" i="11" s="1"/>
  <c r="BL219" i="11"/>
  <c r="BP219" i="11" s="1"/>
  <c r="BL294" i="11"/>
  <c r="BP294" i="11" s="1"/>
  <c r="BL261" i="11"/>
  <c r="BP261" i="11" s="1"/>
  <c r="BL152" i="11"/>
  <c r="BP152" i="11" s="1"/>
  <c r="BL171" i="11"/>
  <c r="BP171" i="11" s="1"/>
  <c r="BL197" i="11"/>
  <c r="BP197" i="11" s="1"/>
  <c r="BL151" i="11"/>
  <c r="BP151" i="11" s="1"/>
  <c r="BL191" i="11"/>
  <c r="BP191" i="11" s="1"/>
  <c r="BL109" i="11"/>
  <c r="BP109" i="11" s="1"/>
  <c r="BL153" i="11"/>
  <c r="BP153" i="11" s="1"/>
  <c r="BL133" i="11"/>
  <c r="BP133" i="11" s="1"/>
  <c r="BL235" i="11"/>
  <c r="BP235" i="11" s="1"/>
  <c r="BL135" i="11"/>
  <c r="BP135" i="11" s="1"/>
  <c r="BL224" i="11"/>
  <c r="BP224" i="11" s="1"/>
  <c r="BL297" i="11"/>
  <c r="BP297" i="11" s="1"/>
  <c r="BL134" i="11"/>
  <c r="BP134" i="11" s="1"/>
  <c r="BL337" i="11"/>
  <c r="BP337" i="11" s="1"/>
  <c r="BL295" i="11"/>
  <c r="BP295" i="11" s="1"/>
  <c r="BL282" i="11"/>
  <c r="BP282" i="11" s="1"/>
  <c r="BL103" i="11"/>
  <c r="BP103" i="11" s="1"/>
  <c r="BL277" i="11"/>
  <c r="BP277" i="11" s="1"/>
  <c r="BL72" i="11"/>
  <c r="BP72" i="11" s="1"/>
  <c r="BL24" i="11"/>
  <c r="BP24" i="11" s="1"/>
  <c r="BL242" i="11"/>
  <c r="BP242" i="11" s="1"/>
  <c r="BL318" i="11"/>
  <c r="BP318" i="11" s="1"/>
  <c r="BL342" i="11"/>
  <c r="BP342" i="11" s="1"/>
  <c r="BL314" i="11"/>
  <c r="BP314" i="11" s="1"/>
  <c r="BL222" i="11"/>
  <c r="BP222" i="11" s="1"/>
  <c r="BL215" i="11"/>
  <c r="BP215" i="11" s="1"/>
  <c r="BL159" i="11"/>
  <c r="BP159" i="11" s="1"/>
  <c r="BL89" i="11"/>
  <c r="BP89" i="11" s="1"/>
  <c r="BL316" i="11"/>
  <c r="BP316" i="11" s="1"/>
  <c r="BL83" i="11"/>
  <c r="BP83" i="11" s="1"/>
  <c r="BL9" i="11"/>
  <c r="BL228" i="11"/>
  <c r="BP228" i="11" s="1"/>
  <c r="BL40" i="11"/>
  <c r="BP40" i="11" s="1"/>
  <c r="BL258" i="11"/>
  <c r="BP258" i="11" s="1"/>
  <c r="BL302" i="11"/>
  <c r="BP302" i="11" s="1"/>
  <c r="BL123" i="11"/>
  <c r="BP123" i="11" s="1"/>
  <c r="BL93" i="11"/>
  <c r="BP93" i="11" s="1"/>
  <c r="BL85" i="11"/>
  <c r="BP85" i="11" s="1"/>
  <c r="BL86" i="11"/>
  <c r="BP86" i="11" s="1"/>
  <c r="BL45" i="11"/>
  <c r="BP45" i="11" s="1"/>
  <c r="BL62" i="11"/>
  <c r="BP62" i="11" s="1"/>
  <c r="BL46" i="11"/>
  <c r="BP46" i="11" s="1"/>
  <c r="BL78" i="11"/>
  <c r="BP78" i="11" s="1"/>
  <c r="BL53" i="11"/>
  <c r="BP53" i="11" s="1"/>
  <c r="BL54" i="11"/>
  <c r="BP54" i="11" s="1"/>
  <c r="BL70" i="11"/>
  <c r="BP70" i="11" s="1"/>
  <c r="BL774" i="11"/>
  <c r="BL470" i="11"/>
  <c r="BP470" i="11" s="1"/>
  <c r="BL497" i="11"/>
  <c r="BP497" i="11" s="1"/>
  <c r="BL664" i="11"/>
  <c r="BL775" i="11"/>
  <c r="BL352" i="11"/>
  <c r="BP352" i="11" s="1"/>
  <c r="BL749" i="11"/>
  <c r="BL570" i="11"/>
  <c r="BP570" i="11" s="1"/>
  <c r="BL393" i="11"/>
  <c r="BP393" i="11" s="1"/>
  <c r="BL544" i="11"/>
  <c r="BP544" i="11" s="1"/>
  <c r="BL760" i="11"/>
  <c r="BL736" i="11"/>
  <c r="BL574" i="11"/>
  <c r="BP574" i="11" s="1"/>
  <c r="BL700" i="11"/>
  <c r="BL582" i="11"/>
  <c r="BP582" i="11" s="1"/>
  <c r="BL415" i="11"/>
  <c r="BP415" i="11" s="1"/>
  <c r="BL708" i="11"/>
  <c r="BL594" i="11"/>
  <c r="BL368" i="11"/>
  <c r="BP368" i="11" s="1"/>
  <c r="BL609" i="11"/>
  <c r="BL447" i="11"/>
  <c r="BP447" i="11" s="1"/>
  <c r="BL513" i="11"/>
  <c r="BP513" i="11" s="1"/>
  <c r="BL727" i="11"/>
  <c r="BL518" i="11"/>
  <c r="BP518" i="11" s="1"/>
  <c r="BL424" i="11"/>
  <c r="BP424" i="11" s="1"/>
  <c r="BL745" i="11"/>
  <c r="BL611" i="11"/>
  <c r="BL418" i="11"/>
  <c r="BP418" i="11" s="1"/>
  <c r="BL404" i="11"/>
  <c r="BP404" i="11" s="1"/>
  <c r="BL707" i="11"/>
  <c r="BL575" i="11"/>
  <c r="BP575" i="11" s="1"/>
  <c r="BL564" i="11"/>
  <c r="BP564" i="11" s="1"/>
  <c r="BL530" i="11"/>
  <c r="BP530" i="11" s="1"/>
  <c r="BL626" i="11"/>
  <c r="BL380" i="11"/>
  <c r="BP380" i="11" s="1"/>
  <c r="BL525" i="11"/>
  <c r="BP525" i="11" s="1"/>
  <c r="BL724" i="11"/>
  <c r="BL483" i="11"/>
  <c r="BP483" i="11" s="1"/>
  <c r="BL757" i="11"/>
  <c r="BL716" i="11"/>
  <c r="BL674" i="11"/>
  <c r="BL506" i="11"/>
  <c r="BP506" i="11" s="1"/>
  <c r="BL752" i="11"/>
  <c r="BL560" i="11"/>
  <c r="BP560" i="11" s="1"/>
  <c r="BL396" i="11"/>
  <c r="BP396" i="11" s="1"/>
  <c r="BL756" i="11"/>
  <c r="BL715" i="11"/>
  <c r="BL794" i="11"/>
  <c r="BL34" i="11"/>
  <c r="BP34" i="11" s="1"/>
  <c r="BL464" i="11"/>
  <c r="BP464" i="11" s="1"/>
  <c r="BL524" i="11"/>
  <c r="BP524" i="11" s="1"/>
  <c r="BL21" i="11"/>
  <c r="BP21" i="11" s="1"/>
  <c r="BL558" i="11"/>
  <c r="BP558" i="11" s="1"/>
  <c r="BL639" i="11"/>
  <c r="BL679" i="11"/>
  <c r="BL635" i="11"/>
  <c r="BL397" i="11"/>
  <c r="BP397" i="11" s="1"/>
  <c r="BL457" i="11"/>
  <c r="BP457" i="11" s="1"/>
  <c r="BL754" i="11"/>
  <c r="BL747" i="11"/>
  <c r="BL645" i="11"/>
  <c r="BL476" i="11"/>
  <c r="BP476" i="11" s="1"/>
  <c r="BL469" i="11"/>
  <c r="BP469" i="11" s="1"/>
  <c r="BL792" i="11"/>
  <c r="BL791" i="11"/>
  <c r="BL392" i="11"/>
  <c r="BP392" i="11" s="1"/>
  <c r="BL658" i="11"/>
  <c r="BL556" i="11"/>
  <c r="BP556" i="11" s="1"/>
  <c r="BL572" i="11"/>
  <c r="BP572" i="11" s="1"/>
  <c r="BL358" i="11"/>
  <c r="BP358" i="11" s="1"/>
  <c r="BL355" i="11"/>
  <c r="BP355" i="11" s="1"/>
  <c r="BL473" i="11"/>
  <c r="BP473" i="11" s="1"/>
  <c r="BL764" i="11"/>
  <c r="BL675" i="11"/>
  <c r="BL602" i="11"/>
  <c r="BL608" i="11"/>
  <c r="BL644" i="11"/>
  <c r="BL387" i="11"/>
  <c r="BP387" i="11" s="1"/>
  <c r="BL514" i="11"/>
  <c r="BP514" i="11" s="1"/>
  <c r="BL699" i="11"/>
  <c r="BL580" i="11"/>
  <c r="BP580" i="11" s="1"/>
  <c r="BL466" i="11"/>
  <c r="BP466" i="11" s="1"/>
  <c r="BL541" i="11"/>
  <c r="BP541" i="11" s="1"/>
  <c r="BL689" i="11"/>
  <c r="BL499" i="11"/>
  <c r="BP499" i="11" s="1"/>
  <c r="BL619" i="11"/>
  <c r="BL422" i="11"/>
  <c r="BP422" i="11" s="1"/>
  <c r="BL443" i="11"/>
  <c r="BP443" i="11" s="1"/>
  <c r="BL717" i="11"/>
  <c r="BL800" i="11"/>
  <c r="BL771" i="11"/>
  <c r="BL492" i="11"/>
  <c r="BP492" i="11" s="1"/>
  <c r="BL687" i="11"/>
  <c r="BL669" i="11"/>
  <c r="BL600" i="11"/>
  <c r="BL488" i="11"/>
  <c r="BP488" i="11" s="1"/>
  <c r="BL489" i="11"/>
  <c r="BP489" i="11" s="1"/>
  <c r="BL436" i="11"/>
  <c r="BP436" i="11" s="1"/>
  <c r="BL28" i="11"/>
  <c r="BP28" i="11" s="1"/>
  <c r="BL606" i="11"/>
  <c r="BL548" i="11"/>
  <c r="BP548" i="11" s="1"/>
  <c r="BL596" i="11"/>
  <c r="BL719" i="11"/>
  <c r="BL615" i="11"/>
  <c r="BL351" i="11"/>
  <c r="BP351" i="11" s="1"/>
  <c r="BL520" i="11"/>
  <c r="BP520" i="11" s="1"/>
  <c r="BL732" i="11"/>
  <c r="BL672" i="11"/>
  <c r="BL677" i="11"/>
  <c r="BL685" i="11"/>
  <c r="BL364" i="11"/>
  <c r="BP364" i="11" s="1"/>
  <c r="BL617" i="11"/>
  <c r="BL347" i="11"/>
  <c r="BP347" i="11" s="1"/>
  <c r="BL421" i="11"/>
  <c r="BP421" i="11" s="1"/>
  <c r="BL384" i="11"/>
  <c r="BP384" i="11" s="1"/>
  <c r="BL712" i="11"/>
  <c r="BL377" i="11"/>
  <c r="BP377" i="11" s="1"/>
  <c r="BL577" i="11"/>
  <c r="BP577" i="11" s="1"/>
  <c r="BL496" i="11"/>
  <c r="BP496" i="11" s="1"/>
  <c r="BL29" i="11"/>
  <c r="BP29" i="11" s="1"/>
  <c r="BL426" i="11"/>
  <c r="BP426" i="11" s="1"/>
  <c r="BL755" i="11"/>
  <c r="BL567" i="11"/>
  <c r="BP567" i="11" s="1"/>
  <c r="BL557" i="11"/>
  <c r="BP557" i="11" s="1"/>
  <c r="BL485" i="11"/>
  <c r="BP485" i="11" s="1"/>
  <c r="BL389" i="11"/>
  <c r="BP389" i="11" s="1"/>
  <c r="BL643" i="11"/>
  <c r="BL704" i="11"/>
  <c r="BL363" i="11"/>
  <c r="BP363" i="11" s="1"/>
  <c r="BL468" i="11"/>
  <c r="BP468" i="11" s="1"/>
  <c r="BL695" i="11"/>
  <c r="BL547" i="11"/>
  <c r="BP547" i="11" s="1"/>
  <c r="BL621" i="11"/>
  <c r="BL768" i="11"/>
  <c r="BL403" i="11"/>
  <c r="BP403" i="11" s="1"/>
  <c r="BL440" i="11"/>
  <c r="BP440" i="11" s="1"/>
  <c r="BL665" i="11"/>
  <c r="BL705" i="11"/>
  <c r="BL372" i="11"/>
  <c r="BP372" i="11" s="1"/>
  <c r="BL472" i="11"/>
  <c r="BP472" i="11" s="1"/>
  <c r="BL356" i="11"/>
  <c r="BP356" i="11" s="1"/>
  <c r="BL612" i="11"/>
  <c r="BL769" i="11"/>
  <c r="BL361" i="11"/>
  <c r="BP361" i="11" s="1"/>
  <c r="BL35" i="11"/>
  <c r="BP35" i="11" s="1"/>
  <c r="BL781" i="11"/>
  <c r="BL697" i="11"/>
  <c r="BL494" i="11"/>
  <c r="BP494" i="11" s="1"/>
  <c r="BL633" i="11"/>
  <c r="BL659" i="11"/>
  <c r="BL553" i="11"/>
  <c r="BP553" i="11" s="1"/>
  <c r="BL427" i="11"/>
  <c r="BP427" i="11" s="1"/>
  <c r="BL413" i="11"/>
  <c r="BP413" i="11" s="1"/>
  <c r="BL405" i="11"/>
  <c r="BP405" i="11" s="1"/>
  <c r="BL542" i="11"/>
  <c r="BP542" i="11" s="1"/>
  <c r="BL583" i="11"/>
  <c r="BP583" i="11" s="1"/>
  <c r="BL490" i="11"/>
  <c r="BP490" i="11" s="1"/>
  <c r="BL523" i="11"/>
  <c r="BP523" i="11" s="1"/>
  <c r="BL671" i="11"/>
  <c r="BL584" i="11"/>
  <c r="BP584" i="11" s="1"/>
  <c r="BL416" i="11"/>
  <c r="BP416" i="11" s="1"/>
  <c r="BL402" i="11"/>
  <c r="BP402" i="11" s="1"/>
  <c r="BL739" i="11"/>
  <c r="BL510" i="11"/>
  <c r="BP510" i="11" s="1"/>
  <c r="BL780" i="11"/>
  <c r="BL563" i="11"/>
  <c r="BP563" i="11" s="1"/>
  <c r="BL559" i="11"/>
  <c r="BP559" i="11" s="1"/>
  <c r="BL562" i="11"/>
  <c r="BP562" i="11" s="1"/>
  <c r="BL684" i="11"/>
  <c r="BL539" i="11"/>
  <c r="BP539" i="11" s="1"/>
  <c r="BL622" i="11"/>
  <c r="BL401" i="11"/>
  <c r="BP401" i="11" s="1"/>
  <c r="BL571" i="11"/>
  <c r="BP571" i="11" s="1"/>
  <c r="BL735" i="11"/>
  <c r="BL566" i="11"/>
  <c r="BP566" i="11" s="1"/>
  <c r="BL360" i="11"/>
  <c r="BP360" i="11" s="1"/>
  <c r="BL733" i="11"/>
  <c r="BL519" i="11"/>
  <c r="BP519" i="11" s="1"/>
  <c r="BL688" i="11"/>
  <c r="BL391" i="11"/>
  <c r="BP391" i="11" s="1"/>
  <c r="BL445" i="11"/>
  <c r="BP445" i="11" s="1"/>
  <c r="BL601" i="11"/>
  <c r="BL588" i="11"/>
  <c r="BL465" i="11"/>
  <c r="BP465" i="11" s="1"/>
  <c r="BL394" i="11"/>
  <c r="BP394" i="11" s="1"/>
  <c r="BL382" i="11"/>
  <c r="BP382" i="11" s="1"/>
  <c r="BL731" i="11"/>
  <c r="BL390" i="11"/>
  <c r="BP390" i="11" s="1"/>
  <c r="BL711" i="11"/>
  <c r="BL759" i="11"/>
  <c r="BL595" i="11"/>
  <c r="BL693" i="11"/>
  <c r="BL592" i="11"/>
  <c r="BL532" i="11"/>
  <c r="BP532" i="11" s="1"/>
  <c r="BL449" i="11"/>
  <c r="BP449" i="11" s="1"/>
  <c r="BL437" i="11"/>
  <c r="BP437" i="11" s="1"/>
  <c r="BL369" i="11"/>
  <c r="BP369" i="11" s="1"/>
  <c r="BL743" i="11"/>
  <c r="BL614" i="11"/>
  <c r="BL587" i="11"/>
  <c r="BL589" i="11"/>
  <c r="BL641" i="11"/>
  <c r="BL345" i="11"/>
  <c r="BP345" i="11" s="1"/>
  <c r="BL373" i="11"/>
  <c r="BP373" i="11" s="1"/>
  <c r="BL381" i="11"/>
  <c r="BP381" i="11" s="1"/>
  <c r="BL398" i="11"/>
  <c r="BP398" i="11" s="1"/>
  <c r="BL591" i="11"/>
  <c r="BL682" i="11"/>
  <c r="BL696" i="11"/>
  <c r="BL503" i="11"/>
  <c r="BP503" i="11" s="1"/>
  <c r="BL666" i="11"/>
  <c r="BL726" i="11"/>
  <c r="BL729" i="11"/>
  <c r="BL349" i="11"/>
  <c r="BP349" i="11" s="1"/>
  <c r="BL376" i="11"/>
  <c r="BP376" i="11" s="1"/>
  <c r="BL787" i="11"/>
  <c r="BL668" i="11"/>
  <c r="BL370" i="11"/>
  <c r="BP370" i="11" s="1"/>
  <c r="BL590" i="11"/>
  <c r="BL538" i="11"/>
  <c r="BP538" i="11" s="1"/>
  <c r="BL509" i="11"/>
  <c r="BP509" i="11" s="1"/>
  <c r="BL500" i="11"/>
  <c r="BP500" i="11" s="1"/>
  <c r="BL710" i="11"/>
  <c r="BL683" i="11"/>
  <c r="BL650" i="11"/>
  <c r="BL652" i="11"/>
  <c r="BL796" i="11"/>
  <c r="BL531" i="11"/>
  <c r="BP531" i="11" s="1"/>
  <c r="BL653" i="11"/>
  <c r="BL713" i="11"/>
  <c r="BL638" i="11"/>
  <c r="BL371" i="11"/>
  <c r="BP371" i="11" s="1"/>
  <c r="BL568" i="11"/>
  <c r="BP568" i="11" s="1"/>
  <c r="BL350" i="11"/>
  <c r="BP350" i="11" s="1"/>
  <c r="BL593" i="11"/>
  <c r="BL379" i="11"/>
  <c r="BP379" i="11" s="1"/>
  <c r="BL555" i="11"/>
  <c r="BP555" i="11" s="1"/>
  <c r="BL419" i="11"/>
  <c r="BP419" i="11" s="1"/>
  <c r="BL477" i="11"/>
  <c r="BP477" i="11" s="1"/>
  <c r="BL346" i="11"/>
  <c r="BP346" i="11" s="1"/>
  <c r="BL795" i="11"/>
  <c r="BL459" i="11"/>
  <c r="BP459" i="11" s="1"/>
  <c r="BL647" i="11"/>
  <c r="BL484" i="11"/>
  <c r="BP484" i="11" s="1"/>
  <c r="BL767" i="11"/>
  <c r="BL651" i="11"/>
  <c r="BL637" i="11"/>
  <c r="BL703" i="11"/>
  <c r="BL648" i="11"/>
  <c r="BL625" i="11"/>
  <c r="BL616" i="11"/>
  <c r="BL400" i="11"/>
  <c r="BP400" i="11" s="1"/>
  <c r="BL480" i="11"/>
  <c r="BP480" i="11" s="1"/>
  <c r="BL451" i="11"/>
  <c r="BP451" i="11" s="1"/>
  <c r="BL773" i="11"/>
  <c r="BL620" i="11"/>
  <c r="BL543" i="11"/>
  <c r="BP543" i="11" s="1"/>
  <c r="BL737" i="11"/>
  <c r="BL462" i="11"/>
  <c r="BP462" i="11" s="1"/>
  <c r="BL458" i="11"/>
  <c r="BP458" i="11" s="1"/>
  <c r="BL597" i="11"/>
  <c r="BL414" i="11"/>
  <c r="BP414" i="11" s="1"/>
  <c r="BL374" i="11"/>
  <c r="BP374" i="11" s="1"/>
  <c r="BL618" i="11"/>
  <c r="BL788" i="11"/>
  <c r="BL508" i="11"/>
  <c r="BP508" i="11" s="1"/>
  <c r="BL741" i="11"/>
  <c r="BL661" i="11"/>
  <c r="BL412" i="11"/>
  <c r="BP412" i="11" s="1"/>
  <c r="BL765" i="11"/>
  <c r="BL353" i="11"/>
  <c r="BP353" i="11" s="1"/>
  <c r="BL723" i="11"/>
  <c r="BL386" i="11"/>
  <c r="BP386" i="11" s="1"/>
  <c r="BL460" i="11"/>
  <c r="BP460" i="11" s="1"/>
  <c r="BL610" i="11"/>
  <c r="BL517" i="11"/>
  <c r="BP517" i="11" s="1"/>
  <c r="BL628" i="11"/>
  <c r="BL467" i="11"/>
  <c r="BP467" i="11" s="1"/>
  <c r="BL411" i="11"/>
  <c r="BP411" i="11" s="1"/>
  <c r="BL522" i="11"/>
  <c r="BP522" i="11" s="1"/>
  <c r="BL399" i="11"/>
  <c r="BP399" i="11" s="1"/>
  <c r="BL20" i="11"/>
  <c r="BP20" i="11" s="1"/>
  <c r="BL662" i="11"/>
  <c r="BL627" i="11"/>
  <c r="BL607" i="11"/>
  <c r="BL527" i="11"/>
  <c r="BP527" i="11" s="1"/>
  <c r="BL463" i="11"/>
  <c r="BP463" i="11" s="1"/>
  <c r="BL777" i="11"/>
  <c r="BL446" i="11"/>
  <c r="BP446" i="11" s="1"/>
  <c r="BL720" i="11"/>
  <c r="BL631" i="11"/>
  <c r="BL573" i="11"/>
  <c r="BP573" i="11" s="1"/>
  <c r="BL784" i="11"/>
  <c r="BL624" i="11"/>
  <c r="BL565" i="11"/>
  <c r="BP565" i="11" s="1"/>
  <c r="BL598" i="11"/>
  <c r="BL630" i="11"/>
  <c r="BL772" i="11"/>
  <c r="BL409" i="11"/>
  <c r="BP409" i="11" s="1"/>
  <c r="BL782" i="11"/>
  <c r="BL763" i="11"/>
  <c r="BL552" i="11"/>
  <c r="BP552" i="11" s="1"/>
  <c r="BL511" i="11"/>
  <c r="BP511" i="11" s="1"/>
  <c r="BL378" i="11"/>
  <c r="BP378" i="11" s="1"/>
  <c r="BL482" i="11"/>
  <c r="BP482" i="11" s="1"/>
  <c r="BL432" i="11"/>
  <c r="BP432" i="11" s="1"/>
  <c r="BL507" i="11"/>
  <c r="BP507" i="11" s="1"/>
  <c r="BL680" i="11"/>
  <c r="BL521" i="11"/>
  <c r="BP521" i="11" s="1"/>
  <c r="BL505" i="11"/>
  <c r="BP505" i="11" s="1"/>
  <c r="BL793" i="11"/>
  <c r="BL475" i="11"/>
  <c r="BP475" i="11" s="1"/>
  <c r="BL450" i="11"/>
  <c r="BP450" i="11" s="1"/>
  <c r="BL37" i="11"/>
  <c r="BP37" i="11" s="1"/>
  <c r="BL36" i="11"/>
  <c r="BP36" i="11" s="1"/>
  <c r="BL27" i="11"/>
  <c r="BP27" i="11" s="1"/>
  <c r="BL19" i="11"/>
  <c r="BP19" i="11" s="1"/>
  <c r="BL11" i="11"/>
  <c r="BL13" i="11"/>
  <c r="BL12" i="11"/>
  <c r="BP12" i="11" s="1"/>
  <c r="BL3" i="11"/>
  <c r="BF39" i="1"/>
  <c r="AV39" i="1"/>
  <c r="G39" i="1"/>
  <c r="AW39" i="1" l="1"/>
  <c r="AY39" i="1" s="1"/>
  <c r="G35" i="1"/>
  <c r="AX39" i="1" l="1"/>
  <c r="BA39" i="1" s="1"/>
  <c r="BC39" i="1" s="1"/>
  <c r="G32" i="1" l="1"/>
  <c r="AV32" i="1"/>
  <c r="BF32" i="1"/>
  <c r="G33" i="1"/>
  <c r="AV33" i="1"/>
  <c r="BF33" i="1"/>
  <c r="AW33" i="1" l="1"/>
  <c r="AY33" i="1" s="1"/>
  <c r="AW32" i="1"/>
  <c r="AX32" i="1" s="1"/>
  <c r="BA32" i="1" s="1"/>
  <c r="BC32" i="1" s="1"/>
  <c r="AX33" i="1" l="1"/>
  <c r="BA33" i="1" s="1"/>
  <c r="BC33" i="1" s="1"/>
  <c r="AY32" i="1"/>
  <c r="BE60" i="15" l="1"/>
  <c r="BF60" i="15" s="1"/>
  <c r="G100" i="7"/>
  <c r="G99" i="7"/>
  <c r="G98" i="7"/>
  <c r="AB97" i="7"/>
  <c r="R97" i="7"/>
  <c r="G97" i="7"/>
  <c r="AB96" i="7"/>
  <c r="R96" i="7"/>
  <c r="G96" i="7"/>
  <c r="AB95" i="7"/>
  <c r="R95" i="7"/>
  <c r="G95" i="7"/>
  <c r="AB94" i="7"/>
  <c r="R94" i="7"/>
  <c r="G94" i="7"/>
  <c r="AB93" i="7"/>
  <c r="R93" i="7"/>
  <c r="G93" i="7"/>
  <c r="AB92" i="7"/>
  <c r="R92" i="7"/>
  <c r="G92" i="7"/>
  <c r="AB91" i="7"/>
  <c r="R91" i="7"/>
  <c r="G91" i="7"/>
  <c r="AB90" i="7"/>
  <c r="R90" i="7"/>
  <c r="G90" i="7"/>
  <c r="AB89" i="7"/>
  <c r="R89" i="7"/>
  <c r="G89" i="7"/>
  <c r="AB88" i="7"/>
  <c r="R88" i="7"/>
  <c r="G88" i="7"/>
  <c r="AB87" i="7"/>
  <c r="R87" i="7"/>
  <c r="G87" i="7"/>
  <c r="AB86" i="7"/>
  <c r="R86" i="7"/>
  <c r="G86" i="7"/>
  <c r="AB85" i="7"/>
  <c r="R85" i="7"/>
  <c r="G85" i="7"/>
  <c r="AB84" i="7"/>
  <c r="R84" i="7"/>
  <c r="G84" i="7"/>
  <c r="AB83" i="7"/>
  <c r="R83" i="7"/>
  <c r="G83" i="7"/>
  <c r="AB82" i="7"/>
  <c r="R82" i="7"/>
  <c r="G82" i="7"/>
  <c r="AB81" i="7"/>
  <c r="R81" i="7"/>
  <c r="G81" i="7"/>
  <c r="AB80" i="7"/>
  <c r="R80" i="7"/>
  <c r="G80" i="7"/>
  <c r="AB79" i="7"/>
  <c r="R79" i="7"/>
  <c r="G79" i="7"/>
  <c r="AB78" i="7"/>
  <c r="R78" i="7"/>
  <c r="G78" i="7"/>
  <c r="AB77" i="7"/>
  <c r="R77" i="7"/>
  <c r="G77" i="7"/>
  <c r="AB76" i="7"/>
  <c r="R76" i="7"/>
  <c r="G76" i="7"/>
  <c r="AB75" i="7"/>
  <c r="R75" i="7"/>
  <c r="G75" i="7"/>
  <c r="AB74" i="7"/>
  <c r="R74" i="7"/>
  <c r="G74" i="7"/>
  <c r="AB73" i="7"/>
  <c r="R73" i="7"/>
  <c r="G73" i="7"/>
  <c r="AB72" i="7"/>
  <c r="R72" i="7"/>
  <c r="G72" i="7"/>
  <c r="AB71" i="7"/>
  <c r="R71" i="7"/>
  <c r="G71" i="7"/>
  <c r="AB70" i="7"/>
  <c r="R70" i="7"/>
  <c r="G70" i="7"/>
  <c r="AB69" i="7"/>
  <c r="R69" i="7"/>
  <c r="G69" i="7"/>
  <c r="AB68" i="7"/>
  <c r="R68" i="7"/>
  <c r="G68" i="7"/>
  <c r="AB67" i="7"/>
  <c r="R67" i="7"/>
  <c r="G67" i="7"/>
  <c r="AB66" i="7"/>
  <c r="R66" i="7"/>
  <c r="G66" i="7"/>
  <c r="AB65" i="7"/>
  <c r="R65" i="7"/>
  <c r="G65" i="7"/>
  <c r="AB64" i="7"/>
  <c r="R64" i="7"/>
  <c r="G64" i="7"/>
  <c r="AB63" i="7"/>
  <c r="R63" i="7"/>
  <c r="G63" i="7"/>
  <c r="AB62" i="7"/>
  <c r="R62" i="7"/>
  <c r="G62" i="7"/>
  <c r="AB61" i="7"/>
  <c r="R61" i="7"/>
  <c r="G61" i="7"/>
  <c r="AB60" i="7"/>
  <c r="R60" i="7"/>
  <c r="G60" i="7"/>
  <c r="AB59" i="7"/>
  <c r="R59" i="7"/>
  <c r="G59" i="7"/>
  <c r="AB58" i="7"/>
  <c r="R58" i="7"/>
  <c r="G58" i="7"/>
  <c r="AB57" i="7"/>
  <c r="R57" i="7"/>
  <c r="G57" i="7"/>
  <c r="AB56" i="7"/>
  <c r="R56" i="7"/>
  <c r="G56" i="7"/>
  <c r="AB55" i="7"/>
  <c r="R55" i="7"/>
  <c r="G55" i="7"/>
  <c r="AB54" i="7"/>
  <c r="R54" i="7"/>
  <c r="G54" i="7"/>
  <c r="AB53" i="7"/>
  <c r="R53" i="7"/>
  <c r="G53" i="7"/>
  <c r="AB52" i="7"/>
  <c r="R52" i="7"/>
  <c r="G52" i="7"/>
  <c r="AB51" i="7"/>
  <c r="R51" i="7"/>
  <c r="G51" i="7"/>
  <c r="AB50" i="7"/>
  <c r="R50" i="7"/>
  <c r="G50" i="7"/>
  <c r="AB49" i="7"/>
  <c r="R49" i="7"/>
  <c r="G49" i="7"/>
  <c r="AB48" i="7"/>
  <c r="R48" i="7"/>
  <c r="G48" i="7"/>
  <c r="AB47" i="7"/>
  <c r="R47" i="7"/>
  <c r="G47" i="7"/>
  <c r="AB46" i="7"/>
  <c r="R46" i="7"/>
  <c r="G46" i="7"/>
  <c r="AB45" i="7"/>
  <c r="R45" i="7"/>
  <c r="G45" i="7"/>
  <c r="AB44" i="7"/>
  <c r="R44" i="7"/>
  <c r="G44" i="7"/>
  <c r="AB43" i="7"/>
  <c r="R43" i="7"/>
  <c r="G43" i="7"/>
  <c r="AB42" i="7"/>
  <c r="R42" i="7"/>
  <c r="G42" i="7"/>
  <c r="AB41" i="7"/>
  <c r="R41" i="7"/>
  <c r="G41" i="7"/>
  <c r="AB40" i="7"/>
  <c r="R40" i="7"/>
  <c r="G40" i="7"/>
  <c r="AB39" i="7"/>
  <c r="R39" i="7"/>
  <c r="G39" i="7"/>
  <c r="AB38" i="7"/>
  <c r="R38" i="7"/>
  <c r="G38" i="7"/>
  <c r="AB37" i="7"/>
  <c r="R37" i="7"/>
  <c r="G37" i="7"/>
  <c r="AB36" i="7"/>
  <c r="R36" i="7"/>
  <c r="G36" i="7"/>
  <c r="AB35" i="7"/>
  <c r="R35" i="7"/>
  <c r="G35" i="7"/>
  <c r="AB34" i="7"/>
  <c r="R34" i="7"/>
  <c r="G34" i="7"/>
  <c r="AB33" i="7"/>
  <c r="R33" i="7"/>
  <c r="G33" i="7"/>
  <c r="AB32" i="7"/>
  <c r="R32" i="7"/>
  <c r="G32" i="7"/>
  <c r="AB31" i="7"/>
  <c r="R31" i="7"/>
  <c r="G31" i="7"/>
  <c r="AB30" i="7"/>
  <c r="R30" i="7"/>
  <c r="G30" i="7"/>
  <c r="AB29" i="7"/>
  <c r="R29" i="7"/>
  <c r="G29" i="7"/>
  <c r="AB28" i="7"/>
  <c r="R28" i="7"/>
  <c r="G28" i="7"/>
  <c r="AB27" i="7"/>
  <c r="R27" i="7"/>
  <c r="G27" i="7"/>
  <c r="AB26" i="7"/>
  <c r="R26" i="7"/>
  <c r="G26" i="7"/>
  <c r="AB25" i="7"/>
  <c r="R25" i="7"/>
  <c r="G25" i="7"/>
  <c r="AB24" i="7"/>
  <c r="R24" i="7"/>
  <c r="G24" i="7"/>
  <c r="AB23" i="7"/>
  <c r="R23" i="7"/>
  <c r="G23" i="7"/>
  <c r="AB22" i="7"/>
  <c r="R22" i="7"/>
  <c r="G22" i="7"/>
  <c r="AB21" i="7"/>
  <c r="R21" i="7"/>
  <c r="G21" i="7"/>
  <c r="AB20" i="7"/>
  <c r="R20" i="7"/>
  <c r="G20" i="7"/>
  <c r="AB19" i="7"/>
  <c r="R19" i="7"/>
  <c r="G19" i="7"/>
  <c r="AB18" i="7"/>
  <c r="R18" i="7"/>
  <c r="G18" i="7"/>
  <c r="AB17" i="7"/>
  <c r="R17" i="7"/>
  <c r="G17" i="7"/>
  <c r="AB16" i="7"/>
  <c r="R16" i="7"/>
  <c r="G16" i="7"/>
  <c r="AB15" i="7"/>
  <c r="R15" i="7"/>
  <c r="G15" i="7"/>
  <c r="AB14" i="7"/>
  <c r="R14" i="7"/>
  <c r="G14" i="7"/>
  <c r="AB13" i="7"/>
  <c r="R13" i="7"/>
  <c r="G13" i="7"/>
  <c r="AB12" i="7"/>
  <c r="R12" i="7"/>
  <c r="G12" i="7"/>
  <c r="AB11" i="7"/>
  <c r="R11" i="7"/>
  <c r="G11" i="7"/>
  <c r="AB10" i="7"/>
  <c r="R10" i="7"/>
  <c r="G10" i="7"/>
  <c r="AB9" i="7"/>
  <c r="R9" i="7"/>
  <c r="G9" i="7"/>
  <c r="AB8" i="7"/>
  <c r="R8" i="7"/>
  <c r="G8" i="7"/>
  <c r="AB7" i="7"/>
  <c r="R7" i="7"/>
  <c r="G7" i="7"/>
  <c r="AB6" i="7"/>
  <c r="R6" i="7"/>
  <c r="G6" i="7"/>
  <c r="AB5" i="7"/>
  <c r="R5" i="7"/>
  <c r="G5" i="7"/>
  <c r="AB4" i="7"/>
  <c r="R4" i="7"/>
  <c r="G4" i="7"/>
  <c r="AB3" i="7"/>
  <c r="R3" i="7"/>
  <c r="G3" i="7"/>
  <c r="AB2" i="7"/>
  <c r="R2" i="7"/>
  <c r="G2" i="7"/>
  <c r="B15" i="6"/>
  <c r="B17" i="6" s="1"/>
  <c r="N3" i="6"/>
  <c r="Q6" i="5" s="1"/>
  <c r="R6" i="5" s="1"/>
  <c r="P9" i="5"/>
  <c r="P11" i="5" s="1"/>
  <c r="R8" i="5"/>
  <c r="R7" i="5"/>
  <c r="Q5" i="5"/>
  <c r="R5" i="5" s="1"/>
  <c r="R4" i="5"/>
  <c r="Q3" i="5"/>
  <c r="R3" i="5" s="1"/>
  <c r="Q2" i="5"/>
  <c r="R2" i="5" s="1"/>
  <c r="B1" i="4"/>
  <c r="C5" i="4" s="1"/>
  <c r="C4" i="3"/>
  <c r="C3" i="3"/>
  <c r="C2" i="3"/>
  <c r="B71" i="2"/>
  <c r="BF948" i="1"/>
  <c r="AV948" i="1"/>
  <c r="G948" i="1"/>
  <c r="BF947" i="1"/>
  <c r="AV947" i="1"/>
  <c r="G947" i="1"/>
  <c r="BF946" i="1"/>
  <c r="AV946" i="1"/>
  <c r="G946" i="1"/>
  <c r="BF945" i="1"/>
  <c r="AV945" i="1"/>
  <c r="G945" i="1"/>
  <c r="BF944" i="1"/>
  <c r="AV944" i="1"/>
  <c r="G944" i="1"/>
  <c r="BF943" i="1"/>
  <c r="AV943" i="1"/>
  <c r="G943" i="1"/>
  <c r="BF942" i="1"/>
  <c r="AV942" i="1"/>
  <c r="G942" i="1"/>
  <c r="BF941" i="1"/>
  <c r="AV941" i="1"/>
  <c r="G941" i="1"/>
  <c r="BF940" i="1"/>
  <c r="AV940" i="1"/>
  <c r="G940" i="1"/>
  <c r="BF939" i="1"/>
  <c r="AV939" i="1"/>
  <c r="G939" i="1"/>
  <c r="BF938" i="1"/>
  <c r="AV938" i="1"/>
  <c r="G938" i="1"/>
  <c r="BF937" i="1"/>
  <c r="AV937" i="1"/>
  <c r="G937" i="1"/>
  <c r="BF936" i="1"/>
  <c r="AV936" i="1"/>
  <c r="G936" i="1"/>
  <c r="BF935" i="1"/>
  <c r="AV935" i="1"/>
  <c r="G935" i="1"/>
  <c r="BF934" i="1"/>
  <c r="AV934" i="1"/>
  <c r="G934" i="1"/>
  <c r="BF933" i="1"/>
  <c r="AV933" i="1"/>
  <c r="G933" i="1"/>
  <c r="BF932" i="1"/>
  <c r="AV932" i="1"/>
  <c r="G932" i="1"/>
  <c r="BF931" i="1"/>
  <c r="AV931" i="1"/>
  <c r="G931" i="1"/>
  <c r="BF930" i="1"/>
  <c r="AV930" i="1"/>
  <c r="G930" i="1"/>
  <c r="BF929" i="1"/>
  <c r="AV929" i="1"/>
  <c r="G929" i="1"/>
  <c r="BF928" i="1"/>
  <c r="AV928" i="1"/>
  <c r="G928" i="1"/>
  <c r="BF927" i="1"/>
  <c r="AV927" i="1"/>
  <c r="G927" i="1"/>
  <c r="BF926" i="1"/>
  <c r="AV926" i="1"/>
  <c r="G926" i="1"/>
  <c r="BF925" i="1"/>
  <c r="AV925" i="1"/>
  <c r="G925" i="1"/>
  <c r="BF924" i="1"/>
  <c r="AV924" i="1"/>
  <c r="G924" i="1"/>
  <c r="BF923" i="1"/>
  <c r="AV923" i="1"/>
  <c r="G923" i="1"/>
  <c r="BF922" i="1"/>
  <c r="AV922" i="1"/>
  <c r="G922" i="1"/>
  <c r="BF921" i="1"/>
  <c r="AV921" i="1"/>
  <c r="G921" i="1"/>
  <c r="BF920" i="1"/>
  <c r="AV920" i="1"/>
  <c r="G920" i="1"/>
  <c r="BF919" i="1"/>
  <c r="AV919" i="1"/>
  <c r="G919" i="1"/>
  <c r="BF918" i="1"/>
  <c r="AV918" i="1"/>
  <c r="G918" i="1"/>
  <c r="BF917" i="1"/>
  <c r="AV917" i="1"/>
  <c r="G917" i="1"/>
  <c r="BF916" i="1"/>
  <c r="AV916" i="1"/>
  <c r="G916" i="1"/>
  <c r="BF915" i="1"/>
  <c r="AV915" i="1"/>
  <c r="G915" i="1"/>
  <c r="BF914" i="1"/>
  <c r="AV914" i="1"/>
  <c r="G914" i="1"/>
  <c r="BF913" i="1"/>
  <c r="AV913" i="1"/>
  <c r="G913" i="1"/>
  <c r="BF912" i="1"/>
  <c r="AV912" i="1"/>
  <c r="G912" i="1"/>
  <c r="BF911" i="1"/>
  <c r="AV911" i="1"/>
  <c r="G911" i="1"/>
  <c r="BF910" i="1"/>
  <c r="AV910" i="1"/>
  <c r="G910" i="1"/>
  <c r="BF909" i="1"/>
  <c r="AV909" i="1"/>
  <c r="G909" i="1"/>
  <c r="BF908" i="1"/>
  <c r="AV908" i="1"/>
  <c r="G908" i="1"/>
  <c r="BF907" i="1"/>
  <c r="AV907" i="1"/>
  <c r="G907" i="1"/>
  <c r="BF906" i="1"/>
  <c r="AV906" i="1"/>
  <c r="G906" i="1"/>
  <c r="BF905" i="1"/>
  <c r="AV905" i="1"/>
  <c r="G905" i="1"/>
  <c r="BF904" i="1"/>
  <c r="AV904" i="1"/>
  <c r="G904" i="1"/>
  <c r="BF903" i="1"/>
  <c r="AV903" i="1"/>
  <c r="G903" i="1"/>
  <c r="BF902" i="1"/>
  <c r="AV902" i="1"/>
  <c r="G902" i="1"/>
  <c r="BF901" i="1"/>
  <c r="AV901" i="1"/>
  <c r="G901" i="1"/>
  <c r="BF900" i="1"/>
  <c r="AV900" i="1"/>
  <c r="G900" i="1"/>
  <c r="BF899" i="1"/>
  <c r="AV899" i="1"/>
  <c r="G899" i="1"/>
  <c r="BF898" i="1"/>
  <c r="AV898" i="1"/>
  <c r="G898" i="1"/>
  <c r="BF897" i="1"/>
  <c r="AV897" i="1"/>
  <c r="G897" i="1"/>
  <c r="BF896" i="1"/>
  <c r="AV896" i="1"/>
  <c r="G896" i="1"/>
  <c r="BF895" i="1"/>
  <c r="AV895" i="1"/>
  <c r="G895" i="1"/>
  <c r="BF894" i="1"/>
  <c r="AV894" i="1"/>
  <c r="G894" i="1"/>
  <c r="BF893" i="1"/>
  <c r="AV893" i="1"/>
  <c r="G893" i="1"/>
  <c r="BF892" i="1"/>
  <c r="AV892" i="1"/>
  <c r="G892" i="1"/>
  <c r="BF891" i="1"/>
  <c r="AV891" i="1"/>
  <c r="G891" i="1"/>
  <c r="BF890" i="1"/>
  <c r="AV890" i="1"/>
  <c r="G890" i="1"/>
  <c r="BF889" i="1"/>
  <c r="AV889" i="1"/>
  <c r="G889" i="1"/>
  <c r="BF888" i="1"/>
  <c r="AV888" i="1"/>
  <c r="G888" i="1"/>
  <c r="BF887" i="1"/>
  <c r="AV887" i="1"/>
  <c r="G887" i="1"/>
  <c r="BF886" i="1"/>
  <c r="AV886" i="1"/>
  <c r="G886" i="1"/>
  <c r="BF885" i="1"/>
  <c r="AV885" i="1"/>
  <c r="G885" i="1"/>
  <c r="BF884" i="1"/>
  <c r="AV884" i="1"/>
  <c r="G884" i="1"/>
  <c r="BF883" i="1"/>
  <c r="AV883" i="1"/>
  <c r="G883" i="1"/>
  <c r="BF882" i="1"/>
  <c r="AV882" i="1"/>
  <c r="G882" i="1"/>
  <c r="BF881" i="1"/>
  <c r="AV881" i="1"/>
  <c r="G881" i="1"/>
  <c r="BF880" i="1"/>
  <c r="AV880" i="1"/>
  <c r="G880" i="1"/>
  <c r="BF879" i="1"/>
  <c r="AV879" i="1"/>
  <c r="G879" i="1"/>
  <c r="BF878" i="1"/>
  <c r="AV878" i="1"/>
  <c r="G878" i="1"/>
  <c r="BF877" i="1"/>
  <c r="AV877" i="1"/>
  <c r="G877" i="1"/>
  <c r="BF876" i="1"/>
  <c r="AV876" i="1"/>
  <c r="G876" i="1"/>
  <c r="BF875" i="1"/>
  <c r="AV875" i="1"/>
  <c r="G875" i="1"/>
  <c r="BF874" i="1"/>
  <c r="AV874" i="1"/>
  <c r="G874" i="1"/>
  <c r="BF873" i="1"/>
  <c r="AV873" i="1"/>
  <c r="G873" i="1"/>
  <c r="BF872" i="1"/>
  <c r="AV872" i="1"/>
  <c r="G872" i="1"/>
  <c r="BF871" i="1"/>
  <c r="AV871" i="1"/>
  <c r="G871" i="1"/>
  <c r="BF870" i="1"/>
  <c r="AV870" i="1"/>
  <c r="G870" i="1"/>
  <c r="BF869" i="1"/>
  <c r="AV869" i="1"/>
  <c r="G869" i="1"/>
  <c r="BF868" i="1"/>
  <c r="AV868" i="1"/>
  <c r="G868" i="1"/>
  <c r="BF867" i="1"/>
  <c r="AV867" i="1"/>
  <c r="G867" i="1"/>
  <c r="BF866" i="1"/>
  <c r="AV866" i="1"/>
  <c r="G866" i="1"/>
  <c r="BF865" i="1"/>
  <c r="AV865" i="1"/>
  <c r="G865" i="1"/>
  <c r="BF864" i="1"/>
  <c r="AV864" i="1"/>
  <c r="G864" i="1"/>
  <c r="BF863" i="1"/>
  <c r="AV863" i="1"/>
  <c r="G863" i="1"/>
  <c r="BF862" i="1"/>
  <c r="AV862" i="1"/>
  <c r="G862" i="1"/>
  <c r="BF861" i="1"/>
  <c r="AV861" i="1"/>
  <c r="G861" i="1"/>
  <c r="BF860" i="1"/>
  <c r="AV860" i="1"/>
  <c r="G860" i="1"/>
  <c r="BF859" i="1"/>
  <c r="AV859" i="1"/>
  <c r="G859" i="1"/>
  <c r="BF858" i="1"/>
  <c r="AV858" i="1"/>
  <c r="G858" i="1"/>
  <c r="BF857" i="1"/>
  <c r="AV857" i="1"/>
  <c r="G857" i="1"/>
  <c r="BF856" i="1"/>
  <c r="AV856" i="1"/>
  <c r="G856" i="1"/>
  <c r="BF855" i="1"/>
  <c r="AV855" i="1"/>
  <c r="G855" i="1"/>
  <c r="BF854" i="1"/>
  <c r="AV854" i="1"/>
  <c r="G854" i="1"/>
  <c r="BF853" i="1"/>
  <c r="AV853" i="1"/>
  <c r="G853" i="1"/>
  <c r="BF852" i="1"/>
  <c r="AV852" i="1"/>
  <c r="G852" i="1"/>
  <c r="BF851" i="1"/>
  <c r="AV851" i="1"/>
  <c r="G851" i="1"/>
  <c r="BF850" i="1"/>
  <c r="AV850" i="1"/>
  <c r="G850" i="1"/>
  <c r="BF849" i="1"/>
  <c r="AV849" i="1"/>
  <c r="G849" i="1"/>
  <c r="BF848" i="1"/>
  <c r="AV848" i="1"/>
  <c r="G848" i="1"/>
  <c r="BF847" i="1"/>
  <c r="AV847" i="1"/>
  <c r="G847" i="1"/>
  <c r="BF846" i="1"/>
  <c r="AV846" i="1"/>
  <c r="G846" i="1"/>
  <c r="BF845" i="1"/>
  <c r="AV845" i="1"/>
  <c r="G845" i="1"/>
  <c r="BF844" i="1"/>
  <c r="AV844" i="1"/>
  <c r="G844" i="1"/>
  <c r="BF843" i="1"/>
  <c r="AV843" i="1"/>
  <c r="G843" i="1"/>
  <c r="BF842" i="1"/>
  <c r="AV842" i="1"/>
  <c r="G842" i="1"/>
  <c r="BF841" i="1"/>
  <c r="AV841" i="1"/>
  <c r="G841" i="1"/>
  <c r="BF840" i="1"/>
  <c r="AV840" i="1"/>
  <c r="G840" i="1"/>
  <c r="BF839" i="1"/>
  <c r="AV839" i="1"/>
  <c r="G839" i="1"/>
  <c r="BF838" i="1"/>
  <c r="AV838" i="1"/>
  <c r="G838" i="1"/>
  <c r="BF837" i="1"/>
  <c r="AV837" i="1"/>
  <c r="G837" i="1"/>
  <c r="BF836" i="1"/>
  <c r="AV836" i="1"/>
  <c r="G836" i="1"/>
  <c r="BF835" i="1"/>
  <c r="AV835" i="1"/>
  <c r="G835" i="1"/>
  <c r="BF834" i="1"/>
  <c r="AV834" i="1"/>
  <c r="G834" i="1"/>
  <c r="BF833" i="1"/>
  <c r="AV833" i="1"/>
  <c r="G833" i="1"/>
  <c r="BF832" i="1"/>
  <c r="AV832" i="1"/>
  <c r="G832" i="1"/>
  <c r="BF831" i="1"/>
  <c r="AV831" i="1"/>
  <c r="G831" i="1"/>
  <c r="BF830" i="1"/>
  <c r="AV830" i="1"/>
  <c r="G830" i="1"/>
  <c r="BF829" i="1"/>
  <c r="AV829" i="1"/>
  <c r="G829" i="1"/>
  <c r="BF828" i="1"/>
  <c r="AV828" i="1"/>
  <c r="G828" i="1"/>
  <c r="BF827" i="1"/>
  <c r="AV827" i="1"/>
  <c r="G827" i="1"/>
  <c r="BF826" i="1"/>
  <c r="AV826" i="1"/>
  <c r="G826" i="1"/>
  <c r="BF825" i="1"/>
  <c r="AV825" i="1"/>
  <c r="G825" i="1"/>
  <c r="BF824" i="1"/>
  <c r="AV824" i="1"/>
  <c r="G824" i="1"/>
  <c r="BF823" i="1"/>
  <c r="AV823" i="1"/>
  <c r="G823" i="1"/>
  <c r="BF822" i="1"/>
  <c r="AV822" i="1"/>
  <c r="G822" i="1"/>
  <c r="BF821" i="1"/>
  <c r="AV821" i="1"/>
  <c r="G821" i="1"/>
  <c r="BF820" i="1"/>
  <c r="AV820" i="1"/>
  <c r="G820" i="1"/>
  <c r="BF819" i="1"/>
  <c r="AV819" i="1"/>
  <c r="G819" i="1"/>
  <c r="BF818" i="1"/>
  <c r="AV818" i="1"/>
  <c r="G818" i="1"/>
  <c r="BF817" i="1"/>
  <c r="AV817" i="1"/>
  <c r="G817" i="1"/>
  <c r="BF816" i="1"/>
  <c r="AV816" i="1"/>
  <c r="G816" i="1"/>
  <c r="BF815" i="1"/>
  <c r="AV815" i="1"/>
  <c r="G815" i="1"/>
  <c r="BF814" i="1"/>
  <c r="AV814" i="1"/>
  <c r="G814" i="1"/>
  <c r="BF813" i="1"/>
  <c r="AV813" i="1"/>
  <c r="G813" i="1"/>
  <c r="BF812" i="1"/>
  <c r="AV812" i="1"/>
  <c r="G812" i="1"/>
  <c r="BF811" i="1"/>
  <c r="AV811" i="1"/>
  <c r="G811" i="1"/>
  <c r="BF810" i="1"/>
  <c r="AV810" i="1"/>
  <c r="G810" i="1"/>
  <c r="BF809" i="1"/>
  <c r="AV809" i="1"/>
  <c r="G809" i="1"/>
  <c r="BF808" i="1"/>
  <c r="AV808" i="1"/>
  <c r="G808" i="1"/>
  <c r="BF807" i="1"/>
  <c r="AV807" i="1"/>
  <c r="G807" i="1"/>
  <c r="BF806" i="1"/>
  <c r="AV806" i="1"/>
  <c r="G806" i="1"/>
  <c r="BF805" i="1"/>
  <c r="AV805" i="1"/>
  <c r="G805" i="1"/>
  <c r="BF804" i="1"/>
  <c r="AV804" i="1"/>
  <c r="G804" i="1"/>
  <c r="BF803" i="1"/>
  <c r="AV803" i="1"/>
  <c r="G803" i="1"/>
  <c r="BF802" i="1"/>
  <c r="AV802" i="1"/>
  <c r="G802" i="1"/>
  <c r="BF801" i="1"/>
  <c r="AV801" i="1"/>
  <c r="G801" i="1"/>
  <c r="BF800" i="1"/>
  <c r="AV800" i="1"/>
  <c r="G800" i="1"/>
  <c r="BF799" i="1"/>
  <c r="AV799" i="1"/>
  <c r="G799" i="1"/>
  <c r="BF798" i="1"/>
  <c r="AV798" i="1"/>
  <c r="G798" i="1"/>
  <c r="BF797" i="1"/>
  <c r="AV797" i="1"/>
  <c r="G797" i="1"/>
  <c r="BF796" i="1"/>
  <c r="AV796" i="1"/>
  <c r="G796" i="1"/>
  <c r="BF795" i="1"/>
  <c r="AV795" i="1"/>
  <c r="G795" i="1"/>
  <c r="BF794" i="1"/>
  <c r="AV794" i="1"/>
  <c r="G794" i="1"/>
  <c r="BF793" i="1"/>
  <c r="AV793" i="1"/>
  <c r="G793" i="1"/>
  <c r="BF792" i="1"/>
  <c r="AV792" i="1"/>
  <c r="G792" i="1"/>
  <c r="BF791" i="1"/>
  <c r="AV791" i="1"/>
  <c r="G791" i="1"/>
  <c r="BF790" i="1"/>
  <c r="AV790" i="1"/>
  <c r="G790" i="1"/>
  <c r="BF789" i="1"/>
  <c r="AV789" i="1"/>
  <c r="G789" i="1"/>
  <c r="BF788" i="1"/>
  <c r="AV788" i="1"/>
  <c r="G788" i="1"/>
  <c r="BF787" i="1"/>
  <c r="AV787" i="1"/>
  <c r="G787" i="1"/>
  <c r="BF786" i="1"/>
  <c r="AV786" i="1"/>
  <c r="G786" i="1"/>
  <c r="BF785" i="1"/>
  <c r="AV785" i="1"/>
  <c r="G785" i="1"/>
  <c r="BF784" i="1"/>
  <c r="AV784" i="1"/>
  <c r="G784" i="1"/>
  <c r="BF783" i="1"/>
  <c r="AV783" i="1"/>
  <c r="G783" i="1"/>
  <c r="BF782" i="1"/>
  <c r="AV782" i="1"/>
  <c r="G782" i="1"/>
  <c r="BF781" i="1"/>
  <c r="AV781" i="1"/>
  <c r="G781" i="1"/>
  <c r="BF780" i="1"/>
  <c r="AV780" i="1"/>
  <c r="G780" i="1"/>
  <c r="BF779" i="1"/>
  <c r="AV779" i="1"/>
  <c r="G779" i="1"/>
  <c r="BF778" i="1"/>
  <c r="AV778" i="1"/>
  <c r="G778" i="1"/>
  <c r="BF777" i="1"/>
  <c r="AV777" i="1"/>
  <c r="G777" i="1"/>
  <c r="BF776" i="1"/>
  <c r="AV776" i="1"/>
  <c r="G776" i="1"/>
  <c r="BF775" i="1"/>
  <c r="AV775" i="1"/>
  <c r="G775" i="1"/>
  <c r="BF774" i="1"/>
  <c r="AV774" i="1"/>
  <c r="G774" i="1"/>
  <c r="BF773" i="1"/>
  <c r="AV773" i="1"/>
  <c r="G773" i="1"/>
  <c r="BF772" i="1"/>
  <c r="AV772" i="1"/>
  <c r="G772" i="1"/>
  <c r="BF771" i="1"/>
  <c r="AV771" i="1"/>
  <c r="G771" i="1"/>
  <c r="BF770" i="1"/>
  <c r="AV770" i="1"/>
  <c r="G770" i="1"/>
  <c r="BF769" i="1"/>
  <c r="AV769" i="1"/>
  <c r="G769" i="1"/>
  <c r="BF768" i="1"/>
  <c r="AV768" i="1"/>
  <c r="G768" i="1"/>
  <c r="BF767" i="1"/>
  <c r="AV767" i="1"/>
  <c r="G767" i="1"/>
  <c r="BF766" i="1"/>
  <c r="AV766" i="1"/>
  <c r="G766" i="1"/>
  <c r="BF765" i="1"/>
  <c r="AV765" i="1"/>
  <c r="G765" i="1"/>
  <c r="BF764" i="1"/>
  <c r="AV764" i="1"/>
  <c r="G764" i="1"/>
  <c r="BF763" i="1"/>
  <c r="AV763" i="1"/>
  <c r="G763" i="1"/>
  <c r="BF762" i="1"/>
  <c r="AV762" i="1"/>
  <c r="G762" i="1"/>
  <c r="BF761" i="1"/>
  <c r="AV761" i="1"/>
  <c r="G761" i="1"/>
  <c r="BF760" i="1"/>
  <c r="AV760" i="1"/>
  <c r="G760" i="1"/>
  <c r="BF759" i="1"/>
  <c r="AV759" i="1"/>
  <c r="G759" i="1"/>
  <c r="BF758" i="1"/>
  <c r="AV758" i="1"/>
  <c r="G758" i="1"/>
  <c r="BF757" i="1"/>
  <c r="AV757" i="1"/>
  <c r="G757" i="1"/>
  <c r="BF756" i="1"/>
  <c r="AV756" i="1"/>
  <c r="G756" i="1"/>
  <c r="BF755" i="1"/>
  <c r="AV755" i="1"/>
  <c r="G755" i="1"/>
  <c r="BF754" i="1"/>
  <c r="AV754" i="1"/>
  <c r="G754" i="1"/>
  <c r="BF753" i="1"/>
  <c r="AV753" i="1"/>
  <c r="G753" i="1"/>
  <c r="BF752" i="1"/>
  <c r="AV752" i="1"/>
  <c r="G752" i="1"/>
  <c r="BF751" i="1"/>
  <c r="AV751" i="1"/>
  <c r="G751" i="1"/>
  <c r="BF750" i="1"/>
  <c r="AV750" i="1"/>
  <c r="G750" i="1"/>
  <c r="BF749" i="1"/>
  <c r="AV749" i="1"/>
  <c r="G749" i="1"/>
  <c r="BF748" i="1"/>
  <c r="AV748" i="1"/>
  <c r="G748" i="1"/>
  <c r="BF747" i="1"/>
  <c r="AV747" i="1"/>
  <c r="G747" i="1"/>
  <c r="BF746" i="1"/>
  <c r="AV746" i="1"/>
  <c r="G746" i="1"/>
  <c r="BF745" i="1"/>
  <c r="AV745" i="1"/>
  <c r="G745" i="1"/>
  <c r="BF744" i="1"/>
  <c r="AV744" i="1"/>
  <c r="G744" i="1"/>
  <c r="BF743" i="1"/>
  <c r="AV743" i="1"/>
  <c r="G743" i="1"/>
  <c r="BF742" i="1"/>
  <c r="AV742" i="1"/>
  <c r="G742" i="1"/>
  <c r="BF741" i="1"/>
  <c r="AV741" i="1"/>
  <c r="G741" i="1"/>
  <c r="BF740" i="1"/>
  <c r="AV740" i="1"/>
  <c r="G740" i="1"/>
  <c r="BF739" i="1"/>
  <c r="AV739" i="1"/>
  <c r="G739" i="1"/>
  <c r="BF738" i="1"/>
  <c r="AV738" i="1"/>
  <c r="G738" i="1"/>
  <c r="BF737" i="1"/>
  <c r="AV737" i="1"/>
  <c r="G737" i="1"/>
  <c r="BF736" i="1"/>
  <c r="AV736" i="1"/>
  <c r="G736" i="1"/>
  <c r="BF735" i="1"/>
  <c r="AV735" i="1"/>
  <c r="G735" i="1"/>
  <c r="BF734" i="1"/>
  <c r="AV734" i="1"/>
  <c r="G734" i="1"/>
  <c r="BF733" i="1"/>
  <c r="AV733" i="1"/>
  <c r="G733" i="1"/>
  <c r="BF732" i="1"/>
  <c r="AV732" i="1"/>
  <c r="G732" i="1"/>
  <c r="BF731" i="1"/>
  <c r="AV731" i="1"/>
  <c r="G731" i="1"/>
  <c r="BF730" i="1"/>
  <c r="AV730" i="1"/>
  <c r="G730" i="1"/>
  <c r="BF729" i="1"/>
  <c r="AV729" i="1"/>
  <c r="G729" i="1"/>
  <c r="BF728" i="1"/>
  <c r="AV728" i="1"/>
  <c r="G728" i="1"/>
  <c r="BF727" i="1"/>
  <c r="AV727" i="1"/>
  <c r="G727" i="1"/>
  <c r="BF726" i="1"/>
  <c r="AV726" i="1"/>
  <c r="G726" i="1"/>
  <c r="BF725" i="1"/>
  <c r="AV725" i="1"/>
  <c r="G725" i="1"/>
  <c r="BF724" i="1"/>
  <c r="AV724" i="1"/>
  <c r="G724" i="1"/>
  <c r="BF723" i="1"/>
  <c r="AV723" i="1"/>
  <c r="G723" i="1"/>
  <c r="BF722" i="1"/>
  <c r="AV722" i="1"/>
  <c r="G722" i="1"/>
  <c r="BF721" i="1"/>
  <c r="AV721" i="1"/>
  <c r="G721" i="1"/>
  <c r="BF720" i="1"/>
  <c r="AV720" i="1"/>
  <c r="G720" i="1"/>
  <c r="BF719" i="1"/>
  <c r="AV719" i="1"/>
  <c r="G719" i="1"/>
  <c r="BF718" i="1"/>
  <c r="AV718" i="1"/>
  <c r="G718" i="1"/>
  <c r="BF717" i="1"/>
  <c r="AV717" i="1"/>
  <c r="G717" i="1"/>
  <c r="BF716" i="1"/>
  <c r="AV716" i="1"/>
  <c r="G716" i="1"/>
  <c r="BF715" i="1"/>
  <c r="AV715" i="1"/>
  <c r="G715" i="1"/>
  <c r="BF714" i="1"/>
  <c r="AV714" i="1"/>
  <c r="G714" i="1"/>
  <c r="BF713" i="1"/>
  <c r="AV713" i="1"/>
  <c r="G713" i="1"/>
  <c r="BF712" i="1"/>
  <c r="AV712" i="1"/>
  <c r="G712" i="1"/>
  <c r="BF711" i="1"/>
  <c r="AV711" i="1"/>
  <c r="G711" i="1"/>
  <c r="BF710" i="1"/>
  <c r="AV710" i="1"/>
  <c r="G710" i="1"/>
  <c r="BF709" i="1"/>
  <c r="AV709" i="1"/>
  <c r="G709" i="1"/>
  <c r="BF708" i="1"/>
  <c r="AV708" i="1"/>
  <c r="G708" i="1"/>
  <c r="BF707" i="1"/>
  <c r="AV707" i="1"/>
  <c r="G707" i="1"/>
  <c r="BF706" i="1"/>
  <c r="AV706" i="1"/>
  <c r="G706" i="1"/>
  <c r="BF705" i="1"/>
  <c r="AV705" i="1"/>
  <c r="G705" i="1"/>
  <c r="BF704" i="1"/>
  <c r="AV704" i="1"/>
  <c r="G704" i="1"/>
  <c r="BF703" i="1"/>
  <c r="AV703" i="1"/>
  <c r="G703" i="1"/>
  <c r="BF702" i="1"/>
  <c r="AV702" i="1"/>
  <c r="G702" i="1"/>
  <c r="BF701" i="1"/>
  <c r="AV701" i="1"/>
  <c r="G701" i="1"/>
  <c r="BF700" i="1"/>
  <c r="AV700" i="1"/>
  <c r="G700" i="1"/>
  <c r="BF699" i="1"/>
  <c r="AV699" i="1"/>
  <c r="G699" i="1"/>
  <c r="BF698" i="1"/>
  <c r="AV698" i="1"/>
  <c r="G698" i="1"/>
  <c r="BF697" i="1"/>
  <c r="AV697" i="1"/>
  <c r="G697" i="1"/>
  <c r="BF696" i="1"/>
  <c r="AV696" i="1"/>
  <c r="G696" i="1"/>
  <c r="BF695" i="1"/>
  <c r="AV695" i="1"/>
  <c r="G695" i="1"/>
  <c r="BF694" i="1"/>
  <c r="AV694" i="1"/>
  <c r="G694" i="1"/>
  <c r="BF693" i="1"/>
  <c r="AV693" i="1"/>
  <c r="G693" i="1"/>
  <c r="BF692" i="1"/>
  <c r="AV692" i="1"/>
  <c r="G692" i="1"/>
  <c r="BF691" i="1"/>
  <c r="AV691" i="1"/>
  <c r="G691" i="1"/>
  <c r="BF690" i="1"/>
  <c r="AV690" i="1"/>
  <c r="G690" i="1"/>
  <c r="BF689" i="1"/>
  <c r="AV689" i="1"/>
  <c r="G689" i="1"/>
  <c r="BF688" i="1"/>
  <c r="AV688" i="1"/>
  <c r="G688" i="1"/>
  <c r="BF687" i="1"/>
  <c r="AV687" i="1"/>
  <c r="G687" i="1"/>
  <c r="BF686" i="1"/>
  <c r="AV686" i="1"/>
  <c r="G686" i="1"/>
  <c r="BF685" i="1"/>
  <c r="AV685" i="1"/>
  <c r="G685" i="1"/>
  <c r="BF684" i="1"/>
  <c r="AV684" i="1"/>
  <c r="G684" i="1"/>
  <c r="BF683" i="1"/>
  <c r="AV683" i="1"/>
  <c r="G683" i="1"/>
  <c r="BF682" i="1"/>
  <c r="AV682" i="1"/>
  <c r="G682" i="1"/>
  <c r="BF681" i="1"/>
  <c r="AV681" i="1"/>
  <c r="G681" i="1"/>
  <c r="BF680" i="1"/>
  <c r="AV680" i="1"/>
  <c r="G680" i="1"/>
  <c r="BF679" i="1"/>
  <c r="AV679" i="1"/>
  <c r="G679" i="1"/>
  <c r="BF678" i="1"/>
  <c r="AV678" i="1"/>
  <c r="G678" i="1"/>
  <c r="BF677" i="1"/>
  <c r="AV677" i="1"/>
  <c r="G677" i="1"/>
  <c r="BF676" i="1"/>
  <c r="AV676" i="1"/>
  <c r="G676" i="1"/>
  <c r="BF675" i="1"/>
  <c r="AV675" i="1"/>
  <c r="G675" i="1"/>
  <c r="BF674" i="1"/>
  <c r="AV674" i="1"/>
  <c r="G674" i="1"/>
  <c r="BF673" i="1"/>
  <c r="AV673" i="1"/>
  <c r="G673" i="1"/>
  <c r="BF672" i="1"/>
  <c r="AV672" i="1"/>
  <c r="G672" i="1"/>
  <c r="BF671" i="1"/>
  <c r="AV671" i="1"/>
  <c r="G671" i="1"/>
  <c r="BF670" i="1"/>
  <c r="AV670" i="1"/>
  <c r="G670" i="1"/>
  <c r="BF669" i="1"/>
  <c r="AV669" i="1"/>
  <c r="G669" i="1"/>
  <c r="BF668" i="1"/>
  <c r="AV668" i="1"/>
  <c r="G668" i="1"/>
  <c r="BF667" i="1"/>
  <c r="AV667" i="1"/>
  <c r="G667" i="1"/>
  <c r="BF666" i="1"/>
  <c r="AV666" i="1"/>
  <c r="G666" i="1"/>
  <c r="BF665" i="1"/>
  <c r="AV665" i="1"/>
  <c r="G665" i="1"/>
  <c r="BF664" i="1"/>
  <c r="AV664" i="1"/>
  <c r="G664" i="1"/>
  <c r="BF663" i="1"/>
  <c r="AV663" i="1"/>
  <c r="G663" i="1"/>
  <c r="BF662" i="1"/>
  <c r="AV662" i="1"/>
  <c r="G662" i="1"/>
  <c r="BF661" i="1"/>
  <c r="AV661" i="1"/>
  <c r="G661" i="1"/>
  <c r="BF660" i="1"/>
  <c r="AV660" i="1"/>
  <c r="G660" i="1"/>
  <c r="BF659" i="1"/>
  <c r="AV659" i="1"/>
  <c r="G659" i="1"/>
  <c r="BF658" i="1"/>
  <c r="AV658" i="1"/>
  <c r="G658" i="1"/>
  <c r="BF657" i="1"/>
  <c r="AV657" i="1"/>
  <c r="G657" i="1"/>
  <c r="BF656" i="1"/>
  <c r="AV656" i="1"/>
  <c r="G656" i="1"/>
  <c r="BF655" i="1"/>
  <c r="AV655" i="1"/>
  <c r="G655" i="1"/>
  <c r="BF654" i="1"/>
  <c r="AV654" i="1"/>
  <c r="G654" i="1"/>
  <c r="BF653" i="1"/>
  <c r="AV653" i="1"/>
  <c r="G653" i="1"/>
  <c r="BF652" i="1"/>
  <c r="AV652" i="1"/>
  <c r="G652" i="1"/>
  <c r="BF651" i="1"/>
  <c r="AV651" i="1"/>
  <c r="G651" i="1"/>
  <c r="BF650" i="1"/>
  <c r="AV650" i="1"/>
  <c r="G650" i="1"/>
  <c r="BF649" i="1"/>
  <c r="AV649" i="1"/>
  <c r="G649" i="1"/>
  <c r="BF648" i="1"/>
  <c r="AV648" i="1"/>
  <c r="G648" i="1"/>
  <c r="BF647" i="1"/>
  <c r="AV647" i="1"/>
  <c r="G647" i="1"/>
  <c r="BF646" i="1"/>
  <c r="AV646" i="1"/>
  <c r="G646" i="1"/>
  <c r="BF645" i="1"/>
  <c r="AV645" i="1"/>
  <c r="G645" i="1"/>
  <c r="BF644" i="1"/>
  <c r="AV644" i="1"/>
  <c r="G644" i="1"/>
  <c r="BF643" i="1"/>
  <c r="AV643" i="1"/>
  <c r="G643" i="1"/>
  <c r="BF642" i="1"/>
  <c r="AV642" i="1"/>
  <c r="G642" i="1"/>
  <c r="BF641" i="1"/>
  <c r="AV641" i="1"/>
  <c r="G641" i="1"/>
  <c r="BF640" i="1"/>
  <c r="AV640" i="1"/>
  <c r="G640" i="1"/>
  <c r="BF639" i="1"/>
  <c r="AV639" i="1"/>
  <c r="G639" i="1"/>
  <c r="BF638" i="1"/>
  <c r="AV638" i="1"/>
  <c r="G638" i="1"/>
  <c r="BF637" i="1"/>
  <c r="AV637" i="1"/>
  <c r="G637" i="1"/>
  <c r="BF636" i="1"/>
  <c r="AV636" i="1"/>
  <c r="G636" i="1"/>
  <c r="BF635" i="1"/>
  <c r="AV635" i="1"/>
  <c r="G635" i="1"/>
  <c r="BF634" i="1"/>
  <c r="AV634" i="1"/>
  <c r="G634" i="1"/>
  <c r="BF633" i="1"/>
  <c r="AV633" i="1"/>
  <c r="G633" i="1"/>
  <c r="BF632" i="1"/>
  <c r="AV632" i="1"/>
  <c r="G632" i="1"/>
  <c r="BF631" i="1"/>
  <c r="AV631" i="1"/>
  <c r="G631" i="1"/>
  <c r="BF630" i="1"/>
  <c r="AV630" i="1"/>
  <c r="G630" i="1"/>
  <c r="BF629" i="1"/>
  <c r="AV629" i="1"/>
  <c r="G629" i="1"/>
  <c r="BF628" i="1"/>
  <c r="AV628" i="1"/>
  <c r="G628" i="1"/>
  <c r="BF627" i="1"/>
  <c r="AV627" i="1"/>
  <c r="G627" i="1"/>
  <c r="BF626" i="1"/>
  <c r="AV626" i="1"/>
  <c r="G626" i="1"/>
  <c r="BF625" i="1"/>
  <c r="AV625" i="1"/>
  <c r="G625" i="1"/>
  <c r="BF624" i="1"/>
  <c r="AV624" i="1"/>
  <c r="G624" i="1"/>
  <c r="BF623" i="1"/>
  <c r="AV623" i="1"/>
  <c r="G623" i="1"/>
  <c r="BF622" i="1"/>
  <c r="AV622" i="1"/>
  <c r="G622" i="1"/>
  <c r="BF621" i="1"/>
  <c r="AV621" i="1"/>
  <c r="G621" i="1"/>
  <c r="BF620" i="1"/>
  <c r="AV620" i="1"/>
  <c r="G620" i="1"/>
  <c r="BF619" i="1"/>
  <c r="AV619" i="1"/>
  <c r="G619" i="1"/>
  <c r="BF618" i="1"/>
  <c r="AV618" i="1"/>
  <c r="G618" i="1"/>
  <c r="BF617" i="1"/>
  <c r="AV617" i="1"/>
  <c r="G617" i="1"/>
  <c r="BF616" i="1"/>
  <c r="AV616" i="1"/>
  <c r="G616" i="1"/>
  <c r="BF615" i="1"/>
  <c r="AV615" i="1"/>
  <c r="G615" i="1"/>
  <c r="BF614" i="1"/>
  <c r="AV614" i="1"/>
  <c r="G614" i="1"/>
  <c r="BF613" i="1"/>
  <c r="AV613" i="1"/>
  <c r="G613" i="1"/>
  <c r="BF612" i="1"/>
  <c r="AV612" i="1"/>
  <c r="G612" i="1"/>
  <c r="BF611" i="1"/>
  <c r="AV611" i="1"/>
  <c r="G611" i="1"/>
  <c r="BF610" i="1"/>
  <c r="AV610" i="1"/>
  <c r="G610" i="1"/>
  <c r="BF609" i="1"/>
  <c r="AV609" i="1"/>
  <c r="G609" i="1"/>
  <c r="BF608" i="1"/>
  <c r="AV608" i="1"/>
  <c r="G608" i="1"/>
  <c r="BF607" i="1"/>
  <c r="AV607" i="1"/>
  <c r="G607" i="1"/>
  <c r="BF606" i="1"/>
  <c r="AV606" i="1"/>
  <c r="G606" i="1"/>
  <c r="BF605" i="1"/>
  <c r="AV605" i="1"/>
  <c r="G605" i="1"/>
  <c r="BF604" i="1"/>
  <c r="AV604" i="1"/>
  <c r="G604" i="1"/>
  <c r="BF603" i="1"/>
  <c r="AV603" i="1"/>
  <c r="G603" i="1"/>
  <c r="BF602" i="1"/>
  <c r="AV602" i="1"/>
  <c r="G602" i="1"/>
  <c r="BF601" i="1"/>
  <c r="AV601" i="1"/>
  <c r="G601" i="1"/>
  <c r="BF600" i="1"/>
  <c r="AV600" i="1"/>
  <c r="G600" i="1"/>
  <c r="BF599" i="1"/>
  <c r="AV599" i="1"/>
  <c r="G599" i="1"/>
  <c r="BF598" i="1"/>
  <c r="AV598" i="1"/>
  <c r="G598" i="1"/>
  <c r="BF597" i="1"/>
  <c r="AV597" i="1"/>
  <c r="G597" i="1"/>
  <c r="BF596" i="1"/>
  <c r="AV596" i="1"/>
  <c r="G596" i="1"/>
  <c r="BF595" i="1"/>
  <c r="AV595" i="1"/>
  <c r="G595" i="1"/>
  <c r="BF594" i="1"/>
  <c r="AV594" i="1"/>
  <c r="G594" i="1"/>
  <c r="BF593" i="1"/>
  <c r="AV593" i="1"/>
  <c r="G593" i="1"/>
  <c r="BF592" i="1"/>
  <c r="AV592" i="1"/>
  <c r="G592" i="1"/>
  <c r="BF591" i="1"/>
  <c r="AV591" i="1"/>
  <c r="G591" i="1"/>
  <c r="BF590" i="1"/>
  <c r="AV590" i="1"/>
  <c r="G590" i="1"/>
  <c r="BF589" i="1"/>
  <c r="AV589" i="1"/>
  <c r="G589" i="1"/>
  <c r="BF588" i="1"/>
  <c r="AV588" i="1"/>
  <c r="G588" i="1"/>
  <c r="BF587" i="1"/>
  <c r="AV587" i="1"/>
  <c r="G587" i="1"/>
  <c r="BF586" i="1"/>
  <c r="AV586" i="1"/>
  <c r="G586" i="1"/>
  <c r="BF585" i="1"/>
  <c r="AV585" i="1"/>
  <c r="G585" i="1"/>
  <c r="BF584" i="1"/>
  <c r="AV584" i="1"/>
  <c r="G584" i="1"/>
  <c r="BF583" i="1"/>
  <c r="AV583" i="1"/>
  <c r="G583" i="1"/>
  <c r="BF582" i="1"/>
  <c r="AV582" i="1"/>
  <c r="G582" i="1"/>
  <c r="BF581" i="1"/>
  <c r="AV581" i="1"/>
  <c r="G581" i="1"/>
  <c r="BF580" i="1"/>
  <c r="AV580" i="1"/>
  <c r="G580" i="1"/>
  <c r="BF579" i="1"/>
  <c r="AV579" i="1"/>
  <c r="G579" i="1"/>
  <c r="BF578" i="1"/>
  <c r="AV578" i="1"/>
  <c r="G578" i="1"/>
  <c r="BF577" i="1"/>
  <c r="AV577" i="1"/>
  <c r="G577" i="1"/>
  <c r="BF576" i="1"/>
  <c r="AV576" i="1"/>
  <c r="G576" i="1"/>
  <c r="BF575" i="1"/>
  <c r="AV575" i="1"/>
  <c r="G575" i="1"/>
  <c r="BF574" i="1"/>
  <c r="AV574" i="1"/>
  <c r="G574" i="1"/>
  <c r="BF573" i="1"/>
  <c r="AV573" i="1"/>
  <c r="G573" i="1"/>
  <c r="BF572" i="1"/>
  <c r="AV572" i="1"/>
  <c r="G572" i="1"/>
  <c r="BF571" i="1"/>
  <c r="AV571" i="1"/>
  <c r="G571" i="1"/>
  <c r="BF570" i="1"/>
  <c r="AV570" i="1"/>
  <c r="G570" i="1"/>
  <c r="BF569" i="1"/>
  <c r="AV569" i="1"/>
  <c r="G569" i="1"/>
  <c r="BF568" i="1"/>
  <c r="AV568" i="1"/>
  <c r="G568" i="1"/>
  <c r="BF567" i="1"/>
  <c r="AV567" i="1"/>
  <c r="G567" i="1"/>
  <c r="BF566" i="1"/>
  <c r="AV566" i="1"/>
  <c r="G566" i="1"/>
  <c r="BF565" i="1"/>
  <c r="AV565" i="1"/>
  <c r="G565" i="1"/>
  <c r="BF564" i="1"/>
  <c r="AV564" i="1"/>
  <c r="G564" i="1"/>
  <c r="BF563" i="1"/>
  <c r="AV563" i="1"/>
  <c r="G563" i="1"/>
  <c r="BF562" i="1"/>
  <c r="AV562" i="1"/>
  <c r="G562" i="1"/>
  <c r="BF561" i="1"/>
  <c r="AV561" i="1"/>
  <c r="G561" i="1"/>
  <c r="BF560" i="1"/>
  <c r="AV560" i="1"/>
  <c r="G560" i="1"/>
  <c r="BF559" i="1"/>
  <c r="AV559" i="1"/>
  <c r="G559" i="1"/>
  <c r="BF558" i="1"/>
  <c r="AV558" i="1"/>
  <c r="G558" i="1"/>
  <c r="BF557" i="1"/>
  <c r="AV557" i="1"/>
  <c r="G557" i="1"/>
  <c r="BF556" i="1"/>
  <c r="AV556" i="1"/>
  <c r="G556" i="1"/>
  <c r="BF555" i="1"/>
  <c r="AV555" i="1"/>
  <c r="G555" i="1"/>
  <c r="BF554" i="1"/>
  <c r="AV554" i="1"/>
  <c r="G554" i="1"/>
  <c r="BF553" i="1"/>
  <c r="AV553" i="1"/>
  <c r="G553" i="1"/>
  <c r="BF552" i="1"/>
  <c r="AV552" i="1"/>
  <c r="G552" i="1"/>
  <c r="BF551" i="1"/>
  <c r="AV551" i="1"/>
  <c r="G551" i="1"/>
  <c r="BF550" i="1"/>
  <c r="AV550" i="1"/>
  <c r="G550" i="1"/>
  <c r="BF549" i="1"/>
  <c r="AV549" i="1"/>
  <c r="G549" i="1"/>
  <c r="BF548" i="1"/>
  <c r="AV548" i="1"/>
  <c r="G548" i="1"/>
  <c r="BF547" i="1"/>
  <c r="AV547" i="1"/>
  <c r="G547" i="1"/>
  <c r="BF546" i="1"/>
  <c r="AV546" i="1"/>
  <c r="G546" i="1"/>
  <c r="BF545" i="1"/>
  <c r="AV545" i="1"/>
  <c r="G545" i="1"/>
  <c r="BF544" i="1"/>
  <c r="AV544" i="1"/>
  <c r="G544" i="1"/>
  <c r="BF543" i="1"/>
  <c r="AV543" i="1"/>
  <c r="G543" i="1"/>
  <c r="BF542" i="1"/>
  <c r="AV542" i="1"/>
  <c r="G542" i="1"/>
  <c r="BF541" i="1"/>
  <c r="AV541" i="1"/>
  <c r="G541" i="1"/>
  <c r="BF540" i="1"/>
  <c r="AV540" i="1"/>
  <c r="G540" i="1"/>
  <c r="BF539" i="1"/>
  <c r="AV539" i="1"/>
  <c r="G539" i="1"/>
  <c r="BF538" i="1"/>
  <c r="AV538" i="1"/>
  <c r="G538" i="1"/>
  <c r="BF537" i="1"/>
  <c r="AV537" i="1"/>
  <c r="G537" i="1"/>
  <c r="BF536" i="1"/>
  <c r="AV536" i="1"/>
  <c r="G536" i="1"/>
  <c r="BF535" i="1"/>
  <c r="AV535" i="1"/>
  <c r="G535" i="1"/>
  <c r="BF534" i="1"/>
  <c r="AV534" i="1"/>
  <c r="G534" i="1"/>
  <c r="BF533" i="1"/>
  <c r="AV533" i="1"/>
  <c r="G533" i="1"/>
  <c r="BF532" i="1"/>
  <c r="AV532" i="1"/>
  <c r="G532" i="1"/>
  <c r="BF531" i="1"/>
  <c r="AV531" i="1"/>
  <c r="G531" i="1"/>
  <c r="BF530" i="1"/>
  <c r="AV530" i="1"/>
  <c r="G530" i="1"/>
  <c r="BF529" i="1"/>
  <c r="AV529" i="1"/>
  <c r="G529" i="1"/>
  <c r="BF528" i="1"/>
  <c r="AV528" i="1"/>
  <c r="G528" i="1"/>
  <c r="BF527" i="1"/>
  <c r="AV527" i="1"/>
  <c r="G527" i="1"/>
  <c r="BF526" i="1"/>
  <c r="AV526" i="1"/>
  <c r="G526" i="1"/>
  <c r="BF525" i="1"/>
  <c r="AV525" i="1"/>
  <c r="G525" i="1"/>
  <c r="BF524" i="1"/>
  <c r="AV524" i="1"/>
  <c r="G524" i="1"/>
  <c r="BF523" i="1"/>
  <c r="AV523" i="1"/>
  <c r="G523" i="1"/>
  <c r="BF522" i="1"/>
  <c r="AV522" i="1"/>
  <c r="G522" i="1"/>
  <c r="BF521" i="1"/>
  <c r="AV521" i="1"/>
  <c r="G521" i="1"/>
  <c r="BF520" i="1"/>
  <c r="AV520" i="1"/>
  <c r="G520" i="1"/>
  <c r="BF519" i="1"/>
  <c r="AV519" i="1"/>
  <c r="G519" i="1"/>
  <c r="BF518" i="1"/>
  <c r="AV518" i="1"/>
  <c r="G518" i="1"/>
  <c r="BF517" i="1"/>
  <c r="AV517" i="1"/>
  <c r="G517" i="1"/>
  <c r="BF516" i="1"/>
  <c r="AV516" i="1"/>
  <c r="G516" i="1"/>
  <c r="BF515" i="1"/>
  <c r="AV515" i="1"/>
  <c r="G515" i="1"/>
  <c r="BF514" i="1"/>
  <c r="AV514" i="1"/>
  <c r="G514" i="1"/>
  <c r="BF513" i="1"/>
  <c r="AV513" i="1"/>
  <c r="G513" i="1"/>
  <c r="BF512" i="1"/>
  <c r="AV512" i="1"/>
  <c r="G512" i="1"/>
  <c r="BF511" i="1"/>
  <c r="AV511" i="1"/>
  <c r="G511" i="1"/>
  <c r="BF510" i="1"/>
  <c r="AV510" i="1"/>
  <c r="G510" i="1"/>
  <c r="BF509" i="1"/>
  <c r="AV509" i="1"/>
  <c r="G509" i="1"/>
  <c r="BF508" i="1"/>
  <c r="AV508" i="1"/>
  <c r="G508" i="1"/>
  <c r="BF507" i="1"/>
  <c r="AV507" i="1"/>
  <c r="G507" i="1"/>
  <c r="BF506" i="1"/>
  <c r="AV506" i="1"/>
  <c r="G506" i="1"/>
  <c r="BF505" i="1"/>
  <c r="AV505" i="1"/>
  <c r="G505" i="1"/>
  <c r="BF504" i="1"/>
  <c r="AV504" i="1"/>
  <c r="G504" i="1"/>
  <c r="BF503" i="1"/>
  <c r="AV503" i="1"/>
  <c r="G503" i="1"/>
  <c r="BF502" i="1"/>
  <c r="AV502" i="1"/>
  <c r="G502" i="1"/>
  <c r="BF501" i="1"/>
  <c r="AV501" i="1"/>
  <c r="G501" i="1"/>
  <c r="BF500" i="1"/>
  <c r="AV500" i="1"/>
  <c r="G500" i="1"/>
  <c r="BF499" i="1"/>
  <c r="AV499" i="1"/>
  <c r="G499" i="1"/>
  <c r="BF498" i="1"/>
  <c r="AV498" i="1"/>
  <c r="G498" i="1"/>
  <c r="BF497" i="1"/>
  <c r="AV497" i="1"/>
  <c r="G497" i="1"/>
  <c r="BF496" i="1"/>
  <c r="AV496" i="1"/>
  <c r="G496" i="1"/>
  <c r="BF495" i="1"/>
  <c r="AV495" i="1"/>
  <c r="G495" i="1"/>
  <c r="BF494" i="1"/>
  <c r="AV494" i="1"/>
  <c r="G494" i="1"/>
  <c r="BF493" i="1"/>
  <c r="AV493" i="1"/>
  <c r="G493" i="1"/>
  <c r="BF492" i="1"/>
  <c r="AV492" i="1"/>
  <c r="G492" i="1"/>
  <c r="BF491" i="1"/>
  <c r="AV491" i="1"/>
  <c r="G491" i="1"/>
  <c r="BF490" i="1"/>
  <c r="AV490" i="1"/>
  <c r="G490" i="1"/>
  <c r="BF489" i="1"/>
  <c r="AV489" i="1"/>
  <c r="G489" i="1"/>
  <c r="BF488" i="1"/>
  <c r="AV488" i="1"/>
  <c r="G488" i="1"/>
  <c r="BF487" i="1"/>
  <c r="AV487" i="1"/>
  <c r="G487" i="1"/>
  <c r="BF486" i="1"/>
  <c r="AV486" i="1"/>
  <c r="G486" i="1"/>
  <c r="BF485" i="1"/>
  <c r="AV485" i="1"/>
  <c r="G485" i="1"/>
  <c r="BF484" i="1"/>
  <c r="AV484" i="1"/>
  <c r="G484" i="1"/>
  <c r="BF483" i="1"/>
  <c r="AV483" i="1"/>
  <c r="G483" i="1"/>
  <c r="BF482" i="1"/>
  <c r="AV482" i="1"/>
  <c r="G482" i="1"/>
  <c r="BF481" i="1"/>
  <c r="AV481" i="1"/>
  <c r="G481" i="1"/>
  <c r="BF480" i="1"/>
  <c r="AV480" i="1"/>
  <c r="G480" i="1"/>
  <c r="BF479" i="1"/>
  <c r="AV479" i="1"/>
  <c r="G479" i="1"/>
  <c r="BF478" i="1"/>
  <c r="AV478" i="1"/>
  <c r="G478" i="1"/>
  <c r="BF477" i="1"/>
  <c r="AV477" i="1"/>
  <c r="G477" i="1"/>
  <c r="BF476" i="1"/>
  <c r="AV476" i="1"/>
  <c r="G476" i="1"/>
  <c r="BF475" i="1"/>
  <c r="AV475" i="1"/>
  <c r="G475" i="1"/>
  <c r="BF474" i="1"/>
  <c r="AV474" i="1"/>
  <c r="G474" i="1"/>
  <c r="BF473" i="1"/>
  <c r="AV473" i="1"/>
  <c r="G473" i="1"/>
  <c r="BF472" i="1"/>
  <c r="AV472" i="1"/>
  <c r="G472" i="1"/>
  <c r="BF471" i="1"/>
  <c r="AV471" i="1"/>
  <c r="G471" i="1"/>
  <c r="BF470" i="1"/>
  <c r="AV470" i="1"/>
  <c r="G470" i="1"/>
  <c r="BF469" i="1"/>
  <c r="AV469" i="1"/>
  <c r="G469" i="1"/>
  <c r="BF468" i="1"/>
  <c r="AV468" i="1"/>
  <c r="G468" i="1"/>
  <c r="BF467" i="1"/>
  <c r="AV467" i="1"/>
  <c r="G467" i="1"/>
  <c r="BF466" i="1"/>
  <c r="AV466" i="1"/>
  <c r="G466" i="1"/>
  <c r="BF465" i="1"/>
  <c r="AV465" i="1"/>
  <c r="G465" i="1"/>
  <c r="BF464" i="1"/>
  <c r="AV464" i="1"/>
  <c r="G464" i="1"/>
  <c r="BF463" i="1"/>
  <c r="AV463" i="1"/>
  <c r="G463" i="1"/>
  <c r="BF462" i="1"/>
  <c r="AV462" i="1"/>
  <c r="G462" i="1"/>
  <c r="BF461" i="1"/>
  <c r="AV461" i="1"/>
  <c r="G461" i="1"/>
  <c r="BF460" i="1"/>
  <c r="AV460" i="1"/>
  <c r="G460" i="1"/>
  <c r="BF459" i="1"/>
  <c r="AV459" i="1"/>
  <c r="G459" i="1"/>
  <c r="BF458" i="1"/>
  <c r="AV458" i="1"/>
  <c r="G458" i="1"/>
  <c r="BF457" i="1"/>
  <c r="AV457" i="1"/>
  <c r="G457" i="1"/>
  <c r="BF456" i="1"/>
  <c r="AV456" i="1"/>
  <c r="G456" i="1"/>
  <c r="BF455" i="1"/>
  <c r="AV455" i="1"/>
  <c r="G455" i="1"/>
  <c r="BF454" i="1"/>
  <c r="AV454" i="1"/>
  <c r="G454" i="1"/>
  <c r="BF453" i="1"/>
  <c r="AV453" i="1"/>
  <c r="G453" i="1"/>
  <c r="BF452" i="1"/>
  <c r="AV452" i="1"/>
  <c r="G452" i="1"/>
  <c r="BF451" i="1"/>
  <c r="AV451" i="1"/>
  <c r="G451" i="1"/>
  <c r="BF450" i="1"/>
  <c r="AV450" i="1"/>
  <c r="G450" i="1"/>
  <c r="BF449" i="1"/>
  <c r="AV449" i="1"/>
  <c r="G449" i="1"/>
  <c r="BF448" i="1"/>
  <c r="AV448" i="1"/>
  <c r="G448" i="1"/>
  <c r="BF447" i="1"/>
  <c r="AV447" i="1"/>
  <c r="G447" i="1"/>
  <c r="BF446" i="1"/>
  <c r="AV446" i="1"/>
  <c r="G446" i="1"/>
  <c r="BF445" i="1"/>
  <c r="AV445" i="1"/>
  <c r="G445" i="1"/>
  <c r="BF444" i="1"/>
  <c r="AV444" i="1"/>
  <c r="G444" i="1"/>
  <c r="BF443" i="1"/>
  <c r="AV443" i="1"/>
  <c r="G443" i="1"/>
  <c r="BF442" i="1"/>
  <c r="AV442" i="1"/>
  <c r="G442" i="1"/>
  <c r="BF441" i="1"/>
  <c r="AV441" i="1"/>
  <c r="G441" i="1"/>
  <c r="BF440" i="1"/>
  <c r="AV440" i="1"/>
  <c r="G440" i="1"/>
  <c r="BF439" i="1"/>
  <c r="AV439" i="1"/>
  <c r="G439" i="1"/>
  <c r="BF438" i="1"/>
  <c r="AV438" i="1"/>
  <c r="G438" i="1"/>
  <c r="BF437" i="1"/>
  <c r="AV437" i="1"/>
  <c r="G437" i="1"/>
  <c r="BF436" i="1"/>
  <c r="AV436" i="1"/>
  <c r="G436" i="1"/>
  <c r="BF435" i="1"/>
  <c r="AV435" i="1"/>
  <c r="G435" i="1"/>
  <c r="BF434" i="1"/>
  <c r="AV434" i="1"/>
  <c r="G434" i="1"/>
  <c r="BF433" i="1"/>
  <c r="AV433" i="1"/>
  <c r="G433" i="1"/>
  <c r="BF432" i="1"/>
  <c r="AV432" i="1"/>
  <c r="G432" i="1"/>
  <c r="BF431" i="1"/>
  <c r="AV431" i="1"/>
  <c r="G431" i="1"/>
  <c r="BF430" i="1"/>
  <c r="AV430" i="1"/>
  <c r="G430" i="1"/>
  <c r="BF429" i="1"/>
  <c r="AV429" i="1"/>
  <c r="G429" i="1"/>
  <c r="BF428" i="1"/>
  <c r="AV428" i="1"/>
  <c r="G428" i="1"/>
  <c r="BF427" i="1"/>
  <c r="AV427" i="1"/>
  <c r="G427" i="1"/>
  <c r="BF426" i="1"/>
  <c r="AV426" i="1"/>
  <c r="G426" i="1"/>
  <c r="BF425" i="1"/>
  <c r="AV425" i="1"/>
  <c r="G425" i="1"/>
  <c r="BF424" i="1"/>
  <c r="AV424" i="1"/>
  <c r="G424" i="1"/>
  <c r="BF423" i="1"/>
  <c r="AV423" i="1"/>
  <c r="G423" i="1"/>
  <c r="BF422" i="1"/>
  <c r="AV422" i="1"/>
  <c r="G422" i="1"/>
  <c r="BF421" i="1"/>
  <c r="AV421" i="1"/>
  <c r="G421" i="1"/>
  <c r="BF420" i="1"/>
  <c r="AV420" i="1"/>
  <c r="G420" i="1"/>
  <c r="BF419" i="1"/>
  <c r="AV419" i="1"/>
  <c r="G419" i="1"/>
  <c r="BF418" i="1"/>
  <c r="AV418" i="1"/>
  <c r="G418" i="1"/>
  <c r="BF417" i="1"/>
  <c r="AV417" i="1"/>
  <c r="G417" i="1"/>
  <c r="BF416" i="1"/>
  <c r="AV416" i="1"/>
  <c r="G416" i="1"/>
  <c r="BF415" i="1"/>
  <c r="AV415" i="1"/>
  <c r="G415" i="1"/>
  <c r="BF414" i="1"/>
  <c r="AV414" i="1"/>
  <c r="G414" i="1"/>
  <c r="BF413" i="1"/>
  <c r="AV413" i="1"/>
  <c r="G413" i="1"/>
  <c r="BF412" i="1"/>
  <c r="AV412" i="1"/>
  <c r="G412" i="1"/>
  <c r="BF411" i="1"/>
  <c r="AV411" i="1"/>
  <c r="G411" i="1"/>
  <c r="BF410" i="1"/>
  <c r="AV410" i="1"/>
  <c r="G410" i="1"/>
  <c r="BF409" i="1"/>
  <c r="AV409" i="1"/>
  <c r="G409" i="1"/>
  <c r="BF408" i="1"/>
  <c r="AV408" i="1"/>
  <c r="G408" i="1"/>
  <c r="BF407" i="1"/>
  <c r="AV407" i="1"/>
  <c r="G407" i="1"/>
  <c r="BF406" i="1"/>
  <c r="AV406" i="1"/>
  <c r="G406" i="1"/>
  <c r="BF405" i="1"/>
  <c r="AV405" i="1"/>
  <c r="G405" i="1"/>
  <c r="BF404" i="1"/>
  <c r="AV404" i="1"/>
  <c r="G404" i="1"/>
  <c r="BF403" i="1"/>
  <c r="AV403" i="1"/>
  <c r="G403" i="1"/>
  <c r="BF402" i="1"/>
  <c r="AV402" i="1"/>
  <c r="G402" i="1"/>
  <c r="BF401" i="1"/>
  <c r="AV401" i="1"/>
  <c r="G401" i="1"/>
  <c r="BF400" i="1"/>
  <c r="AV400" i="1"/>
  <c r="G400" i="1"/>
  <c r="BF399" i="1"/>
  <c r="AV399" i="1"/>
  <c r="G399" i="1"/>
  <c r="BF398" i="1"/>
  <c r="AV398" i="1"/>
  <c r="G398" i="1"/>
  <c r="BF397" i="1"/>
  <c r="AV397" i="1"/>
  <c r="G397" i="1"/>
  <c r="BF396" i="1"/>
  <c r="AV396" i="1"/>
  <c r="G396" i="1"/>
  <c r="BF395" i="1"/>
  <c r="AV395" i="1"/>
  <c r="G395" i="1"/>
  <c r="BF394" i="1"/>
  <c r="AV394" i="1"/>
  <c r="G394" i="1"/>
  <c r="BF393" i="1"/>
  <c r="AV393" i="1"/>
  <c r="G393" i="1"/>
  <c r="BF392" i="1"/>
  <c r="AV392" i="1"/>
  <c r="G392" i="1"/>
  <c r="BF391" i="1"/>
  <c r="AV391" i="1"/>
  <c r="G391" i="1"/>
  <c r="BF390" i="1"/>
  <c r="AV390" i="1"/>
  <c r="G390" i="1"/>
  <c r="BF389" i="1"/>
  <c r="AV389" i="1"/>
  <c r="G389" i="1"/>
  <c r="BF388" i="1"/>
  <c r="AV388" i="1"/>
  <c r="G388" i="1"/>
  <c r="BF387" i="1"/>
  <c r="AV387" i="1"/>
  <c r="G387" i="1"/>
  <c r="BF386" i="1"/>
  <c r="AV386" i="1"/>
  <c r="G386" i="1"/>
  <c r="BF385" i="1"/>
  <c r="AV385" i="1"/>
  <c r="G385" i="1"/>
  <c r="BF384" i="1"/>
  <c r="AV384" i="1"/>
  <c r="G384" i="1"/>
  <c r="BF383" i="1"/>
  <c r="AV383" i="1"/>
  <c r="G383" i="1"/>
  <c r="BF382" i="1"/>
  <c r="AV382" i="1"/>
  <c r="G382" i="1"/>
  <c r="BF381" i="1"/>
  <c r="AV381" i="1"/>
  <c r="G381" i="1"/>
  <c r="BF380" i="1"/>
  <c r="AV380" i="1"/>
  <c r="G380" i="1"/>
  <c r="BF379" i="1"/>
  <c r="AV379" i="1"/>
  <c r="G379" i="1"/>
  <c r="BF378" i="1"/>
  <c r="AV378" i="1"/>
  <c r="G378" i="1"/>
  <c r="BF377" i="1"/>
  <c r="AV377" i="1"/>
  <c r="G377" i="1"/>
  <c r="BF376" i="1"/>
  <c r="AV376" i="1"/>
  <c r="G376" i="1"/>
  <c r="BF375" i="1"/>
  <c r="AV375" i="1"/>
  <c r="G375" i="1"/>
  <c r="BF374" i="1"/>
  <c r="AV374" i="1"/>
  <c r="G374" i="1"/>
  <c r="BF373" i="1"/>
  <c r="AV373" i="1"/>
  <c r="G373" i="1"/>
  <c r="BF372" i="1"/>
  <c r="AV372" i="1"/>
  <c r="G372" i="1"/>
  <c r="BF371" i="1"/>
  <c r="AV371" i="1"/>
  <c r="G371" i="1"/>
  <c r="BF370" i="1"/>
  <c r="AV370" i="1"/>
  <c r="G370" i="1"/>
  <c r="BF369" i="1"/>
  <c r="AV369" i="1"/>
  <c r="G369" i="1"/>
  <c r="BF368" i="1"/>
  <c r="AV368" i="1"/>
  <c r="G368" i="1"/>
  <c r="BF367" i="1"/>
  <c r="AV367" i="1"/>
  <c r="G367" i="1"/>
  <c r="BF366" i="1"/>
  <c r="AV366" i="1"/>
  <c r="G366" i="1"/>
  <c r="BF365" i="1"/>
  <c r="AV365" i="1"/>
  <c r="G365" i="1"/>
  <c r="BF364" i="1"/>
  <c r="AV364" i="1"/>
  <c r="G364" i="1"/>
  <c r="BF363" i="1"/>
  <c r="AV363" i="1"/>
  <c r="G363" i="1"/>
  <c r="BF362" i="1"/>
  <c r="AV362" i="1"/>
  <c r="G362" i="1"/>
  <c r="BF361" i="1"/>
  <c r="AV361" i="1"/>
  <c r="G361" i="1"/>
  <c r="BF360" i="1"/>
  <c r="AV360" i="1"/>
  <c r="G360" i="1"/>
  <c r="BF359" i="1"/>
  <c r="AV359" i="1"/>
  <c r="G359" i="1"/>
  <c r="BF358" i="1"/>
  <c r="AV358" i="1"/>
  <c r="G358" i="1"/>
  <c r="BF357" i="1"/>
  <c r="AV357" i="1"/>
  <c r="G357" i="1"/>
  <c r="BF356" i="1"/>
  <c r="AV356" i="1"/>
  <c r="G356" i="1"/>
  <c r="BF355" i="1"/>
  <c r="AV355" i="1"/>
  <c r="G355" i="1"/>
  <c r="BF354" i="1"/>
  <c r="AV354" i="1"/>
  <c r="G354" i="1"/>
  <c r="BF353" i="1"/>
  <c r="AV353" i="1"/>
  <c r="G353" i="1"/>
  <c r="BF352" i="1"/>
  <c r="AV352" i="1"/>
  <c r="G352" i="1"/>
  <c r="BF351" i="1"/>
  <c r="AV351" i="1"/>
  <c r="G351" i="1"/>
  <c r="BF350" i="1"/>
  <c r="AV350" i="1"/>
  <c r="G350" i="1"/>
  <c r="BF349" i="1"/>
  <c r="AV349" i="1"/>
  <c r="G349" i="1"/>
  <c r="BF348" i="1"/>
  <c r="AV348" i="1"/>
  <c r="G348" i="1"/>
  <c r="BF347" i="1"/>
  <c r="AV347" i="1"/>
  <c r="G347" i="1"/>
  <c r="BF346" i="1"/>
  <c r="AV346" i="1"/>
  <c r="G346" i="1"/>
  <c r="BF345" i="1"/>
  <c r="AV345" i="1"/>
  <c r="G345" i="1"/>
  <c r="BF344" i="1"/>
  <c r="AV344" i="1"/>
  <c r="G344" i="1"/>
  <c r="BF343" i="1"/>
  <c r="AV343" i="1"/>
  <c r="G343" i="1"/>
  <c r="BF342" i="1"/>
  <c r="AV342" i="1"/>
  <c r="G342" i="1"/>
  <c r="BF341" i="1"/>
  <c r="AV341" i="1"/>
  <c r="G341" i="1"/>
  <c r="BF340" i="1"/>
  <c r="AV340" i="1"/>
  <c r="G340" i="1"/>
  <c r="BF339" i="1"/>
  <c r="AV339" i="1"/>
  <c r="G339" i="1"/>
  <c r="BF338" i="1"/>
  <c r="AV338" i="1"/>
  <c r="G338" i="1"/>
  <c r="BF337" i="1"/>
  <c r="AV337" i="1"/>
  <c r="G337" i="1"/>
  <c r="BF336" i="1"/>
  <c r="AV336" i="1"/>
  <c r="G336" i="1"/>
  <c r="BF335" i="1"/>
  <c r="AV335" i="1"/>
  <c r="G335" i="1"/>
  <c r="BF334" i="1"/>
  <c r="AV334" i="1"/>
  <c r="G334" i="1"/>
  <c r="BF333" i="1"/>
  <c r="AV333" i="1"/>
  <c r="G333" i="1"/>
  <c r="BF332" i="1"/>
  <c r="AV332" i="1"/>
  <c r="G332" i="1"/>
  <c r="BF331" i="1"/>
  <c r="AV331" i="1"/>
  <c r="G331" i="1"/>
  <c r="BF330" i="1"/>
  <c r="AV330" i="1"/>
  <c r="G330" i="1"/>
  <c r="BF329" i="1"/>
  <c r="AV329" i="1"/>
  <c r="G329" i="1"/>
  <c r="BF328" i="1"/>
  <c r="AV328" i="1"/>
  <c r="G328" i="1"/>
  <c r="BF327" i="1"/>
  <c r="AV327" i="1"/>
  <c r="G327" i="1"/>
  <c r="BF326" i="1"/>
  <c r="AV326" i="1"/>
  <c r="G326" i="1"/>
  <c r="BF325" i="1"/>
  <c r="AV325" i="1"/>
  <c r="G325" i="1"/>
  <c r="BF324" i="1"/>
  <c r="AV324" i="1"/>
  <c r="G324" i="1"/>
  <c r="BF323" i="1"/>
  <c r="AV323" i="1"/>
  <c r="G323" i="1"/>
  <c r="BF322" i="1"/>
  <c r="AV322" i="1"/>
  <c r="G322" i="1"/>
  <c r="BF321" i="1"/>
  <c r="AV321" i="1"/>
  <c r="G321" i="1"/>
  <c r="BF320" i="1"/>
  <c r="AV320" i="1"/>
  <c r="G320" i="1"/>
  <c r="BF319" i="1"/>
  <c r="AV319" i="1"/>
  <c r="G319" i="1"/>
  <c r="BF318" i="1"/>
  <c r="AV318" i="1"/>
  <c r="G318" i="1"/>
  <c r="BF317" i="1"/>
  <c r="AV317" i="1"/>
  <c r="G317" i="1"/>
  <c r="BF316" i="1"/>
  <c r="AV316" i="1"/>
  <c r="G316" i="1"/>
  <c r="BF315" i="1"/>
  <c r="AV315" i="1"/>
  <c r="G315" i="1"/>
  <c r="BF314" i="1"/>
  <c r="AV314" i="1"/>
  <c r="G314" i="1"/>
  <c r="BF313" i="1"/>
  <c r="AV313" i="1"/>
  <c r="G313" i="1"/>
  <c r="BF312" i="1"/>
  <c r="AV312" i="1"/>
  <c r="G312" i="1"/>
  <c r="BF311" i="1"/>
  <c r="AV311" i="1"/>
  <c r="G311" i="1"/>
  <c r="BF310" i="1"/>
  <c r="AV310" i="1"/>
  <c r="G310" i="1"/>
  <c r="BF309" i="1"/>
  <c r="AV309" i="1"/>
  <c r="G309" i="1"/>
  <c r="BF308" i="1"/>
  <c r="AV308" i="1"/>
  <c r="G308" i="1"/>
  <c r="BF307" i="1"/>
  <c r="AV307" i="1"/>
  <c r="G307" i="1"/>
  <c r="BF306" i="1"/>
  <c r="AV306" i="1"/>
  <c r="G306" i="1"/>
  <c r="BF305" i="1"/>
  <c r="AV305" i="1"/>
  <c r="G305" i="1"/>
  <c r="BF304" i="1"/>
  <c r="AV304" i="1"/>
  <c r="G304" i="1"/>
  <c r="BF303" i="1"/>
  <c r="AV303" i="1"/>
  <c r="G303" i="1"/>
  <c r="BF302" i="1"/>
  <c r="AV302" i="1"/>
  <c r="G302" i="1"/>
  <c r="BF301" i="1"/>
  <c r="AV301" i="1"/>
  <c r="G301" i="1"/>
  <c r="BF300" i="1"/>
  <c r="AV300" i="1"/>
  <c r="G300" i="1"/>
  <c r="BF299" i="1"/>
  <c r="AV299" i="1"/>
  <c r="G299" i="1"/>
  <c r="BF298" i="1"/>
  <c r="AV298" i="1"/>
  <c r="G298" i="1"/>
  <c r="BF297" i="1"/>
  <c r="AV297" i="1"/>
  <c r="G297" i="1"/>
  <c r="BF296" i="1"/>
  <c r="AV296" i="1"/>
  <c r="G296" i="1"/>
  <c r="BF295" i="1"/>
  <c r="AV295" i="1"/>
  <c r="G295" i="1"/>
  <c r="BF294" i="1"/>
  <c r="AV294" i="1"/>
  <c r="G294" i="1"/>
  <c r="BF293" i="1"/>
  <c r="AV293" i="1"/>
  <c r="G293" i="1"/>
  <c r="BF292" i="1"/>
  <c r="AV292" i="1"/>
  <c r="G292" i="1"/>
  <c r="BF291" i="1"/>
  <c r="AV291" i="1"/>
  <c r="G291" i="1"/>
  <c r="BF290" i="1"/>
  <c r="AV290" i="1"/>
  <c r="G290" i="1"/>
  <c r="BF289" i="1"/>
  <c r="AV289" i="1"/>
  <c r="G289" i="1"/>
  <c r="BF288" i="1"/>
  <c r="AV288" i="1"/>
  <c r="G288" i="1"/>
  <c r="BF287" i="1"/>
  <c r="AV287" i="1"/>
  <c r="G287" i="1"/>
  <c r="BF286" i="1"/>
  <c r="AV286" i="1"/>
  <c r="G286" i="1"/>
  <c r="BF285" i="1"/>
  <c r="AV285" i="1"/>
  <c r="G285" i="1"/>
  <c r="BF284" i="1"/>
  <c r="AV284" i="1"/>
  <c r="G284" i="1"/>
  <c r="BF283" i="1"/>
  <c r="AV283" i="1"/>
  <c r="G283" i="1"/>
  <c r="BF282" i="1"/>
  <c r="AV282" i="1"/>
  <c r="G282" i="1"/>
  <c r="BF281" i="1"/>
  <c r="AV281" i="1"/>
  <c r="G281" i="1"/>
  <c r="BF280" i="1"/>
  <c r="AV280" i="1"/>
  <c r="G280" i="1"/>
  <c r="BF279" i="1"/>
  <c r="AV279" i="1"/>
  <c r="G279" i="1"/>
  <c r="BF278" i="1"/>
  <c r="AV278" i="1"/>
  <c r="G278" i="1"/>
  <c r="BF277" i="1"/>
  <c r="AV277" i="1"/>
  <c r="G277" i="1"/>
  <c r="BF276" i="1"/>
  <c r="AV276" i="1"/>
  <c r="G276" i="1"/>
  <c r="BF275" i="1"/>
  <c r="AV275" i="1"/>
  <c r="G275" i="1"/>
  <c r="BF274" i="1"/>
  <c r="AV274" i="1"/>
  <c r="G274" i="1"/>
  <c r="BF273" i="1"/>
  <c r="AV273" i="1"/>
  <c r="G273" i="1"/>
  <c r="BF272" i="1"/>
  <c r="AV272" i="1"/>
  <c r="G272" i="1"/>
  <c r="BF271" i="1"/>
  <c r="AV271" i="1"/>
  <c r="G271" i="1"/>
  <c r="BF270" i="1"/>
  <c r="AV270" i="1"/>
  <c r="G270" i="1"/>
  <c r="BF269" i="1"/>
  <c r="AV269" i="1"/>
  <c r="G269" i="1"/>
  <c r="BF268" i="1"/>
  <c r="AV268" i="1"/>
  <c r="G268" i="1"/>
  <c r="BF267" i="1"/>
  <c r="AV267" i="1"/>
  <c r="G267" i="1"/>
  <c r="BF266" i="1"/>
  <c r="AV266" i="1"/>
  <c r="G266" i="1"/>
  <c r="BF265" i="1"/>
  <c r="AV265" i="1"/>
  <c r="G265" i="1"/>
  <c r="BF264" i="1"/>
  <c r="AV264" i="1"/>
  <c r="G264" i="1"/>
  <c r="BF263" i="1"/>
  <c r="AV263" i="1"/>
  <c r="G263" i="1"/>
  <c r="BF262" i="1"/>
  <c r="AV262" i="1"/>
  <c r="G262" i="1"/>
  <c r="BF261" i="1"/>
  <c r="AV261" i="1"/>
  <c r="G261" i="1"/>
  <c r="BF260" i="1"/>
  <c r="AV260" i="1"/>
  <c r="G260" i="1"/>
  <c r="BF259" i="1"/>
  <c r="AV259" i="1"/>
  <c r="G259" i="1"/>
  <c r="BF258" i="1"/>
  <c r="AV258" i="1"/>
  <c r="G258" i="1"/>
  <c r="BF257" i="1"/>
  <c r="AV257" i="1"/>
  <c r="G257" i="1"/>
  <c r="BF256" i="1"/>
  <c r="AV256" i="1"/>
  <c r="G256" i="1"/>
  <c r="BF255" i="1"/>
  <c r="AV255" i="1"/>
  <c r="G255" i="1"/>
  <c r="BF254" i="1"/>
  <c r="AV254" i="1"/>
  <c r="G254" i="1"/>
  <c r="BF253" i="1"/>
  <c r="AV253" i="1"/>
  <c r="G253" i="1"/>
  <c r="BF252" i="1"/>
  <c r="AV252" i="1"/>
  <c r="G252" i="1"/>
  <c r="BF251" i="1"/>
  <c r="AV251" i="1"/>
  <c r="G251" i="1"/>
  <c r="BF250" i="1"/>
  <c r="AV250" i="1"/>
  <c r="G250" i="1"/>
  <c r="BF249" i="1"/>
  <c r="AV249" i="1"/>
  <c r="G249" i="1"/>
  <c r="BF248" i="1"/>
  <c r="AV248" i="1"/>
  <c r="G248" i="1"/>
  <c r="BF247" i="1"/>
  <c r="AV247" i="1"/>
  <c r="G247" i="1"/>
  <c r="BF246" i="1"/>
  <c r="AV246" i="1"/>
  <c r="G246" i="1"/>
  <c r="BF245" i="1"/>
  <c r="AV245" i="1"/>
  <c r="G245" i="1"/>
  <c r="BF244" i="1"/>
  <c r="AV244" i="1"/>
  <c r="G244" i="1"/>
  <c r="BF243" i="1"/>
  <c r="AV243" i="1"/>
  <c r="G243" i="1"/>
  <c r="BF242" i="1"/>
  <c r="AV242" i="1"/>
  <c r="G242" i="1"/>
  <c r="BF241" i="1"/>
  <c r="AV241" i="1"/>
  <c r="G241" i="1"/>
  <c r="BF240" i="1"/>
  <c r="AV240" i="1"/>
  <c r="G240" i="1"/>
  <c r="BF239" i="1"/>
  <c r="AV239" i="1"/>
  <c r="G239" i="1"/>
  <c r="BF238" i="1"/>
  <c r="AV238" i="1"/>
  <c r="G238" i="1"/>
  <c r="BF237" i="1"/>
  <c r="AV237" i="1"/>
  <c r="G237" i="1"/>
  <c r="BF236" i="1"/>
  <c r="AV236" i="1"/>
  <c r="G236" i="1"/>
  <c r="BF235" i="1"/>
  <c r="AV235" i="1"/>
  <c r="G235" i="1"/>
  <c r="BF234" i="1"/>
  <c r="AV234" i="1"/>
  <c r="G234" i="1"/>
  <c r="BF233" i="1"/>
  <c r="AV233" i="1"/>
  <c r="G233" i="1"/>
  <c r="BF232" i="1"/>
  <c r="AV232" i="1"/>
  <c r="G232" i="1"/>
  <c r="BF231" i="1"/>
  <c r="AV231" i="1"/>
  <c r="G231" i="1"/>
  <c r="BF230" i="1"/>
  <c r="AV230" i="1"/>
  <c r="G230" i="1"/>
  <c r="BF229" i="1"/>
  <c r="AV229" i="1"/>
  <c r="G229" i="1"/>
  <c r="BF228" i="1"/>
  <c r="AV228" i="1"/>
  <c r="G228" i="1"/>
  <c r="BF227" i="1"/>
  <c r="AV227" i="1"/>
  <c r="G227" i="1"/>
  <c r="BF226" i="1"/>
  <c r="AV226" i="1"/>
  <c r="G226" i="1"/>
  <c r="BF225" i="1"/>
  <c r="AV225" i="1"/>
  <c r="G225" i="1"/>
  <c r="BF224" i="1"/>
  <c r="AV224" i="1"/>
  <c r="G224" i="1"/>
  <c r="BF223" i="1"/>
  <c r="AV223" i="1"/>
  <c r="G223" i="1"/>
  <c r="BF222" i="1"/>
  <c r="AV222" i="1"/>
  <c r="G222" i="1"/>
  <c r="BF221" i="1"/>
  <c r="AV221" i="1"/>
  <c r="G221" i="1"/>
  <c r="BF220" i="1"/>
  <c r="AV220" i="1"/>
  <c r="G220" i="1"/>
  <c r="BF219" i="1"/>
  <c r="AV219" i="1"/>
  <c r="G219" i="1"/>
  <c r="BF218" i="1"/>
  <c r="AV218" i="1"/>
  <c r="G218" i="1"/>
  <c r="BF217" i="1"/>
  <c r="AV217" i="1"/>
  <c r="G217" i="1"/>
  <c r="BF216" i="1"/>
  <c r="AV216" i="1"/>
  <c r="G216" i="1"/>
  <c r="BF215" i="1"/>
  <c r="AV215" i="1"/>
  <c r="G215" i="1"/>
  <c r="BF214" i="1"/>
  <c r="AV214" i="1"/>
  <c r="G214" i="1"/>
  <c r="BF213" i="1"/>
  <c r="AV213" i="1"/>
  <c r="G213" i="1"/>
  <c r="BF212" i="1"/>
  <c r="AV212" i="1"/>
  <c r="G212" i="1"/>
  <c r="BF211" i="1"/>
  <c r="AV211" i="1"/>
  <c r="G211" i="1"/>
  <c r="BF210" i="1"/>
  <c r="AV210" i="1"/>
  <c r="G210" i="1"/>
  <c r="BF209" i="1"/>
  <c r="AV209" i="1"/>
  <c r="G209" i="1"/>
  <c r="BF208" i="1"/>
  <c r="AV208" i="1"/>
  <c r="G208" i="1"/>
  <c r="BF207" i="1"/>
  <c r="AV207" i="1"/>
  <c r="G207" i="1"/>
  <c r="BF206" i="1"/>
  <c r="AV206" i="1"/>
  <c r="G206" i="1"/>
  <c r="BF205" i="1"/>
  <c r="AV205" i="1"/>
  <c r="G205" i="1"/>
  <c r="BF204" i="1"/>
  <c r="AV204" i="1"/>
  <c r="G204" i="1"/>
  <c r="BF203" i="1"/>
  <c r="AV203" i="1"/>
  <c r="G203" i="1"/>
  <c r="BF202" i="1"/>
  <c r="AV202" i="1"/>
  <c r="G202" i="1"/>
  <c r="BF201" i="1"/>
  <c r="AV201" i="1"/>
  <c r="G201" i="1"/>
  <c r="BF200" i="1"/>
  <c r="AV200" i="1"/>
  <c r="G200" i="1"/>
  <c r="BF199" i="1"/>
  <c r="AV199" i="1"/>
  <c r="G199" i="1"/>
  <c r="BF198" i="1"/>
  <c r="AV198" i="1"/>
  <c r="G198" i="1"/>
  <c r="BF197" i="1"/>
  <c r="AV197" i="1"/>
  <c r="G197" i="1"/>
  <c r="BF196" i="1"/>
  <c r="AV196" i="1"/>
  <c r="G196" i="1"/>
  <c r="BF195" i="1"/>
  <c r="AV195" i="1"/>
  <c r="G195" i="1"/>
  <c r="BF194" i="1"/>
  <c r="AV194" i="1"/>
  <c r="G194" i="1"/>
  <c r="BF193" i="1"/>
  <c r="AV193" i="1"/>
  <c r="G193" i="1"/>
  <c r="BF192" i="1"/>
  <c r="AV192" i="1"/>
  <c r="G192" i="1"/>
  <c r="BF191" i="1"/>
  <c r="AV191" i="1"/>
  <c r="G191" i="1"/>
  <c r="BF190" i="1"/>
  <c r="AV190" i="1"/>
  <c r="G190" i="1"/>
  <c r="BF189" i="1"/>
  <c r="AV189" i="1"/>
  <c r="G189" i="1"/>
  <c r="BF188" i="1"/>
  <c r="AV188" i="1"/>
  <c r="G188" i="1"/>
  <c r="BF187" i="1"/>
  <c r="AV187" i="1"/>
  <c r="G187" i="1"/>
  <c r="BF186" i="1"/>
  <c r="AV186" i="1"/>
  <c r="G186" i="1"/>
  <c r="BF185" i="1"/>
  <c r="AV185" i="1"/>
  <c r="G185" i="1"/>
  <c r="BF184" i="1"/>
  <c r="AV184" i="1"/>
  <c r="G184" i="1"/>
  <c r="BF183" i="1"/>
  <c r="AV183" i="1"/>
  <c r="G183" i="1"/>
  <c r="BF182" i="1"/>
  <c r="AV182" i="1"/>
  <c r="G182" i="1"/>
  <c r="BF181" i="1"/>
  <c r="AV181" i="1"/>
  <c r="G181" i="1"/>
  <c r="BF180" i="1"/>
  <c r="AV180" i="1"/>
  <c r="G180" i="1"/>
  <c r="BF179" i="1"/>
  <c r="AV179" i="1"/>
  <c r="G179" i="1"/>
  <c r="BF178" i="1"/>
  <c r="AV178" i="1"/>
  <c r="G178" i="1"/>
  <c r="BF177" i="1"/>
  <c r="AV177" i="1"/>
  <c r="G177" i="1"/>
  <c r="BF176" i="1"/>
  <c r="AV176" i="1"/>
  <c r="G176" i="1"/>
  <c r="BF175" i="1"/>
  <c r="AV175" i="1"/>
  <c r="G175" i="1"/>
  <c r="BF174" i="1"/>
  <c r="AV174" i="1"/>
  <c r="G174" i="1"/>
  <c r="BF173" i="1"/>
  <c r="AV173" i="1"/>
  <c r="G173" i="1"/>
  <c r="BF172" i="1"/>
  <c r="AV172" i="1"/>
  <c r="G172" i="1"/>
  <c r="BF171" i="1"/>
  <c r="AV171" i="1"/>
  <c r="G171" i="1"/>
  <c r="BF170" i="1"/>
  <c r="AV170" i="1"/>
  <c r="G170" i="1"/>
  <c r="BF169" i="1"/>
  <c r="AV169" i="1"/>
  <c r="G169" i="1"/>
  <c r="BF168" i="1"/>
  <c r="AV168" i="1"/>
  <c r="G168" i="1"/>
  <c r="BF167" i="1"/>
  <c r="AV167" i="1"/>
  <c r="G167" i="1"/>
  <c r="BF166" i="1"/>
  <c r="AV166" i="1"/>
  <c r="G166" i="1"/>
  <c r="BF165" i="1"/>
  <c r="AV165" i="1"/>
  <c r="G165" i="1"/>
  <c r="BF164" i="1"/>
  <c r="AV164" i="1"/>
  <c r="G164" i="1"/>
  <c r="BF163" i="1"/>
  <c r="AV163" i="1"/>
  <c r="G163" i="1"/>
  <c r="BF162" i="1"/>
  <c r="AV162" i="1"/>
  <c r="G162" i="1"/>
  <c r="BF161" i="1"/>
  <c r="AV161" i="1"/>
  <c r="G161" i="1"/>
  <c r="BF160" i="1"/>
  <c r="AV160" i="1"/>
  <c r="G160" i="1"/>
  <c r="BF159" i="1"/>
  <c r="AV159" i="1"/>
  <c r="G159" i="1"/>
  <c r="BF158" i="1"/>
  <c r="AV158" i="1"/>
  <c r="G158" i="1"/>
  <c r="BF157" i="1"/>
  <c r="AV157" i="1"/>
  <c r="G157" i="1"/>
  <c r="BF156" i="1"/>
  <c r="AV156" i="1"/>
  <c r="G156" i="1"/>
  <c r="BF155" i="1"/>
  <c r="AV155" i="1"/>
  <c r="G155" i="1"/>
  <c r="BF154" i="1"/>
  <c r="AV154" i="1"/>
  <c r="G154" i="1"/>
  <c r="BF153" i="1"/>
  <c r="AV153" i="1"/>
  <c r="G153" i="1"/>
  <c r="BF152" i="1"/>
  <c r="AV152" i="1"/>
  <c r="G152" i="1"/>
  <c r="BF151" i="1"/>
  <c r="AV151" i="1"/>
  <c r="G151" i="1"/>
  <c r="BF150" i="1"/>
  <c r="AV150" i="1"/>
  <c r="G150" i="1"/>
  <c r="BF149" i="1"/>
  <c r="AV149" i="1"/>
  <c r="G149" i="1"/>
  <c r="BF148" i="1"/>
  <c r="AV148" i="1"/>
  <c r="G148" i="1"/>
  <c r="BF147" i="1"/>
  <c r="AV147" i="1"/>
  <c r="G147" i="1"/>
  <c r="BF146" i="1"/>
  <c r="AV146" i="1"/>
  <c r="G146" i="1"/>
  <c r="BF145" i="1"/>
  <c r="AV145" i="1"/>
  <c r="G145" i="1"/>
  <c r="BF144" i="1"/>
  <c r="AV144" i="1"/>
  <c r="G144" i="1"/>
  <c r="BF143" i="1"/>
  <c r="AV143" i="1"/>
  <c r="G143" i="1"/>
  <c r="BF142" i="1"/>
  <c r="AV142" i="1"/>
  <c r="G142" i="1"/>
  <c r="BF141" i="1"/>
  <c r="AV141" i="1"/>
  <c r="G141" i="1"/>
  <c r="BF140" i="1"/>
  <c r="AV140" i="1"/>
  <c r="G140" i="1"/>
  <c r="BF139" i="1"/>
  <c r="AV139" i="1"/>
  <c r="G139" i="1"/>
  <c r="BF138" i="1"/>
  <c r="AV138" i="1"/>
  <c r="G138" i="1"/>
  <c r="BF137" i="1"/>
  <c r="AV137" i="1"/>
  <c r="G137" i="1"/>
  <c r="BF136" i="1"/>
  <c r="AV136" i="1"/>
  <c r="G136" i="1"/>
  <c r="BF135" i="1"/>
  <c r="AV135" i="1"/>
  <c r="G135" i="1"/>
  <c r="BF134" i="1"/>
  <c r="AV134" i="1"/>
  <c r="G134" i="1"/>
  <c r="BF133" i="1"/>
  <c r="AV133" i="1"/>
  <c r="G133" i="1"/>
  <c r="BF132" i="1"/>
  <c r="AV132" i="1"/>
  <c r="G132" i="1"/>
  <c r="BF131" i="1"/>
  <c r="AV131" i="1"/>
  <c r="G131" i="1"/>
  <c r="BF130" i="1"/>
  <c r="AV130" i="1"/>
  <c r="G130" i="1"/>
  <c r="BF129" i="1"/>
  <c r="AV129" i="1"/>
  <c r="G129" i="1"/>
  <c r="BF128" i="1"/>
  <c r="AV128" i="1"/>
  <c r="G128" i="1"/>
  <c r="BF127" i="1"/>
  <c r="AV127" i="1"/>
  <c r="G127" i="1"/>
  <c r="BF126" i="1"/>
  <c r="AV126" i="1"/>
  <c r="G126" i="1"/>
  <c r="BF125" i="1"/>
  <c r="AV125" i="1"/>
  <c r="G125" i="1"/>
  <c r="BF124" i="1"/>
  <c r="AV124" i="1"/>
  <c r="G124" i="1"/>
  <c r="BF123" i="1"/>
  <c r="AV123" i="1"/>
  <c r="G123" i="1"/>
  <c r="BF122" i="1"/>
  <c r="AV122" i="1"/>
  <c r="G122" i="1"/>
  <c r="BF121" i="1"/>
  <c r="AV121" i="1"/>
  <c r="G121" i="1"/>
  <c r="BF120" i="1"/>
  <c r="AV120" i="1"/>
  <c r="G120" i="1"/>
  <c r="BF119" i="1"/>
  <c r="AV119" i="1"/>
  <c r="G119" i="1"/>
  <c r="BF118" i="1"/>
  <c r="AV118" i="1"/>
  <c r="G118" i="1"/>
  <c r="BF117" i="1"/>
  <c r="AV117" i="1"/>
  <c r="G117" i="1"/>
  <c r="BF116" i="1"/>
  <c r="AV116" i="1"/>
  <c r="G116" i="1"/>
  <c r="BF115" i="1"/>
  <c r="AV115" i="1"/>
  <c r="G115" i="1"/>
  <c r="BF114" i="1"/>
  <c r="AV114" i="1"/>
  <c r="G114" i="1"/>
  <c r="BF113" i="1"/>
  <c r="AV113" i="1"/>
  <c r="G113" i="1"/>
  <c r="BF112" i="1"/>
  <c r="AV112" i="1"/>
  <c r="G112" i="1"/>
  <c r="BF111" i="1"/>
  <c r="AV111" i="1"/>
  <c r="G111" i="1"/>
  <c r="BF110" i="1"/>
  <c r="AV110" i="1"/>
  <c r="G110" i="1"/>
  <c r="BF109" i="1"/>
  <c r="AV109" i="1"/>
  <c r="G109" i="1"/>
  <c r="BF108" i="1"/>
  <c r="AV108" i="1"/>
  <c r="G108" i="1"/>
  <c r="BF107" i="1"/>
  <c r="AV107" i="1"/>
  <c r="G107" i="1"/>
  <c r="BF106" i="1"/>
  <c r="AV106" i="1"/>
  <c r="G106" i="1"/>
  <c r="BF105" i="1"/>
  <c r="AV105" i="1"/>
  <c r="G105" i="1"/>
  <c r="BF104" i="1"/>
  <c r="AV104" i="1"/>
  <c r="G104" i="1"/>
  <c r="BF103" i="1"/>
  <c r="AV103" i="1"/>
  <c r="G103" i="1"/>
  <c r="BF102" i="1"/>
  <c r="AV102" i="1"/>
  <c r="G102" i="1"/>
  <c r="BF101" i="1"/>
  <c r="AV101" i="1"/>
  <c r="G101" i="1"/>
  <c r="BF100" i="1"/>
  <c r="AV100" i="1"/>
  <c r="G100" i="1"/>
  <c r="BF99" i="1"/>
  <c r="G99" i="1"/>
  <c r="BF98" i="1"/>
  <c r="G98" i="1"/>
  <c r="BF97" i="1"/>
  <c r="G97" i="1"/>
  <c r="BF96" i="1"/>
  <c r="G96" i="1"/>
  <c r="BF95" i="1"/>
  <c r="G95" i="1"/>
  <c r="BF94" i="1"/>
  <c r="G94" i="1"/>
  <c r="BF93" i="1"/>
  <c r="G93" i="1"/>
  <c r="G92" i="1"/>
  <c r="BF91" i="1"/>
  <c r="G91" i="1"/>
  <c r="BF90" i="1"/>
  <c r="G90" i="1"/>
  <c r="BF89" i="1"/>
  <c r="G89" i="1"/>
  <c r="BF88" i="1"/>
  <c r="G88" i="1"/>
  <c r="BF87" i="1"/>
  <c r="G87" i="1"/>
  <c r="BF86" i="1"/>
  <c r="G86" i="1"/>
  <c r="BF85" i="1"/>
  <c r="G85" i="1"/>
  <c r="BF84" i="1"/>
  <c r="G84" i="1"/>
  <c r="BF83" i="1"/>
  <c r="G83" i="1"/>
  <c r="BF82" i="1"/>
  <c r="G82" i="1"/>
  <c r="BF81" i="1"/>
  <c r="G81" i="1"/>
  <c r="BF80" i="1"/>
  <c r="G80" i="1"/>
  <c r="BF79" i="1"/>
  <c r="G79" i="1"/>
  <c r="BF78" i="1"/>
  <c r="G78" i="1"/>
  <c r="BF77" i="1"/>
  <c r="G77" i="1"/>
  <c r="BF76" i="1"/>
  <c r="G76" i="1"/>
  <c r="BF75" i="1"/>
  <c r="G75" i="1"/>
  <c r="BF74" i="1"/>
  <c r="G74" i="1"/>
  <c r="BF73" i="1"/>
  <c r="G73" i="1"/>
  <c r="BF72" i="1"/>
  <c r="G72" i="1"/>
  <c r="BF71" i="1"/>
  <c r="G71" i="1"/>
  <c r="BF70" i="1"/>
  <c r="G70" i="1"/>
  <c r="BF69" i="1"/>
  <c r="G69" i="1"/>
  <c r="BF68" i="1"/>
  <c r="G68" i="1"/>
  <c r="BF67" i="1"/>
  <c r="G67" i="1"/>
  <c r="BF66" i="1"/>
  <c r="G66" i="1"/>
  <c r="BF65" i="1"/>
  <c r="G65" i="1"/>
  <c r="BF64" i="1"/>
  <c r="G64" i="1"/>
  <c r="BF63" i="1"/>
  <c r="G63" i="1"/>
  <c r="BF62" i="1"/>
  <c r="G62" i="1"/>
  <c r="BF61" i="1"/>
  <c r="G61" i="1"/>
  <c r="BF60" i="1"/>
  <c r="G60" i="1"/>
  <c r="BF59" i="1"/>
  <c r="G59" i="1"/>
  <c r="BF58" i="1"/>
  <c r="G58" i="1"/>
  <c r="BF57" i="1"/>
  <c r="G57" i="1"/>
  <c r="BF56" i="1"/>
  <c r="AV56" i="1"/>
  <c r="G56" i="1"/>
  <c r="BF55" i="1"/>
  <c r="AV55" i="1"/>
  <c r="G55" i="1"/>
  <c r="AV54" i="1"/>
  <c r="BF53" i="1"/>
  <c r="AV53" i="1"/>
  <c r="BF51" i="1"/>
  <c r="AV51" i="1"/>
  <c r="G51" i="1"/>
  <c r="BF50" i="1"/>
  <c r="AV50" i="1"/>
  <c r="G50" i="1"/>
  <c r="BF49" i="1"/>
  <c r="AV49" i="1"/>
  <c r="G49" i="1"/>
  <c r="BF48" i="1"/>
  <c r="AV48" i="1"/>
  <c r="G48" i="1"/>
  <c r="BF47" i="1"/>
  <c r="AV47" i="1"/>
  <c r="G47" i="1"/>
  <c r="BF46" i="1"/>
  <c r="AV46" i="1"/>
  <c r="G46" i="1"/>
  <c r="AV45" i="1"/>
  <c r="G45" i="1"/>
  <c r="BF44" i="1"/>
  <c r="AV44" i="1"/>
  <c r="G44" i="1"/>
  <c r="BF43" i="1"/>
  <c r="AV43" i="1"/>
  <c r="G43" i="1"/>
  <c r="BF42" i="1"/>
  <c r="AV42" i="1"/>
  <c r="G42" i="1"/>
  <c r="BF41" i="1"/>
  <c r="AV41" i="1"/>
  <c r="G41" i="1"/>
  <c r="BF40" i="1"/>
  <c r="AV40" i="1"/>
  <c r="G40" i="1"/>
  <c r="BF38" i="1"/>
  <c r="AV38" i="1"/>
  <c r="G38" i="1"/>
  <c r="BF37" i="1"/>
  <c r="AV37" i="1"/>
  <c r="G37" i="1"/>
  <c r="BF36" i="1"/>
  <c r="AV36" i="1"/>
  <c r="G36" i="1"/>
  <c r="BF35" i="1"/>
  <c r="AV35" i="1"/>
  <c r="BF34" i="1"/>
  <c r="AV34" i="1"/>
  <c r="G34" i="1"/>
  <c r="BF31" i="1"/>
  <c r="AV31" i="1"/>
  <c r="G31" i="1"/>
  <c r="BF30" i="1"/>
  <c r="AV30" i="1"/>
  <c r="G30" i="1"/>
  <c r="BF29" i="1"/>
  <c r="AV29" i="1"/>
  <c r="G29" i="1"/>
  <c r="BF28" i="1"/>
  <c r="AV28" i="1"/>
  <c r="G28" i="1"/>
  <c r="BF27" i="1"/>
  <c r="AV27" i="1"/>
  <c r="G27" i="1"/>
  <c r="BF26" i="1"/>
  <c r="AV26" i="1"/>
  <c r="G26" i="1"/>
  <c r="BF25" i="1"/>
  <c r="AV25" i="1"/>
  <c r="G25" i="1"/>
  <c r="BF24" i="1"/>
  <c r="AV24" i="1"/>
  <c r="G24" i="1"/>
  <c r="BF23" i="1"/>
  <c r="G23" i="1"/>
  <c r="BF22" i="1"/>
  <c r="AV22" i="1"/>
  <c r="G22" i="1"/>
  <c r="BF21" i="1"/>
  <c r="AV21" i="1"/>
  <c r="G21" i="1"/>
  <c r="BF20" i="1"/>
  <c r="AV20" i="1"/>
  <c r="G20" i="1"/>
  <c r="BF19" i="1"/>
  <c r="AV19" i="1"/>
  <c r="G19" i="1"/>
  <c r="BF18" i="1"/>
  <c r="AV18" i="1"/>
  <c r="G18" i="1"/>
  <c r="BF17" i="1"/>
  <c r="AV17" i="1"/>
  <c r="G17" i="1"/>
  <c r="BF16" i="1"/>
  <c r="AV16" i="1"/>
  <c r="G16" i="1"/>
  <c r="BF15" i="1"/>
  <c r="AV15" i="1"/>
  <c r="G15" i="1"/>
  <c r="BF14" i="1"/>
  <c r="AV14" i="1"/>
  <c r="G14" i="1"/>
  <c r="BF13" i="1"/>
  <c r="AV13" i="1"/>
  <c r="G13" i="1"/>
  <c r="BF12" i="1"/>
  <c r="AV12" i="1"/>
  <c r="G12" i="1"/>
  <c r="BF11" i="1"/>
  <c r="AV11" i="1"/>
  <c r="G11" i="1"/>
  <c r="BF10" i="1"/>
  <c r="AV10" i="1"/>
  <c r="G10" i="1"/>
  <c r="BF9" i="1"/>
  <c r="AV9" i="1"/>
  <c r="G9" i="1"/>
  <c r="BF8" i="1"/>
  <c r="AV8" i="1"/>
  <c r="G8" i="1"/>
  <c r="BF7" i="1"/>
  <c r="AV7" i="1"/>
  <c r="G7" i="1"/>
  <c r="BF6" i="1"/>
  <c r="AV6" i="1"/>
  <c r="G6" i="1"/>
  <c r="BF5" i="1"/>
  <c r="AV5" i="1"/>
  <c r="G5" i="1"/>
  <c r="BF4" i="1"/>
  <c r="AV4" i="1"/>
  <c r="BF3" i="1"/>
  <c r="AV3" i="1"/>
  <c r="G3" i="1"/>
  <c r="BF2" i="1"/>
  <c r="AV2" i="1"/>
  <c r="G2" i="1"/>
  <c r="BH60" i="15" l="1"/>
  <c r="BG60" i="15"/>
  <c r="BJ60" i="15" s="1"/>
  <c r="S21" i="7"/>
  <c r="T21" i="7" s="1"/>
  <c r="W21" i="7" s="1"/>
  <c r="Y21" i="7" s="1"/>
  <c r="S29" i="7"/>
  <c r="T29" i="7" s="1"/>
  <c r="W29" i="7" s="1"/>
  <c r="Y29" i="7" s="1"/>
  <c r="S33" i="7"/>
  <c r="U33" i="7" s="1"/>
  <c r="S37" i="7"/>
  <c r="U37" i="7" s="1"/>
  <c r="S41" i="7"/>
  <c r="T41" i="7" s="1"/>
  <c r="W41" i="7" s="1"/>
  <c r="Y41" i="7" s="1"/>
  <c r="S11" i="7"/>
  <c r="U11" i="7" s="1"/>
  <c r="S2" i="7"/>
  <c r="U2" i="7" s="1"/>
  <c r="S18" i="7"/>
  <c r="U18" i="7" s="1"/>
  <c r="S46" i="7"/>
  <c r="U46" i="7" s="1"/>
  <c r="S58" i="7"/>
  <c r="T58" i="7" s="1"/>
  <c r="W58" i="7" s="1"/>
  <c r="Y58" i="7" s="1"/>
  <c r="S70" i="7"/>
  <c r="U70" i="7" s="1"/>
  <c r="S74" i="7"/>
  <c r="T74" i="7" s="1"/>
  <c r="W74" i="7" s="1"/>
  <c r="Y74" i="7" s="1"/>
  <c r="S82" i="7"/>
  <c r="U82" i="7" s="1"/>
  <c r="C6" i="4"/>
  <c r="S31" i="7"/>
  <c r="U31" i="7" s="1"/>
  <c r="S43" i="7"/>
  <c r="U43" i="7" s="1"/>
  <c r="S75" i="7"/>
  <c r="U75" i="7" s="1"/>
  <c r="S93" i="7"/>
  <c r="U93" i="7" s="1"/>
  <c r="S27" i="7"/>
  <c r="U27" i="7" s="1"/>
  <c r="S44" i="7"/>
  <c r="T44" i="7" s="1"/>
  <c r="W44" i="7" s="1"/>
  <c r="Y44" i="7" s="1"/>
  <c r="S60" i="7"/>
  <c r="U60" i="7" s="1"/>
  <c r="S68" i="7"/>
  <c r="U68" i="7" s="1"/>
  <c r="S76" i="7"/>
  <c r="U76" i="7" s="1"/>
  <c r="S80" i="7"/>
  <c r="U80" i="7" s="1"/>
  <c r="S92" i="7"/>
  <c r="U92" i="7" s="1"/>
  <c r="S79" i="7"/>
  <c r="T79" i="7" s="1"/>
  <c r="W79" i="7" s="1"/>
  <c r="Y79" i="7" s="1"/>
  <c r="S59" i="7"/>
  <c r="U59" i="7" s="1"/>
  <c r="S95" i="7"/>
  <c r="T95" i="7" s="1"/>
  <c r="W95" i="7" s="1"/>
  <c r="Y95" i="7" s="1"/>
  <c r="S4" i="7"/>
  <c r="T4" i="7" s="1"/>
  <c r="W4" i="7" s="1"/>
  <c r="Y4" i="7" s="1"/>
  <c r="S12" i="7"/>
  <c r="U12" i="7" s="1"/>
  <c r="S28" i="7"/>
  <c r="U28" i="7" s="1"/>
  <c r="C3" i="4"/>
  <c r="S26" i="7"/>
  <c r="T26" i="7" s="1"/>
  <c r="W26" i="7" s="1"/>
  <c r="Y26" i="7" s="1"/>
  <c r="S30" i="7"/>
  <c r="T30" i="7" s="1"/>
  <c r="W30" i="7" s="1"/>
  <c r="Y30" i="7" s="1"/>
  <c r="S34" i="7"/>
  <c r="T34" i="7" s="1"/>
  <c r="W34" i="7" s="1"/>
  <c r="Y34" i="7" s="1"/>
  <c r="S42" i="7"/>
  <c r="T42" i="7" s="1"/>
  <c r="W42" i="7" s="1"/>
  <c r="Y42" i="7" s="1"/>
  <c r="S77" i="7"/>
  <c r="T77" i="7" s="1"/>
  <c r="W77" i="7" s="1"/>
  <c r="Y77" i="7" s="1"/>
  <c r="S35" i="7"/>
  <c r="U35" i="7" s="1"/>
  <c r="S51" i="7"/>
  <c r="U51" i="7" s="1"/>
  <c r="S67" i="7"/>
  <c r="T67" i="7" s="1"/>
  <c r="W67" i="7" s="1"/>
  <c r="Y67" i="7" s="1"/>
  <c r="S71" i="7"/>
  <c r="T71" i="7" s="1"/>
  <c r="W71" i="7" s="1"/>
  <c r="Y71" i="7" s="1"/>
  <c r="S90" i="7"/>
  <c r="U90" i="7" s="1"/>
  <c r="S40" i="7"/>
  <c r="T40" i="7" s="1"/>
  <c r="W40" i="7" s="1"/>
  <c r="Y40" i="7" s="1"/>
  <c r="S83" i="7"/>
  <c r="U83" i="7" s="1"/>
  <c r="S13" i="7"/>
  <c r="T13" i="7" s="1"/>
  <c r="W13" i="7" s="1"/>
  <c r="Y13" i="7" s="1"/>
  <c r="S17" i="7"/>
  <c r="T17" i="7" s="1"/>
  <c r="W17" i="7" s="1"/>
  <c r="Y17" i="7" s="1"/>
  <c r="S64" i="7"/>
  <c r="T64" i="7" s="1"/>
  <c r="W64" i="7" s="1"/>
  <c r="Y64" i="7" s="1"/>
  <c r="S91" i="7"/>
  <c r="T91" i="7" s="1"/>
  <c r="W91" i="7" s="1"/>
  <c r="Y91" i="7" s="1"/>
  <c r="S89" i="7"/>
  <c r="T89" i="7" s="1"/>
  <c r="W89" i="7" s="1"/>
  <c r="Y89" i="7" s="1"/>
  <c r="S66" i="7"/>
  <c r="T66" i="7" s="1"/>
  <c r="W66" i="7" s="1"/>
  <c r="Y66" i="7" s="1"/>
  <c r="S45" i="7"/>
  <c r="T45" i="7" s="1"/>
  <c r="W45" i="7" s="1"/>
  <c r="Y45" i="7" s="1"/>
  <c r="S49" i="7"/>
  <c r="T49" i="7" s="1"/>
  <c r="W49" i="7" s="1"/>
  <c r="Y49" i="7" s="1"/>
  <c r="S53" i="7"/>
  <c r="U53" i="7" s="1"/>
  <c r="S57" i="7"/>
  <c r="T57" i="7" s="1"/>
  <c r="W57" i="7" s="1"/>
  <c r="Y57" i="7" s="1"/>
  <c r="S61" i="7"/>
  <c r="U61" i="7" s="1"/>
  <c r="S65" i="7"/>
  <c r="T65" i="7" s="1"/>
  <c r="W65" i="7" s="1"/>
  <c r="Y65" i="7" s="1"/>
  <c r="S69" i="7"/>
  <c r="U69" i="7" s="1"/>
  <c r="S73" i="7"/>
  <c r="U73" i="7" s="1"/>
  <c r="S88" i="7"/>
  <c r="U88" i="7" s="1"/>
  <c r="S32" i="7"/>
  <c r="U32" i="7" s="1"/>
  <c r="S56" i="7"/>
  <c r="U56" i="7" s="1"/>
  <c r="S3" i="7"/>
  <c r="U3" i="7" s="1"/>
  <c r="S96" i="7"/>
  <c r="U96" i="7" s="1"/>
  <c r="S19" i="7"/>
  <c r="U19" i="7" s="1"/>
  <c r="S36" i="7"/>
  <c r="U36" i="7" s="1"/>
  <c r="S50" i="7"/>
  <c r="U50" i="7" s="1"/>
  <c r="S97" i="7"/>
  <c r="T97" i="7" s="1"/>
  <c r="W97" i="7" s="1"/>
  <c r="Y97" i="7" s="1"/>
  <c r="S23" i="7"/>
  <c r="U23" i="7" s="1"/>
  <c r="S16" i="7"/>
  <c r="U16" i="7" s="1"/>
  <c r="S20" i="7"/>
  <c r="U20" i="7" s="1"/>
  <c r="S81" i="7"/>
  <c r="T81" i="7" s="1"/>
  <c r="W81" i="7" s="1"/>
  <c r="Y81" i="7" s="1"/>
  <c r="S84" i="7"/>
  <c r="U84" i="7" s="1"/>
  <c r="C4" i="4"/>
  <c r="S5" i="7"/>
  <c r="T5" i="7" s="1"/>
  <c r="W5" i="7" s="1"/>
  <c r="Y5" i="7" s="1"/>
  <c r="S9" i="7"/>
  <c r="T9" i="7" s="1"/>
  <c r="W9" i="7" s="1"/>
  <c r="Y9" i="7" s="1"/>
  <c r="S48" i="7"/>
  <c r="U48" i="7" s="1"/>
  <c r="S72" i="7"/>
  <c r="U72" i="7" s="1"/>
  <c r="S85" i="7"/>
  <c r="T85" i="7" s="1"/>
  <c r="W85" i="7" s="1"/>
  <c r="Y85" i="7" s="1"/>
  <c r="S6" i="7"/>
  <c r="T6" i="7" s="1"/>
  <c r="W6" i="7" s="1"/>
  <c r="Y6" i="7" s="1"/>
  <c r="S10" i="7"/>
  <c r="T10" i="7" s="1"/>
  <c r="W10" i="7" s="1"/>
  <c r="Y10" i="7" s="1"/>
  <c r="S52" i="7"/>
  <c r="T52" i="7" s="1"/>
  <c r="W52" i="7" s="1"/>
  <c r="Y52" i="7" s="1"/>
  <c r="AW14" i="1"/>
  <c r="AW46" i="1"/>
  <c r="AY46" i="1" s="1"/>
  <c r="AW50" i="1"/>
  <c r="AY50" i="1" s="1"/>
  <c r="AW59" i="1"/>
  <c r="AY59" i="1" s="1"/>
  <c r="AW75" i="1"/>
  <c r="AY75" i="1" s="1"/>
  <c r="AW194" i="1"/>
  <c r="AY194" i="1" s="1"/>
  <c r="AW298" i="1"/>
  <c r="AX298" i="1" s="1"/>
  <c r="BA298" i="1" s="1"/>
  <c r="BC298" i="1" s="1"/>
  <c r="AW338" i="1"/>
  <c r="AY338" i="1" s="1"/>
  <c r="AW410" i="1"/>
  <c r="AY410" i="1" s="1"/>
  <c r="AW418" i="1"/>
  <c r="AY418" i="1" s="1"/>
  <c r="AW434" i="1"/>
  <c r="AY434" i="1" s="1"/>
  <c r="AW474" i="1"/>
  <c r="AX474" i="1" s="1"/>
  <c r="BA474" i="1" s="1"/>
  <c r="BC474" i="1" s="1"/>
  <c r="AW490" i="1"/>
  <c r="AY490" i="1" s="1"/>
  <c r="AW554" i="1"/>
  <c r="AY554" i="1" s="1"/>
  <c r="AW618" i="1"/>
  <c r="AY618" i="1" s="1"/>
  <c r="AW666" i="1"/>
  <c r="AY666" i="1" s="1"/>
  <c r="AW682" i="1"/>
  <c r="AY682" i="1" s="1"/>
  <c r="AW722" i="1"/>
  <c r="AX722" i="1" s="1"/>
  <c r="BA722" i="1" s="1"/>
  <c r="BC722" i="1" s="1"/>
  <c r="AW754" i="1"/>
  <c r="AX754" i="1" s="1"/>
  <c r="BA754" i="1" s="1"/>
  <c r="BC754" i="1" s="1"/>
  <c r="AW778" i="1"/>
  <c r="AY778" i="1" s="1"/>
  <c r="AW834" i="1"/>
  <c r="AY834" i="1" s="1"/>
  <c r="AW842" i="1"/>
  <c r="AY842" i="1" s="1"/>
  <c r="AW858" i="1"/>
  <c r="AY858" i="1" s="1"/>
  <c r="AW83" i="1"/>
  <c r="AX83" i="1" s="1"/>
  <c r="BA83" i="1" s="1"/>
  <c r="BC83" i="1" s="1"/>
  <c r="AW99" i="1"/>
  <c r="AX99" i="1" s="1"/>
  <c r="BA99" i="1" s="1"/>
  <c r="BC99" i="1" s="1"/>
  <c r="AW131" i="1"/>
  <c r="AX131" i="1" s="1"/>
  <c r="BA131" i="1" s="1"/>
  <c r="BC131" i="1" s="1"/>
  <c r="AW347" i="1"/>
  <c r="AY347" i="1" s="1"/>
  <c r="AW355" i="1"/>
  <c r="AX355" i="1" s="1"/>
  <c r="BA355" i="1" s="1"/>
  <c r="BC355" i="1" s="1"/>
  <c r="AW371" i="1"/>
  <c r="AX371" i="1" s="1"/>
  <c r="BA371" i="1" s="1"/>
  <c r="BC371" i="1" s="1"/>
  <c r="AW379" i="1"/>
  <c r="AY379" i="1" s="1"/>
  <c r="AW443" i="1"/>
  <c r="AY443" i="1" s="1"/>
  <c r="AW37" i="1"/>
  <c r="AX37" i="1" s="1"/>
  <c r="BA37" i="1" s="1"/>
  <c r="BC37" i="1" s="1"/>
  <c r="AW943" i="1"/>
  <c r="AY943" i="1" s="1"/>
  <c r="AW82" i="1"/>
  <c r="AY82" i="1" s="1"/>
  <c r="AW322" i="1"/>
  <c r="AY322" i="1" s="1"/>
  <c r="AW944" i="1"/>
  <c r="AY944" i="1" s="1"/>
  <c r="AW598" i="1"/>
  <c r="AX598" i="1" s="1"/>
  <c r="BA598" i="1" s="1"/>
  <c r="BC598" i="1" s="1"/>
  <c r="AW678" i="1"/>
  <c r="AX678" i="1" s="1"/>
  <c r="BA678" i="1" s="1"/>
  <c r="BC678" i="1" s="1"/>
  <c r="AW694" i="1"/>
  <c r="AX694" i="1" s="1"/>
  <c r="BA694" i="1" s="1"/>
  <c r="BC694" i="1" s="1"/>
  <c r="AW702" i="1"/>
  <c r="AX702" i="1" s="1"/>
  <c r="BA702" i="1" s="1"/>
  <c r="BC702" i="1" s="1"/>
  <c r="AW862" i="1"/>
  <c r="AX862" i="1" s="1"/>
  <c r="BA862" i="1" s="1"/>
  <c r="BC862" i="1" s="1"/>
  <c r="AW95" i="1"/>
  <c r="AX95" i="1" s="1"/>
  <c r="BA95" i="1" s="1"/>
  <c r="BC95" i="1" s="1"/>
  <c r="AW103" i="1"/>
  <c r="AX103" i="1" s="1"/>
  <c r="BA103" i="1" s="1"/>
  <c r="BC103" i="1" s="1"/>
  <c r="AW143" i="1"/>
  <c r="AY143" i="1" s="1"/>
  <c r="AW316" i="1"/>
  <c r="AX316" i="1" s="1"/>
  <c r="BA316" i="1" s="1"/>
  <c r="BC316" i="1" s="1"/>
  <c r="AW319" i="1"/>
  <c r="AX319" i="1" s="1"/>
  <c r="BA319" i="1" s="1"/>
  <c r="BC319" i="1" s="1"/>
  <c r="AW383" i="1"/>
  <c r="AY383" i="1" s="1"/>
  <c r="AW399" i="1"/>
  <c r="AY399" i="1" s="1"/>
  <c r="AW447" i="1"/>
  <c r="AX447" i="1" s="1"/>
  <c r="BA447" i="1" s="1"/>
  <c r="BC447" i="1" s="1"/>
  <c r="AW471" i="1"/>
  <c r="AX471" i="1" s="1"/>
  <c r="BA471" i="1" s="1"/>
  <c r="BC471" i="1" s="1"/>
  <c r="AW479" i="1"/>
  <c r="AY479" i="1" s="1"/>
  <c r="AW487" i="1"/>
  <c r="AY487" i="1" s="1"/>
  <c r="AW556" i="1"/>
  <c r="AX556" i="1" s="1"/>
  <c r="BA556" i="1" s="1"/>
  <c r="BC556" i="1" s="1"/>
  <c r="AW583" i="1"/>
  <c r="AY583" i="1" s="1"/>
  <c r="AW631" i="1"/>
  <c r="AY631" i="1" s="1"/>
  <c r="AW639" i="1"/>
  <c r="AY639" i="1" s="1"/>
  <c r="AW647" i="1"/>
  <c r="AY647" i="1" s="1"/>
  <c r="AW727" i="1"/>
  <c r="AY727" i="1" s="1"/>
  <c r="AW815" i="1"/>
  <c r="AY815" i="1" s="1"/>
  <c r="AW823" i="1"/>
  <c r="AX823" i="1" s="1"/>
  <c r="BA823" i="1" s="1"/>
  <c r="BC823" i="1" s="1"/>
  <c r="AW887" i="1"/>
  <c r="AY887" i="1" s="1"/>
  <c r="AW895" i="1"/>
  <c r="AY895" i="1" s="1"/>
  <c r="AW911" i="1"/>
  <c r="AY911" i="1" s="1"/>
  <c r="AW195" i="1"/>
  <c r="AX195" i="1" s="1"/>
  <c r="BA195" i="1" s="1"/>
  <c r="BC195" i="1" s="1"/>
  <c r="AW579" i="1"/>
  <c r="AX579" i="1" s="1"/>
  <c r="BA579" i="1" s="1"/>
  <c r="BC579" i="1" s="1"/>
  <c r="AW635" i="1"/>
  <c r="AY635" i="1" s="1"/>
  <c r="AW667" i="1"/>
  <c r="AY667" i="1" s="1"/>
  <c r="AW675" i="1"/>
  <c r="AY675" i="1" s="1"/>
  <c r="AW747" i="1"/>
  <c r="AX747" i="1" s="1"/>
  <c r="BA747" i="1" s="1"/>
  <c r="BC747" i="1" s="1"/>
  <c r="AW771" i="1"/>
  <c r="AX771" i="1" s="1"/>
  <c r="BA771" i="1" s="1"/>
  <c r="BC771" i="1" s="1"/>
  <c r="AW827" i="1"/>
  <c r="AX827" i="1" s="1"/>
  <c r="BA827" i="1" s="1"/>
  <c r="BC827" i="1" s="1"/>
  <c r="AW835" i="1"/>
  <c r="AX835" i="1" s="1"/>
  <c r="BA835" i="1" s="1"/>
  <c r="BC835" i="1" s="1"/>
  <c r="AW891" i="1"/>
  <c r="AX891" i="1" s="1"/>
  <c r="BA891" i="1" s="1"/>
  <c r="BC891" i="1" s="1"/>
  <c r="AW899" i="1"/>
  <c r="AY899" i="1" s="1"/>
  <c r="AW55" i="1"/>
  <c r="AY55" i="1" s="1"/>
  <c r="AW134" i="1"/>
  <c r="AY134" i="1" s="1"/>
  <c r="AW198" i="1"/>
  <c r="AX198" i="1" s="1"/>
  <c r="BA198" i="1" s="1"/>
  <c r="BC198" i="1" s="1"/>
  <c r="AW270" i="1"/>
  <c r="AY270" i="1" s="1"/>
  <c r="AW318" i="1"/>
  <c r="AY318" i="1" s="1"/>
  <c r="AW326" i="1"/>
  <c r="AY326" i="1" s="1"/>
  <c r="AW334" i="1"/>
  <c r="AX334" i="1" s="1"/>
  <c r="BA334" i="1" s="1"/>
  <c r="BC334" i="1" s="1"/>
  <c r="AW422" i="1"/>
  <c r="AY422" i="1" s="1"/>
  <c r="AW486" i="1"/>
  <c r="AX486" i="1" s="1"/>
  <c r="BA486" i="1" s="1"/>
  <c r="BC486" i="1" s="1"/>
  <c r="AW542" i="1"/>
  <c r="AX542" i="1" s="1"/>
  <c r="BA542" i="1" s="1"/>
  <c r="BC542" i="1" s="1"/>
  <c r="S15" i="7"/>
  <c r="U15" i="7" s="1"/>
  <c r="S87" i="7"/>
  <c r="T87" i="7" s="1"/>
  <c r="W87" i="7" s="1"/>
  <c r="Y87" i="7" s="1"/>
  <c r="S94" i="7"/>
  <c r="U94" i="7" s="1"/>
  <c r="AW204" i="1"/>
  <c r="AY204" i="1" s="1"/>
  <c r="AW220" i="1"/>
  <c r="AX220" i="1" s="1"/>
  <c r="BA220" i="1" s="1"/>
  <c r="BC220" i="1" s="1"/>
  <c r="AW272" i="1"/>
  <c r="AX272" i="1" s="1"/>
  <c r="BA272" i="1" s="1"/>
  <c r="BC272" i="1" s="1"/>
  <c r="AW280" i="1"/>
  <c r="AY280" i="1" s="1"/>
  <c r="AW288" i="1"/>
  <c r="AY288" i="1" s="1"/>
  <c r="AW304" i="1"/>
  <c r="AY304" i="1" s="1"/>
  <c r="AW308" i="1"/>
  <c r="AY308" i="1" s="1"/>
  <c r="AW360" i="1"/>
  <c r="AX360" i="1" s="1"/>
  <c r="BA360" i="1" s="1"/>
  <c r="BC360" i="1" s="1"/>
  <c r="AW528" i="1"/>
  <c r="AY528" i="1" s="1"/>
  <c r="AW576" i="1"/>
  <c r="AY576" i="1" s="1"/>
  <c r="AW928" i="1"/>
  <c r="AY928" i="1" s="1"/>
  <c r="AW936" i="1"/>
  <c r="AY936" i="1" s="1"/>
  <c r="S7" i="7"/>
  <c r="U7" i="7" s="1"/>
  <c r="S24" i="7"/>
  <c r="T24" i="7" s="1"/>
  <c r="W24" i="7" s="1"/>
  <c r="Y24" i="7" s="1"/>
  <c r="AW181" i="1"/>
  <c r="AX181" i="1" s="1"/>
  <c r="BA181" i="1" s="1"/>
  <c r="BC181" i="1" s="1"/>
  <c r="AW185" i="1"/>
  <c r="AY185" i="1" s="1"/>
  <c r="AW193" i="1"/>
  <c r="AY193" i="1" s="1"/>
  <c r="AW209" i="1"/>
  <c r="AY209" i="1" s="1"/>
  <c r="AW225" i="1"/>
  <c r="AY225" i="1" s="1"/>
  <c r="AW229" i="1"/>
  <c r="AX229" i="1" s="1"/>
  <c r="BA229" i="1" s="1"/>
  <c r="BC229" i="1" s="1"/>
  <c r="AW249" i="1"/>
  <c r="AY249" i="1" s="1"/>
  <c r="AW253" i="1"/>
  <c r="AY253" i="1" s="1"/>
  <c r="AW289" i="1"/>
  <c r="AY289" i="1" s="1"/>
  <c r="AW313" i="1"/>
  <c r="AX313" i="1" s="1"/>
  <c r="BA313" i="1" s="1"/>
  <c r="BC313" i="1" s="1"/>
  <c r="AW329" i="1"/>
  <c r="AY329" i="1" s="1"/>
  <c r="AW369" i="1"/>
  <c r="AX369" i="1" s="1"/>
  <c r="BA369" i="1" s="1"/>
  <c r="BC369" i="1" s="1"/>
  <c r="AW381" i="1"/>
  <c r="AY381" i="1" s="1"/>
  <c r="AW385" i="1"/>
  <c r="AX385" i="1" s="1"/>
  <c r="BA385" i="1" s="1"/>
  <c r="BC385" i="1" s="1"/>
  <c r="AW393" i="1"/>
  <c r="AX393" i="1" s="1"/>
  <c r="BA393" i="1" s="1"/>
  <c r="BC393" i="1" s="1"/>
  <c r="AW405" i="1"/>
  <c r="AX405" i="1" s="1"/>
  <c r="BA405" i="1" s="1"/>
  <c r="BC405" i="1" s="1"/>
  <c r="AW409" i="1"/>
  <c r="AX409" i="1" s="1"/>
  <c r="BA409" i="1" s="1"/>
  <c r="BC409" i="1" s="1"/>
  <c r="AW429" i="1"/>
  <c r="AX429" i="1" s="1"/>
  <c r="BA429" i="1" s="1"/>
  <c r="BC429" i="1" s="1"/>
  <c r="AW433" i="1"/>
  <c r="AX433" i="1" s="1"/>
  <c r="BA433" i="1" s="1"/>
  <c r="BC433" i="1" s="1"/>
  <c r="AW441" i="1"/>
  <c r="AX441" i="1" s="1"/>
  <c r="BA441" i="1" s="1"/>
  <c r="BC441" i="1" s="1"/>
  <c r="AW445" i="1"/>
  <c r="AY445" i="1" s="1"/>
  <c r="AW449" i="1"/>
  <c r="AX449" i="1" s="1"/>
  <c r="BA449" i="1" s="1"/>
  <c r="BC449" i="1" s="1"/>
  <c r="AW465" i="1"/>
  <c r="AY465" i="1" s="1"/>
  <c r="AW909" i="1"/>
  <c r="AY909" i="1" s="1"/>
  <c r="S25" i="7"/>
  <c r="T25" i="7" s="1"/>
  <c r="W25" i="7" s="1"/>
  <c r="Y25" i="7" s="1"/>
  <c r="S8" i="7"/>
  <c r="T8" i="7" s="1"/>
  <c r="W8" i="7" s="1"/>
  <c r="Y8" i="7" s="1"/>
  <c r="S54" i="7"/>
  <c r="T54" i="7" s="1"/>
  <c r="W54" i="7" s="1"/>
  <c r="Y54" i="7" s="1"/>
  <c r="S22" i="7"/>
  <c r="U22" i="7" s="1"/>
  <c r="S39" i="7"/>
  <c r="U39" i="7" s="1"/>
  <c r="S47" i="7"/>
  <c r="U47" i="7" s="1"/>
  <c r="S55" i="7"/>
  <c r="U55" i="7" s="1"/>
  <c r="S63" i="7"/>
  <c r="U63" i="7" s="1"/>
  <c r="AW564" i="1"/>
  <c r="AX564" i="1" s="1"/>
  <c r="BA564" i="1" s="1"/>
  <c r="BC564" i="1" s="1"/>
  <c r="AW18" i="1"/>
  <c r="AX18" i="1" s="1"/>
  <c r="BA18" i="1" s="1"/>
  <c r="BC18" i="1" s="1"/>
  <c r="AW13" i="1"/>
  <c r="AX13" i="1" s="1"/>
  <c r="BA13" i="1" s="1"/>
  <c r="BC13" i="1" s="1"/>
  <c r="AW412" i="1"/>
  <c r="AW852" i="1"/>
  <c r="AX852" i="1" s="1"/>
  <c r="BA852" i="1" s="1"/>
  <c r="BC852" i="1" s="1"/>
  <c r="AW146" i="1"/>
  <c r="AX146" i="1" s="1"/>
  <c r="BA146" i="1" s="1"/>
  <c r="BC146" i="1" s="1"/>
  <c r="AW340" i="1"/>
  <c r="AY340" i="1" s="1"/>
  <c r="AW520" i="1"/>
  <c r="AW813" i="1"/>
  <c r="AX813" i="1" s="1"/>
  <c r="BA813" i="1" s="1"/>
  <c r="BC813" i="1" s="1"/>
  <c r="AW654" i="1"/>
  <c r="AX654" i="1" s="1"/>
  <c r="BA654" i="1" s="1"/>
  <c r="BC654" i="1" s="1"/>
  <c r="AW16" i="1"/>
  <c r="AY16" i="1" s="1"/>
  <c r="AW129" i="1"/>
  <c r="AY129" i="1" s="1"/>
  <c r="AW156" i="1"/>
  <c r="AY156" i="1" s="1"/>
  <c r="AW256" i="1"/>
  <c r="AW296" i="1"/>
  <c r="AW346" i="1"/>
  <c r="AY346" i="1" s="1"/>
  <c r="AW552" i="1"/>
  <c r="AX552" i="1" s="1"/>
  <c r="BA552" i="1" s="1"/>
  <c r="BC552" i="1" s="1"/>
  <c r="AW880" i="1"/>
  <c r="AW48" i="1"/>
  <c r="AX48" i="1" s="1"/>
  <c r="BA48" i="1" s="1"/>
  <c r="BC48" i="1" s="1"/>
  <c r="AW263" i="1"/>
  <c r="AY263" i="1" s="1"/>
  <c r="AW856" i="1"/>
  <c r="AX856" i="1" s="1"/>
  <c r="BA856" i="1" s="1"/>
  <c r="BC856" i="1" s="1"/>
  <c r="AW883" i="1"/>
  <c r="AW903" i="1"/>
  <c r="AY903" i="1" s="1"/>
  <c r="AW512" i="1"/>
  <c r="AW680" i="1"/>
  <c r="AX680" i="1" s="1"/>
  <c r="BA680" i="1" s="1"/>
  <c r="BC680" i="1" s="1"/>
  <c r="AW628" i="1"/>
  <c r="AW177" i="1"/>
  <c r="AW197" i="1"/>
  <c r="AX197" i="1" s="1"/>
  <c r="BA197" i="1" s="1"/>
  <c r="BC197" i="1" s="1"/>
  <c r="AW217" i="1"/>
  <c r="AY217" i="1" s="1"/>
  <c r="AW337" i="1"/>
  <c r="AX337" i="1" s="1"/>
  <c r="BA337" i="1" s="1"/>
  <c r="BC337" i="1" s="1"/>
  <c r="AW397" i="1"/>
  <c r="AY397" i="1" s="1"/>
  <c r="AW417" i="1"/>
  <c r="AW437" i="1"/>
  <c r="AX437" i="1" s="1"/>
  <c r="BA437" i="1" s="1"/>
  <c r="BC437" i="1" s="1"/>
  <c r="AW557" i="1"/>
  <c r="AY557" i="1" s="1"/>
  <c r="AW610" i="1"/>
  <c r="AY610" i="1" s="1"/>
  <c r="AW670" i="1"/>
  <c r="AW770" i="1"/>
  <c r="AW810" i="1"/>
  <c r="AW830" i="1"/>
  <c r="AY830" i="1" s="1"/>
  <c r="AW923" i="1"/>
  <c r="AX923" i="1" s="1"/>
  <c r="BA923" i="1" s="1"/>
  <c r="BC923" i="1" s="1"/>
  <c r="AW35" i="1"/>
  <c r="AY35" i="1" s="1"/>
  <c r="AW45" i="1"/>
  <c r="AY45" i="1" s="1"/>
  <c r="AW54" i="1"/>
  <c r="AY54" i="1" s="1"/>
  <c r="AW58" i="1"/>
  <c r="AX58" i="1" s="1"/>
  <c r="BA58" i="1" s="1"/>
  <c r="BC58" i="1" s="1"/>
  <c r="AW66" i="1"/>
  <c r="AY66" i="1" s="1"/>
  <c r="AW74" i="1"/>
  <c r="AX74" i="1" s="1"/>
  <c r="BA74" i="1" s="1"/>
  <c r="BC74" i="1" s="1"/>
  <c r="AW81" i="1"/>
  <c r="AY81" i="1" s="1"/>
  <c r="AW85" i="1"/>
  <c r="AX85" i="1" s="1"/>
  <c r="BA85" i="1" s="1"/>
  <c r="BC85" i="1" s="1"/>
  <c r="AW89" i="1"/>
  <c r="AY89" i="1" s="1"/>
  <c r="AW93" i="1"/>
  <c r="AY93" i="1" s="1"/>
  <c r="AW97" i="1"/>
  <c r="AY97" i="1" s="1"/>
  <c r="AW101" i="1"/>
  <c r="AY101" i="1" s="1"/>
  <c r="AW113" i="1"/>
  <c r="AX113" i="1" s="1"/>
  <c r="BA113" i="1" s="1"/>
  <c r="BC113" i="1" s="1"/>
  <c r="AW125" i="1"/>
  <c r="AY125" i="1" s="1"/>
  <c r="AW560" i="1"/>
  <c r="AX560" i="1" s="1"/>
  <c r="BA560" i="1" s="1"/>
  <c r="BC560" i="1" s="1"/>
  <c r="AW572" i="1"/>
  <c r="AW584" i="1"/>
  <c r="AW644" i="1"/>
  <c r="AY644" i="1" s="1"/>
  <c r="AW664" i="1"/>
  <c r="AX664" i="1" s="1"/>
  <c r="BA664" i="1" s="1"/>
  <c r="BC664" i="1" s="1"/>
  <c r="AW672" i="1"/>
  <c r="AY672" i="1" s="1"/>
  <c r="AW728" i="1"/>
  <c r="AX728" i="1" s="1"/>
  <c r="BA728" i="1" s="1"/>
  <c r="BC728" i="1" s="1"/>
  <c r="AW740" i="1"/>
  <c r="AW748" i="1"/>
  <c r="AY748" i="1" s="1"/>
  <c r="AW796" i="1"/>
  <c r="AX796" i="1" s="1"/>
  <c r="BA796" i="1" s="1"/>
  <c r="BC796" i="1" s="1"/>
  <c r="AW800" i="1"/>
  <c r="AX800" i="1" s="1"/>
  <c r="BA800" i="1" s="1"/>
  <c r="BC800" i="1" s="1"/>
  <c r="AW804" i="1"/>
  <c r="AW808" i="1"/>
  <c r="AY808" i="1" s="1"/>
  <c r="AW816" i="1"/>
  <c r="AY816" i="1" s="1"/>
  <c r="AW840" i="1"/>
  <c r="AY840" i="1" s="1"/>
  <c r="AW864" i="1"/>
  <c r="AX864" i="1" s="1"/>
  <c r="BA864" i="1" s="1"/>
  <c r="BC864" i="1" s="1"/>
  <c r="AW63" i="1"/>
  <c r="AW273" i="1"/>
  <c r="AW305" i="1"/>
  <c r="AW473" i="1"/>
  <c r="AW489" i="1"/>
  <c r="AY489" i="1" s="1"/>
  <c r="AW577" i="1"/>
  <c r="AW581" i="1"/>
  <c r="AW589" i="1"/>
  <c r="AY589" i="1" s="1"/>
  <c r="AW625" i="1"/>
  <c r="AY625" i="1" s="1"/>
  <c r="AW629" i="1"/>
  <c r="AX629" i="1" s="1"/>
  <c r="BA629" i="1" s="1"/>
  <c r="BC629" i="1" s="1"/>
  <c r="AW637" i="1"/>
  <c r="AW641" i="1"/>
  <c r="AX641" i="1" s="1"/>
  <c r="BA641" i="1" s="1"/>
  <c r="BC641" i="1" s="1"/>
  <c r="AW681" i="1"/>
  <c r="AX681" i="1" s="1"/>
  <c r="BA681" i="1" s="1"/>
  <c r="BC681" i="1" s="1"/>
  <c r="AW685" i="1"/>
  <c r="AY685" i="1" s="1"/>
  <c r="AW689" i="1"/>
  <c r="AY689" i="1" s="1"/>
  <c r="AW693" i="1"/>
  <c r="AW697" i="1"/>
  <c r="AX697" i="1" s="1"/>
  <c r="BA697" i="1" s="1"/>
  <c r="BC697" i="1" s="1"/>
  <c r="AW701" i="1"/>
  <c r="AW709" i="1"/>
  <c r="AX709" i="1" s="1"/>
  <c r="BA709" i="1" s="1"/>
  <c r="BC709" i="1" s="1"/>
  <c r="AW717" i="1"/>
  <c r="AX717" i="1" s="1"/>
  <c r="BA717" i="1" s="1"/>
  <c r="BC717" i="1" s="1"/>
  <c r="AW845" i="1"/>
  <c r="AW857" i="1"/>
  <c r="AX857" i="1" s="1"/>
  <c r="BA857" i="1" s="1"/>
  <c r="BC857" i="1" s="1"/>
  <c r="AW861" i="1"/>
  <c r="AY861" i="1" s="1"/>
  <c r="AW865" i="1"/>
  <c r="AW873" i="1"/>
  <c r="AY873" i="1" s="1"/>
  <c r="AW877" i="1"/>
  <c r="AW222" i="1"/>
  <c r="AW186" i="1"/>
  <c r="AY186" i="1" s="1"/>
  <c r="AW230" i="1"/>
  <c r="AX230" i="1" s="1"/>
  <c r="BA230" i="1" s="1"/>
  <c r="BC230" i="1" s="1"/>
  <c r="AW282" i="1"/>
  <c r="AX282" i="1" s="1"/>
  <c r="BA282" i="1" s="1"/>
  <c r="BC282" i="1" s="1"/>
  <c r="AW294" i="1"/>
  <c r="AX294" i="1" s="1"/>
  <c r="BA294" i="1" s="1"/>
  <c r="BC294" i="1" s="1"/>
  <c r="AW390" i="1"/>
  <c r="AX390" i="1" s="1"/>
  <c r="BA390" i="1" s="1"/>
  <c r="BC390" i="1" s="1"/>
  <c r="AW426" i="1"/>
  <c r="AY426" i="1" s="1"/>
  <c r="AW454" i="1"/>
  <c r="AY454" i="1" s="1"/>
  <c r="AW458" i="1"/>
  <c r="AW478" i="1"/>
  <c r="AW482" i="1"/>
  <c r="AY482" i="1" s="1"/>
  <c r="AW498" i="1"/>
  <c r="AX498" i="1" s="1"/>
  <c r="BA498" i="1" s="1"/>
  <c r="BC498" i="1" s="1"/>
  <c r="AW530" i="1"/>
  <c r="AY530" i="1" s="1"/>
  <c r="AW546" i="1"/>
  <c r="AW550" i="1"/>
  <c r="AY550" i="1" s="1"/>
  <c r="AW558" i="1"/>
  <c r="AW111" i="1"/>
  <c r="AW119" i="1"/>
  <c r="AW614" i="1"/>
  <c r="AW622" i="1"/>
  <c r="AX622" i="1" s="1"/>
  <c r="BA622" i="1" s="1"/>
  <c r="BC622" i="1" s="1"/>
  <c r="AW662" i="1"/>
  <c r="AW738" i="1"/>
  <c r="AY738" i="1" s="1"/>
  <c r="AW135" i="1"/>
  <c r="AY135" i="1" s="1"/>
  <c r="AW139" i="1"/>
  <c r="AX139" i="1" s="1"/>
  <c r="BA139" i="1" s="1"/>
  <c r="BC139" i="1" s="1"/>
  <c r="AW171" i="1"/>
  <c r="AX171" i="1" s="1"/>
  <c r="BA171" i="1" s="1"/>
  <c r="BC171" i="1" s="1"/>
  <c r="AW582" i="1"/>
  <c r="AW886" i="1"/>
  <c r="AX886" i="1" s="1"/>
  <c r="BA886" i="1" s="1"/>
  <c r="BC886" i="1" s="1"/>
  <c r="AW890" i="1"/>
  <c r="AY890" i="1" s="1"/>
  <c r="AW894" i="1"/>
  <c r="AX894" i="1" s="1"/>
  <c r="BA894" i="1" s="1"/>
  <c r="BC894" i="1" s="1"/>
  <c r="AW898" i="1"/>
  <c r="AY898" i="1" s="1"/>
  <c r="AW914" i="1"/>
  <c r="AY914" i="1" s="1"/>
  <c r="AW938" i="1"/>
  <c r="AX938" i="1" s="1"/>
  <c r="BA938" i="1" s="1"/>
  <c r="BC938" i="1" s="1"/>
  <c r="AW884" i="1"/>
  <c r="AW912" i="1"/>
  <c r="AY912" i="1" s="1"/>
  <c r="AW227" i="1"/>
  <c r="AW231" i="1"/>
  <c r="AY231" i="1" s="1"/>
  <c r="AW299" i="1"/>
  <c r="AY299" i="1" s="1"/>
  <c r="AW323" i="1"/>
  <c r="AY323" i="1" s="1"/>
  <c r="AW327" i="1"/>
  <c r="AW331" i="1"/>
  <c r="AW335" i="1"/>
  <c r="AY335" i="1" s="1"/>
  <c r="AW339" i="1"/>
  <c r="AY339" i="1" s="1"/>
  <c r="AW387" i="1"/>
  <c r="AX387" i="1" s="1"/>
  <c r="BA387" i="1" s="1"/>
  <c r="BC387" i="1" s="1"/>
  <c r="AW395" i="1"/>
  <c r="AY395" i="1" s="1"/>
  <c r="AW403" i="1"/>
  <c r="AW419" i="1"/>
  <c r="AY419" i="1" s="1"/>
  <c r="AW431" i="1"/>
  <c r="AW435" i="1"/>
  <c r="AW459" i="1"/>
  <c r="AW467" i="1"/>
  <c r="AX467" i="1" s="1"/>
  <c r="BA467" i="1" s="1"/>
  <c r="BC467" i="1" s="1"/>
  <c r="AW499" i="1"/>
  <c r="AY499" i="1" s="1"/>
  <c r="AW503" i="1"/>
  <c r="AX503" i="1" s="1"/>
  <c r="BA503" i="1" s="1"/>
  <c r="BC503" i="1" s="1"/>
  <c r="AW511" i="1"/>
  <c r="AW515" i="1"/>
  <c r="AY515" i="1" s="1"/>
  <c r="AW551" i="1"/>
  <c r="AY551" i="1" s="1"/>
  <c r="AW555" i="1"/>
  <c r="AY555" i="1" s="1"/>
  <c r="AW169" i="1"/>
  <c r="AW4" i="1"/>
  <c r="AY4" i="1" s="1"/>
  <c r="AW12" i="1"/>
  <c r="AW38" i="1"/>
  <c r="AW84" i="1"/>
  <c r="AX84" i="1" s="1"/>
  <c r="BA84" i="1" s="1"/>
  <c r="BC84" i="1" s="1"/>
  <c r="AW92" i="1"/>
  <c r="AY92" i="1" s="1"/>
  <c r="AW96" i="1"/>
  <c r="AY96" i="1" s="1"/>
  <c r="AW124" i="1"/>
  <c r="AY124" i="1" s="1"/>
  <c r="AW136" i="1"/>
  <c r="AW140" i="1"/>
  <c r="AY140" i="1" s="1"/>
  <c r="AW148" i="1"/>
  <c r="AY148" i="1" s="1"/>
  <c r="AW172" i="1"/>
  <c r="AY172" i="1" s="1"/>
  <c r="AW184" i="1"/>
  <c r="AW196" i="1"/>
  <c r="AY196" i="1" s="1"/>
  <c r="AW212" i="1"/>
  <c r="AY212" i="1" s="1"/>
  <c r="AW839" i="1"/>
  <c r="AX839" i="1" s="1"/>
  <c r="BA839" i="1" s="1"/>
  <c r="BC839" i="1" s="1"/>
  <c r="AW843" i="1"/>
  <c r="AX843" i="1" s="1"/>
  <c r="BA843" i="1" s="1"/>
  <c r="BC843" i="1" s="1"/>
  <c r="AW859" i="1"/>
  <c r="AW915" i="1"/>
  <c r="AW919" i="1"/>
  <c r="AW232" i="1"/>
  <c r="AY232" i="1" s="1"/>
  <c r="AW268" i="1"/>
  <c r="AW284" i="1"/>
  <c r="AW292" i="1"/>
  <c r="AW300" i="1"/>
  <c r="AY300" i="1" s="1"/>
  <c r="AW352" i="1"/>
  <c r="AX352" i="1" s="1"/>
  <c r="BA352" i="1" s="1"/>
  <c r="BC352" i="1" s="1"/>
  <c r="AW356" i="1"/>
  <c r="AY356" i="1" s="1"/>
  <c r="AW380" i="1"/>
  <c r="AX380" i="1" s="1"/>
  <c r="BA380" i="1" s="1"/>
  <c r="BC380" i="1" s="1"/>
  <c r="AW524" i="1"/>
  <c r="AY524" i="1" s="1"/>
  <c r="AW536" i="1"/>
  <c r="AY536" i="1" s="1"/>
  <c r="AW935" i="1"/>
  <c r="AY935" i="1" s="1"/>
  <c r="AW173" i="1"/>
  <c r="AW623" i="1"/>
  <c r="AX623" i="1" s="1"/>
  <c r="BA623" i="1" s="1"/>
  <c r="BC623" i="1" s="1"/>
  <c r="AW36" i="1"/>
  <c r="AY36" i="1" s="1"/>
  <c r="AW44" i="1"/>
  <c r="AY44" i="1" s="1"/>
  <c r="AW141" i="1"/>
  <c r="AY141" i="1" s="1"/>
  <c r="AW145" i="1"/>
  <c r="AW149" i="1"/>
  <c r="AY149" i="1" s="1"/>
  <c r="AW157" i="1"/>
  <c r="AX157" i="1" s="1"/>
  <c r="BA157" i="1" s="1"/>
  <c r="BC157" i="1" s="1"/>
  <c r="AW165" i="1"/>
  <c r="AY165" i="1" s="1"/>
  <c r="AW374" i="1"/>
  <c r="AY374" i="1" s="1"/>
  <c r="AW378" i="1"/>
  <c r="AW382" i="1"/>
  <c r="AY382" i="1" s="1"/>
  <c r="AW425" i="1"/>
  <c r="AY425" i="1" s="1"/>
  <c r="AW521" i="1"/>
  <c r="AY521" i="1" s="1"/>
  <c r="AW525" i="1"/>
  <c r="AW529" i="1"/>
  <c r="AX529" i="1" s="1"/>
  <c r="BA529" i="1" s="1"/>
  <c r="BC529" i="1" s="1"/>
  <c r="AW533" i="1"/>
  <c r="AY533" i="1" s="1"/>
  <c r="AW545" i="1"/>
  <c r="AX545" i="1" s="1"/>
  <c r="BA545" i="1" s="1"/>
  <c r="BC545" i="1" s="1"/>
  <c r="AW599" i="1"/>
  <c r="AY599" i="1" s="1"/>
  <c r="AW607" i="1"/>
  <c r="AW611" i="1"/>
  <c r="AX611" i="1" s="1"/>
  <c r="BA611" i="1" s="1"/>
  <c r="BC611" i="1" s="1"/>
  <c r="AW733" i="1"/>
  <c r="AY733" i="1" s="1"/>
  <c r="AW737" i="1"/>
  <c r="AY737" i="1" s="1"/>
  <c r="AW741" i="1"/>
  <c r="AW753" i="1"/>
  <c r="AW757" i="1"/>
  <c r="AW769" i="1"/>
  <c r="AY769" i="1" s="1"/>
  <c r="AW777" i="1"/>
  <c r="AW785" i="1"/>
  <c r="AW789" i="1"/>
  <c r="AW805" i="1"/>
  <c r="AY805" i="1" s="1"/>
  <c r="AW817" i="1"/>
  <c r="AY817" i="1" s="1"/>
  <c r="AW821" i="1"/>
  <c r="AY821" i="1" s="1"/>
  <c r="AW888" i="1"/>
  <c r="AX888" i="1" s="1"/>
  <c r="BA888" i="1" s="1"/>
  <c r="BC888" i="1" s="1"/>
  <c r="AW896" i="1"/>
  <c r="AY896" i="1" s="1"/>
  <c r="AW904" i="1"/>
  <c r="AY904" i="1" s="1"/>
  <c r="AW224" i="1"/>
  <c r="AY224" i="1" s="1"/>
  <c r="AW3" i="1"/>
  <c r="AW11" i="1"/>
  <c r="AY11" i="1" s="1"/>
  <c r="AW15" i="1"/>
  <c r="AX15" i="1" s="1"/>
  <c r="BA15" i="1" s="1"/>
  <c r="BC15" i="1" s="1"/>
  <c r="AW19" i="1"/>
  <c r="AY19" i="1" s="1"/>
  <c r="AW27" i="1"/>
  <c r="AX27" i="1" s="1"/>
  <c r="BA27" i="1" s="1"/>
  <c r="BC27" i="1" s="1"/>
  <c r="AW213" i="1"/>
  <c r="AY213" i="1" s="1"/>
  <c r="AW248" i="1"/>
  <c r="AW651" i="1"/>
  <c r="AY651" i="1" s="1"/>
  <c r="AW869" i="1"/>
  <c r="AW90" i="1"/>
  <c r="AW123" i="1"/>
  <c r="AX123" i="1" s="1"/>
  <c r="BA123" i="1" s="1"/>
  <c r="BC123" i="1" s="1"/>
  <c r="AW127" i="1"/>
  <c r="AW154" i="1"/>
  <c r="AY154" i="1" s="1"/>
  <c r="AW264" i="1"/>
  <c r="AX264" i="1" s="1"/>
  <c r="BA264" i="1" s="1"/>
  <c r="BC264" i="1" s="1"/>
  <c r="AW522" i="1"/>
  <c r="AY522" i="1" s="1"/>
  <c r="AW534" i="1"/>
  <c r="AX534" i="1" s="1"/>
  <c r="BA534" i="1" s="1"/>
  <c r="BC534" i="1" s="1"/>
  <c r="AW593" i="1"/>
  <c r="AY593" i="1" s="1"/>
  <c r="AW597" i="1"/>
  <c r="AW608" i="1"/>
  <c r="AX608" i="1" s="1"/>
  <c r="BA608" i="1" s="1"/>
  <c r="BC608" i="1" s="1"/>
  <c r="AW616" i="1"/>
  <c r="AY616" i="1" s="1"/>
  <c r="AW893" i="1"/>
  <c r="AY893" i="1" s="1"/>
  <c r="AW897" i="1"/>
  <c r="AX897" i="1" s="1"/>
  <c r="BA897" i="1" s="1"/>
  <c r="BC897" i="1" s="1"/>
  <c r="AW228" i="1"/>
  <c r="AY228" i="1" s="1"/>
  <c r="AW51" i="1"/>
  <c r="AX51" i="1" s="1"/>
  <c r="BA51" i="1" s="1"/>
  <c r="BC51" i="1" s="1"/>
  <c r="AW60" i="1"/>
  <c r="AY60" i="1" s="1"/>
  <c r="AW68" i="1"/>
  <c r="AY68" i="1" s="1"/>
  <c r="AW324" i="1"/>
  <c r="AX324" i="1" s="1"/>
  <c r="BA324" i="1" s="1"/>
  <c r="BC324" i="1" s="1"/>
  <c r="AW566" i="1"/>
  <c r="AW574" i="1"/>
  <c r="AW648" i="1"/>
  <c r="AY648" i="1" s="1"/>
  <c r="AW683" i="1"/>
  <c r="AY683" i="1" s="1"/>
  <c r="AW691" i="1"/>
  <c r="AX691" i="1" s="1"/>
  <c r="BA691" i="1" s="1"/>
  <c r="BC691" i="1" s="1"/>
  <c r="AW723" i="1"/>
  <c r="AW151" i="1"/>
  <c r="AW427" i="1"/>
  <c r="AY427" i="1" s="1"/>
  <c r="AW523" i="1"/>
  <c r="AX523" i="1" s="1"/>
  <c r="BA523" i="1" s="1"/>
  <c r="BC523" i="1" s="1"/>
  <c r="AW539" i="1"/>
  <c r="AY539" i="1" s="1"/>
  <c r="AW547" i="1"/>
  <c r="AY547" i="1" s="1"/>
  <c r="AW578" i="1"/>
  <c r="AY578" i="1" s="1"/>
  <c r="AW601" i="1"/>
  <c r="AY601" i="1" s="1"/>
  <c r="AW609" i="1"/>
  <c r="AY609" i="1" s="1"/>
  <c r="AW613" i="1"/>
  <c r="AW910" i="1"/>
  <c r="AW916" i="1"/>
  <c r="AY916" i="1" s="1"/>
  <c r="AW20" i="1"/>
  <c r="AW100" i="1"/>
  <c r="AX100" i="1" s="1"/>
  <c r="BA100" i="1" s="1"/>
  <c r="BC100" i="1" s="1"/>
  <c r="AW345" i="1"/>
  <c r="AX345" i="1" s="1"/>
  <c r="BA345" i="1" s="1"/>
  <c r="BC345" i="1" s="1"/>
  <c r="AW645" i="1"/>
  <c r="AY645" i="1" s="1"/>
  <c r="AW767" i="1"/>
  <c r="AY767" i="1" s="1"/>
  <c r="AW783" i="1"/>
  <c r="AY783" i="1" s="1"/>
  <c r="AW811" i="1"/>
  <c r="AX811" i="1" s="1"/>
  <c r="BA811" i="1" s="1"/>
  <c r="BC811" i="1" s="1"/>
  <c r="AW851" i="1"/>
  <c r="AY851" i="1" s="1"/>
  <c r="AW855" i="1"/>
  <c r="AX855" i="1" s="1"/>
  <c r="BA855" i="1" s="1"/>
  <c r="BC855" i="1" s="1"/>
  <c r="AW128" i="1"/>
  <c r="AW215" i="1"/>
  <c r="AW219" i="1"/>
  <c r="AW234" i="1"/>
  <c r="AX234" i="1" s="1"/>
  <c r="BA234" i="1" s="1"/>
  <c r="BC234" i="1" s="1"/>
  <c r="AW254" i="1"/>
  <c r="AX254" i="1" s="1"/>
  <c r="BA254" i="1" s="1"/>
  <c r="BC254" i="1" s="1"/>
  <c r="AW349" i="1"/>
  <c r="AY349" i="1" s="1"/>
  <c r="AW353" i="1"/>
  <c r="AX353" i="1" s="1"/>
  <c r="BA353" i="1" s="1"/>
  <c r="BC353" i="1" s="1"/>
  <c r="AW357" i="1"/>
  <c r="AY357" i="1" s="1"/>
  <c r="AW361" i="1"/>
  <c r="AW365" i="1"/>
  <c r="AY365" i="1" s="1"/>
  <c r="AW388" i="1"/>
  <c r="AW408" i="1"/>
  <c r="AX408" i="1" s="1"/>
  <c r="BA408" i="1" s="1"/>
  <c r="BC408" i="1" s="1"/>
  <c r="AW420" i="1"/>
  <c r="AW424" i="1"/>
  <c r="AX424" i="1" s="1"/>
  <c r="BA424" i="1" s="1"/>
  <c r="BC424" i="1" s="1"/>
  <c r="AW432" i="1"/>
  <c r="AW436" i="1"/>
  <c r="AW440" i="1"/>
  <c r="AX440" i="1" s="1"/>
  <c r="BA440" i="1" s="1"/>
  <c r="BC440" i="1" s="1"/>
  <c r="AW464" i="1"/>
  <c r="AY464" i="1" s="1"/>
  <c r="AW472" i="1"/>
  <c r="AY472" i="1" s="1"/>
  <c r="AW480" i="1"/>
  <c r="AY480" i="1" s="1"/>
  <c r="AW484" i="1"/>
  <c r="AY484" i="1" s="1"/>
  <c r="AW496" i="1"/>
  <c r="AY496" i="1" s="1"/>
  <c r="AW504" i="1"/>
  <c r="AY504" i="1" s="1"/>
  <c r="AW563" i="1"/>
  <c r="AY563" i="1" s="1"/>
  <c r="AW567" i="1"/>
  <c r="AW590" i="1"/>
  <c r="AX590" i="1" s="1"/>
  <c r="BA590" i="1" s="1"/>
  <c r="BC590" i="1" s="1"/>
  <c r="AW649" i="1"/>
  <c r="AX649" i="1" s="1"/>
  <c r="BA649" i="1" s="1"/>
  <c r="BC649" i="1" s="1"/>
  <c r="AW653" i="1"/>
  <c r="AW696" i="1"/>
  <c r="AY696" i="1" s="1"/>
  <c r="AW704" i="1"/>
  <c r="AY704" i="1" s="1"/>
  <c r="AW712" i="1"/>
  <c r="AY712" i="1" s="1"/>
  <c r="AW716" i="1"/>
  <c r="AY716" i="1" s="1"/>
  <c r="AW720" i="1"/>
  <c r="AW724" i="1"/>
  <c r="AY724" i="1" s="1"/>
  <c r="AW867" i="1"/>
  <c r="AW875" i="1"/>
  <c r="AW879" i="1"/>
  <c r="AY879" i="1" s="1"/>
  <c r="AW920" i="1"/>
  <c r="AY920" i="1" s="1"/>
  <c r="AW160" i="1"/>
  <c r="AY160" i="1" s="1"/>
  <c r="AW630" i="1"/>
  <c r="AY630" i="1" s="1"/>
  <c r="AW646" i="1"/>
  <c r="AW661" i="1"/>
  <c r="AY661" i="1" s="1"/>
  <c r="AW673" i="1"/>
  <c r="AX673" i="1" s="1"/>
  <c r="BA673" i="1" s="1"/>
  <c r="BC673" i="1" s="1"/>
  <c r="AW677" i="1"/>
  <c r="AW760" i="1"/>
  <c r="AY760" i="1" s="1"/>
  <c r="AW776" i="1"/>
  <c r="AY776" i="1" s="1"/>
  <c r="AW255" i="1"/>
  <c r="AY255" i="1" s="1"/>
  <c r="AW509" i="1"/>
  <c r="AW513" i="1"/>
  <c r="AY513" i="1" s="1"/>
  <c r="AW595" i="1"/>
  <c r="AW49" i="1"/>
  <c r="AY49" i="1" s="1"/>
  <c r="AW233" i="1"/>
  <c r="AX233" i="1" s="1"/>
  <c r="BA233" i="1" s="1"/>
  <c r="BC233" i="1" s="1"/>
  <c r="AW792" i="1"/>
  <c r="AY792" i="1" s="1"/>
  <c r="AW932" i="1"/>
  <c r="AY932" i="1" s="1"/>
  <c r="AW711" i="1"/>
  <c r="AW819" i="1"/>
  <c r="AW913" i="1"/>
  <c r="AY913" i="1" s="1"/>
  <c r="AW242" i="1"/>
  <c r="AX242" i="1" s="1"/>
  <c r="BA242" i="1" s="1"/>
  <c r="BC242" i="1" s="1"/>
  <c r="AW540" i="1"/>
  <c r="AX540" i="1" s="1"/>
  <c r="BA540" i="1" s="1"/>
  <c r="BC540" i="1" s="1"/>
  <c r="AW734" i="1"/>
  <c r="AY734" i="1" s="1"/>
  <c r="AW797" i="1"/>
  <c r="AX797" i="1" s="1"/>
  <c r="BA797" i="1" s="1"/>
  <c r="BC797" i="1" s="1"/>
  <c r="AW105" i="1"/>
  <c r="AW109" i="1"/>
  <c r="AY109" i="1" s="1"/>
  <c r="AW117" i="1"/>
  <c r="AY117" i="1" s="1"/>
  <c r="AW121" i="1"/>
  <c r="AY121" i="1" s="1"/>
  <c r="AW262" i="1"/>
  <c r="AX262" i="1" s="1"/>
  <c r="BA262" i="1" s="1"/>
  <c r="BC262" i="1" s="1"/>
  <c r="AW475" i="1"/>
  <c r="AW510" i="1"/>
  <c r="AX510" i="1" s="1"/>
  <c r="BA510" i="1" s="1"/>
  <c r="BC510" i="1" s="1"/>
  <c r="AW514" i="1"/>
  <c r="AX514" i="1" s="1"/>
  <c r="BA514" i="1" s="1"/>
  <c r="BC514" i="1" s="1"/>
  <c r="AW686" i="1"/>
  <c r="AX686" i="1" s="1"/>
  <c r="BA686" i="1" s="1"/>
  <c r="BC686" i="1" s="1"/>
  <c r="AW872" i="1"/>
  <c r="AY872" i="1" s="1"/>
  <c r="AW937" i="1"/>
  <c r="AX937" i="1" s="1"/>
  <c r="BA937" i="1" s="1"/>
  <c r="BC937" i="1" s="1"/>
  <c r="AW837" i="1"/>
  <c r="AY837" i="1" s="1"/>
  <c r="AW940" i="1"/>
  <c r="AX940" i="1" s="1"/>
  <c r="BA940" i="1" s="1"/>
  <c r="BC940" i="1" s="1"/>
  <c r="AW189" i="1"/>
  <c r="AX189" i="1" s="1"/>
  <c r="BA189" i="1" s="1"/>
  <c r="BC189" i="1" s="1"/>
  <c r="AW659" i="1"/>
  <c r="AX659" i="1" s="1"/>
  <c r="BA659" i="1" s="1"/>
  <c r="BC659" i="1" s="1"/>
  <c r="AW925" i="1"/>
  <c r="AY925" i="1" s="1"/>
  <c r="AW47" i="1"/>
  <c r="AX47" i="1" s="1"/>
  <c r="BA47" i="1" s="1"/>
  <c r="BC47" i="1" s="1"/>
  <c r="AW56" i="1"/>
  <c r="AY56" i="1" s="1"/>
  <c r="AW64" i="1"/>
  <c r="AX64" i="1" s="1"/>
  <c r="BA64" i="1" s="1"/>
  <c r="BC64" i="1" s="1"/>
  <c r="AW72" i="1"/>
  <c r="AX72" i="1" s="1"/>
  <c r="BA72" i="1" s="1"/>
  <c r="BC72" i="1" s="1"/>
  <c r="AW76" i="1"/>
  <c r="AX76" i="1" s="1"/>
  <c r="BA76" i="1" s="1"/>
  <c r="BC76" i="1" s="1"/>
  <c r="AW133" i="1"/>
  <c r="AX133" i="1" s="1"/>
  <c r="BA133" i="1" s="1"/>
  <c r="BC133" i="1" s="1"/>
  <c r="AW137" i="1"/>
  <c r="AW175" i="1"/>
  <c r="AY175" i="1" s="1"/>
  <c r="AW201" i="1"/>
  <c r="AY201" i="1" s="1"/>
  <c r="AW205" i="1"/>
  <c r="AW235" i="1"/>
  <c r="AX235" i="1" s="1"/>
  <c r="BA235" i="1" s="1"/>
  <c r="BC235" i="1" s="1"/>
  <c r="AW239" i="1"/>
  <c r="AX239" i="1" s="1"/>
  <c r="BA239" i="1" s="1"/>
  <c r="BC239" i="1" s="1"/>
  <c r="AW247" i="1"/>
  <c r="AY247" i="1" s="1"/>
  <c r="AW266" i="1"/>
  <c r="AW307" i="1"/>
  <c r="AX307" i="1" s="1"/>
  <c r="BA307" i="1" s="1"/>
  <c r="BC307" i="1" s="1"/>
  <c r="AW315" i="1"/>
  <c r="AY315" i="1" s="1"/>
  <c r="AW358" i="1"/>
  <c r="AY358" i="1" s="1"/>
  <c r="AW362" i="1"/>
  <c r="AW372" i="1"/>
  <c r="AY372" i="1" s="1"/>
  <c r="AW376" i="1"/>
  <c r="AX376" i="1" s="1"/>
  <c r="BA376" i="1" s="1"/>
  <c r="BC376" i="1" s="1"/>
  <c r="AW391" i="1"/>
  <c r="AY391" i="1" s="1"/>
  <c r="AW444" i="1"/>
  <c r="AY444" i="1" s="1"/>
  <c r="AW452" i="1"/>
  <c r="AW456" i="1"/>
  <c r="AY456" i="1" s="1"/>
  <c r="AW537" i="1"/>
  <c r="AW559" i="1"/>
  <c r="AY559" i="1" s="1"/>
  <c r="AW604" i="1"/>
  <c r="AX604" i="1" s="1"/>
  <c r="BA604" i="1" s="1"/>
  <c r="BC604" i="1" s="1"/>
  <c r="AW615" i="1"/>
  <c r="AY615" i="1" s="1"/>
  <c r="AW619" i="1"/>
  <c r="AY619" i="1" s="1"/>
  <c r="AW627" i="1"/>
  <c r="AY627" i="1" s="1"/>
  <c r="AW638" i="1"/>
  <c r="AY638" i="1" s="1"/>
  <c r="AW642" i="1"/>
  <c r="AY642" i="1" s="1"/>
  <c r="AW660" i="1"/>
  <c r="AX660" i="1" s="1"/>
  <c r="BA660" i="1" s="1"/>
  <c r="BC660" i="1" s="1"/>
  <c r="AW690" i="1"/>
  <c r="AY690" i="1" s="1"/>
  <c r="AW735" i="1"/>
  <c r="AX735" i="1" s="1"/>
  <c r="BA735" i="1" s="1"/>
  <c r="BC735" i="1" s="1"/>
  <c r="AW739" i="1"/>
  <c r="AX739" i="1" s="1"/>
  <c r="BA739" i="1" s="1"/>
  <c r="BC739" i="1" s="1"/>
  <c r="AW774" i="1"/>
  <c r="AY774" i="1" s="1"/>
  <c r="AW786" i="1"/>
  <c r="AY786" i="1" s="1"/>
  <c r="AW794" i="1"/>
  <c r="AX794" i="1" s="1"/>
  <c r="BA794" i="1" s="1"/>
  <c r="BC794" i="1" s="1"/>
  <c r="AW798" i="1"/>
  <c r="AX798" i="1" s="1"/>
  <c r="BA798" i="1" s="1"/>
  <c r="BC798" i="1" s="1"/>
  <c r="AW831" i="1"/>
  <c r="AW876" i="1"/>
  <c r="AW907" i="1"/>
  <c r="AX907" i="1" s="1"/>
  <c r="BA907" i="1" s="1"/>
  <c r="BC907" i="1" s="1"/>
  <c r="AW922" i="1"/>
  <c r="AY922" i="1" s="1"/>
  <c r="AW926" i="1"/>
  <c r="AX926" i="1" s="1"/>
  <c r="BA926" i="1" s="1"/>
  <c r="BC926" i="1" s="1"/>
  <c r="AW934" i="1"/>
  <c r="AW389" i="1"/>
  <c r="AY389" i="1" s="1"/>
  <c r="AW749" i="1"/>
  <c r="AX749" i="1" s="1"/>
  <c r="BA749" i="1" s="1"/>
  <c r="BC749" i="1" s="1"/>
  <c r="AW924" i="1"/>
  <c r="AY924" i="1" s="1"/>
  <c r="AW257" i="1"/>
  <c r="AY257" i="1" s="1"/>
  <c r="AW765" i="1"/>
  <c r="AX765" i="1" s="1"/>
  <c r="BA765" i="1" s="1"/>
  <c r="BC765" i="1" s="1"/>
  <c r="AW17" i="1"/>
  <c r="AX17" i="1" s="1"/>
  <c r="BA17" i="1" s="1"/>
  <c r="BC17" i="1" s="1"/>
  <c r="AW42" i="1"/>
  <c r="AX42" i="1" s="1"/>
  <c r="BA42" i="1" s="1"/>
  <c r="BC42" i="1" s="1"/>
  <c r="AW98" i="1"/>
  <c r="AX98" i="1" s="1"/>
  <c r="BA98" i="1" s="1"/>
  <c r="BC98" i="1" s="1"/>
  <c r="AW106" i="1"/>
  <c r="AY106" i="1" s="1"/>
  <c r="AW114" i="1"/>
  <c r="AY114" i="1" s="1"/>
  <c r="AW488" i="1"/>
  <c r="AW568" i="1"/>
  <c r="AW650" i="1"/>
  <c r="AY650" i="1" s="1"/>
  <c r="AW679" i="1"/>
  <c r="AY679" i="1" s="1"/>
  <c r="AW687" i="1"/>
  <c r="AW751" i="1"/>
  <c r="AY751" i="1" s="1"/>
  <c r="AW763" i="1"/>
  <c r="AX763" i="1" s="1"/>
  <c r="BA763" i="1" s="1"/>
  <c r="BC763" i="1" s="1"/>
  <c r="AW779" i="1"/>
  <c r="AX779" i="1" s="1"/>
  <c r="BA779" i="1" s="1"/>
  <c r="BC779" i="1" s="1"/>
  <c r="AW806" i="1"/>
  <c r="AY806" i="1" s="1"/>
  <c r="AW892" i="1"/>
  <c r="AY892" i="1" s="1"/>
  <c r="AW942" i="1"/>
  <c r="AY942" i="1" s="1"/>
  <c r="AW317" i="1"/>
  <c r="AW718" i="1"/>
  <c r="AX718" i="1" s="1"/>
  <c r="BA718" i="1" s="1"/>
  <c r="BC718" i="1" s="1"/>
  <c r="AW21" i="1"/>
  <c r="AW25" i="1"/>
  <c r="AW73" i="1"/>
  <c r="AY73" i="1" s="1"/>
  <c r="AW161" i="1"/>
  <c r="AW176" i="1"/>
  <c r="AW187" i="1"/>
  <c r="AX187" i="1" s="1"/>
  <c r="BA187" i="1" s="1"/>
  <c r="BC187" i="1" s="1"/>
  <c r="AW191" i="1"/>
  <c r="AX191" i="1" s="1"/>
  <c r="BA191" i="1" s="1"/>
  <c r="BC191" i="1" s="1"/>
  <c r="AW236" i="1"/>
  <c r="AX236" i="1" s="1"/>
  <c r="BA236" i="1" s="1"/>
  <c r="BC236" i="1" s="1"/>
  <c r="AW240" i="1"/>
  <c r="AY240" i="1" s="1"/>
  <c r="AW244" i="1"/>
  <c r="AY244" i="1" s="1"/>
  <c r="AW278" i="1"/>
  <c r="AY278" i="1" s="1"/>
  <c r="AW312" i="1"/>
  <c r="AY312" i="1" s="1"/>
  <c r="AW377" i="1"/>
  <c r="AY377" i="1" s="1"/>
  <c r="AW411" i="1"/>
  <c r="AY411" i="1" s="1"/>
  <c r="AW457" i="1"/>
  <c r="AX457" i="1" s="1"/>
  <c r="BA457" i="1" s="1"/>
  <c r="BC457" i="1" s="1"/>
  <c r="AW461" i="1"/>
  <c r="AY461" i="1" s="1"/>
  <c r="AW643" i="1"/>
  <c r="AY643" i="1" s="1"/>
  <c r="AW657" i="1"/>
  <c r="AY657" i="1" s="1"/>
  <c r="AW931" i="1"/>
  <c r="AY931" i="1" s="1"/>
  <c r="AW781" i="1"/>
  <c r="AW293" i="1"/>
  <c r="AX293" i="1" s="1"/>
  <c r="BA293" i="1" s="1"/>
  <c r="BC293" i="1" s="1"/>
  <c r="AW320" i="1"/>
  <c r="AX320" i="1" s="1"/>
  <c r="BA320" i="1" s="1"/>
  <c r="BC320" i="1" s="1"/>
  <c r="AW469" i="1"/>
  <c r="AY469" i="1" s="1"/>
  <c r="AW493" i="1"/>
  <c r="AX493" i="1" s="1"/>
  <c r="BA493" i="1" s="1"/>
  <c r="BC493" i="1" s="1"/>
  <c r="AW699" i="1"/>
  <c r="AW721" i="1"/>
  <c r="AY721" i="1" s="1"/>
  <c r="AW736" i="1"/>
  <c r="AY736" i="1" s="1"/>
  <c r="AW756" i="1"/>
  <c r="AY756" i="1" s="1"/>
  <c r="AW791" i="1"/>
  <c r="AY791" i="1" s="1"/>
  <c r="AW795" i="1"/>
  <c r="AX795" i="1" s="1"/>
  <c r="BA795" i="1" s="1"/>
  <c r="BC795" i="1" s="1"/>
  <c r="AW803" i="1"/>
  <c r="AW818" i="1"/>
  <c r="AW829" i="1"/>
  <c r="AX829" i="1" s="1"/>
  <c r="BA829" i="1" s="1"/>
  <c r="BC829" i="1" s="1"/>
  <c r="AW848" i="1"/>
  <c r="AY848" i="1" s="1"/>
  <c r="AW885" i="1"/>
  <c r="AY885" i="1" s="1"/>
  <c r="AW908" i="1"/>
  <c r="AW939" i="1"/>
  <c r="AX939" i="1" s="1"/>
  <c r="BA939" i="1" s="1"/>
  <c r="BC939" i="1" s="1"/>
  <c r="AW78" i="1"/>
  <c r="AX78" i="1" s="1"/>
  <c r="BA78" i="1" s="1"/>
  <c r="BC78" i="1" s="1"/>
  <c r="AW287" i="1"/>
  <c r="AW633" i="1"/>
  <c r="AX633" i="1" s="1"/>
  <c r="BA633" i="1" s="1"/>
  <c r="BC633" i="1" s="1"/>
  <c r="AW773" i="1"/>
  <c r="AX773" i="1" s="1"/>
  <c r="BA773" i="1" s="1"/>
  <c r="BC773" i="1" s="1"/>
  <c r="AW67" i="1"/>
  <c r="AY67" i="1" s="1"/>
  <c r="AW43" i="1"/>
  <c r="AW88" i="1"/>
  <c r="AY88" i="1" s="1"/>
  <c r="AW138" i="1"/>
  <c r="AY138" i="1" s="1"/>
  <c r="AW162" i="1"/>
  <c r="AY162" i="1" s="1"/>
  <c r="AW207" i="1"/>
  <c r="AX207" i="1" s="1"/>
  <c r="BA207" i="1" s="1"/>
  <c r="BC207" i="1" s="1"/>
  <c r="AW271" i="1"/>
  <c r="AW286" i="1"/>
  <c r="AX286" i="1" s="1"/>
  <c r="BA286" i="1" s="1"/>
  <c r="BC286" i="1" s="1"/>
  <c r="AW301" i="1"/>
  <c r="AX301" i="1" s="1"/>
  <c r="BA301" i="1" s="1"/>
  <c r="BC301" i="1" s="1"/>
  <c r="AW332" i="1"/>
  <c r="AX332" i="1" s="1"/>
  <c r="BA332" i="1" s="1"/>
  <c r="BC332" i="1" s="1"/>
  <c r="AW363" i="1"/>
  <c r="AY363" i="1" s="1"/>
  <c r="AW396" i="1"/>
  <c r="AY396" i="1" s="1"/>
  <c r="AW404" i="1"/>
  <c r="AY404" i="1" s="1"/>
  <c r="AW416" i="1"/>
  <c r="AX416" i="1" s="1"/>
  <c r="BA416" i="1" s="1"/>
  <c r="BC416" i="1" s="1"/>
  <c r="AW423" i="1"/>
  <c r="AY423" i="1" s="1"/>
  <c r="AW446" i="1"/>
  <c r="AX446" i="1" s="1"/>
  <c r="BA446" i="1" s="1"/>
  <c r="BC446" i="1" s="1"/>
  <c r="AW497" i="1"/>
  <c r="AX497" i="1" s="1"/>
  <c r="BA497" i="1" s="1"/>
  <c r="BC497" i="1" s="1"/>
  <c r="AW587" i="1"/>
  <c r="AY587" i="1" s="1"/>
  <c r="AW606" i="1"/>
  <c r="AY606" i="1" s="1"/>
  <c r="AW617" i="1"/>
  <c r="AY617" i="1" s="1"/>
  <c r="AW621" i="1"/>
  <c r="AW632" i="1"/>
  <c r="AY632" i="1" s="1"/>
  <c r="AW640" i="1"/>
  <c r="AX640" i="1" s="1"/>
  <c r="BA640" i="1" s="1"/>
  <c r="BC640" i="1" s="1"/>
  <c r="AW665" i="1"/>
  <c r="AX665" i="1" s="1"/>
  <c r="BA665" i="1" s="1"/>
  <c r="BC665" i="1" s="1"/>
  <c r="AW688" i="1"/>
  <c r="AY688" i="1" s="1"/>
  <c r="AW710" i="1"/>
  <c r="AY710" i="1" s="1"/>
  <c r="AW714" i="1"/>
  <c r="AY714" i="1" s="1"/>
  <c r="AW725" i="1"/>
  <c r="AX725" i="1" s="1"/>
  <c r="BA725" i="1" s="1"/>
  <c r="BC725" i="1" s="1"/>
  <c r="AW744" i="1"/>
  <c r="AY744" i="1" s="1"/>
  <c r="AW764" i="1"/>
  <c r="AY764" i="1" s="1"/>
  <c r="AW780" i="1"/>
  <c r="AY780" i="1" s="1"/>
  <c r="AW784" i="1"/>
  <c r="AX784" i="1" s="1"/>
  <c r="BA784" i="1" s="1"/>
  <c r="BC784" i="1" s="1"/>
  <c r="AW901" i="1"/>
  <c r="AY901" i="1" s="1"/>
  <c r="AW947" i="1"/>
  <c r="AY947" i="1" s="1"/>
  <c r="AW5" i="1"/>
  <c r="AX5" i="1" s="1"/>
  <c r="BA5" i="1" s="1"/>
  <c r="BC5" i="1" s="1"/>
  <c r="AW8" i="1"/>
  <c r="AY8" i="1" s="1"/>
  <c r="AW23" i="1"/>
  <c r="AY23" i="1" s="1"/>
  <c r="AW41" i="1"/>
  <c r="AY41" i="1" s="1"/>
  <c r="AW57" i="1"/>
  <c r="AX57" i="1" s="1"/>
  <c r="BA57" i="1" s="1"/>
  <c r="BC57" i="1" s="1"/>
  <c r="AW61" i="1"/>
  <c r="AY61" i="1" s="1"/>
  <c r="AW70" i="1"/>
  <c r="AX70" i="1" s="1"/>
  <c r="BA70" i="1" s="1"/>
  <c r="BC70" i="1" s="1"/>
  <c r="AW77" i="1"/>
  <c r="AX77" i="1" s="1"/>
  <c r="BA77" i="1" s="1"/>
  <c r="BC77" i="1" s="1"/>
  <c r="AW86" i="1"/>
  <c r="AW107" i="1"/>
  <c r="AW153" i="1"/>
  <c r="AY153" i="1" s="1"/>
  <c r="AW200" i="1"/>
  <c r="AW297" i="1"/>
  <c r="AY297" i="1" s="1"/>
  <c r="AW311" i="1"/>
  <c r="AW321" i="1"/>
  <c r="AW343" i="1"/>
  <c r="AY343" i="1" s="1"/>
  <c r="AW367" i="1"/>
  <c r="AY367" i="1" s="1"/>
  <c r="AW10" i="1"/>
  <c r="AX10" i="1" s="1"/>
  <c r="BA10" i="1" s="1"/>
  <c r="BC10" i="1" s="1"/>
  <c r="AW2" i="1"/>
  <c r="AX2" i="1" s="1"/>
  <c r="BA2" i="1" s="1"/>
  <c r="BC2" i="1" s="1"/>
  <c r="AW6" i="1"/>
  <c r="AY6" i="1" s="1"/>
  <c r="AW26" i="1"/>
  <c r="AX26" i="1" s="1"/>
  <c r="BA26" i="1" s="1"/>
  <c r="BC26" i="1" s="1"/>
  <c r="AW28" i="1"/>
  <c r="AW40" i="1"/>
  <c r="AX40" i="1" s="1"/>
  <c r="BA40" i="1" s="1"/>
  <c r="BC40" i="1" s="1"/>
  <c r="AW112" i="1"/>
  <c r="AW120" i="1"/>
  <c r="AX120" i="1" s="1"/>
  <c r="BA120" i="1" s="1"/>
  <c r="BC120" i="1" s="1"/>
  <c r="AW122" i="1"/>
  <c r="AY122" i="1" s="1"/>
  <c r="AW241" i="1"/>
  <c r="AW9" i="1"/>
  <c r="AY9" i="1" s="1"/>
  <c r="AW24" i="1"/>
  <c r="AX24" i="1" s="1"/>
  <c r="BA24" i="1" s="1"/>
  <c r="BC24" i="1" s="1"/>
  <c r="AW31" i="1"/>
  <c r="AW62" i="1"/>
  <c r="AY62" i="1" s="1"/>
  <c r="AW71" i="1"/>
  <c r="AW80" i="1"/>
  <c r="AY80" i="1" s="1"/>
  <c r="AW91" i="1"/>
  <c r="AX91" i="1" s="1"/>
  <c r="BA91" i="1" s="1"/>
  <c r="BC91" i="1" s="1"/>
  <c r="AW102" i="1"/>
  <c r="AY102" i="1" s="1"/>
  <c r="AW104" i="1"/>
  <c r="AW116" i="1"/>
  <c r="AW164" i="1"/>
  <c r="AY164" i="1" s="1"/>
  <c r="AW401" i="1"/>
  <c r="AW438" i="1"/>
  <c r="AY438" i="1" s="1"/>
  <c r="AW481" i="1"/>
  <c r="AW7" i="1"/>
  <c r="AY7" i="1" s="1"/>
  <c r="AW22" i="1"/>
  <c r="AY22" i="1" s="1"/>
  <c r="AW34" i="1"/>
  <c r="AW65" i="1"/>
  <c r="AX65" i="1" s="1"/>
  <c r="BA65" i="1" s="1"/>
  <c r="BC65" i="1" s="1"/>
  <c r="AW69" i="1"/>
  <c r="AX69" i="1" s="1"/>
  <c r="BA69" i="1" s="1"/>
  <c r="BC69" i="1" s="1"/>
  <c r="AW87" i="1"/>
  <c r="AW108" i="1"/>
  <c r="AY108" i="1" s="1"/>
  <c r="AW130" i="1"/>
  <c r="AY130" i="1" s="1"/>
  <c r="AW223" i="1"/>
  <c r="AW451" i="1"/>
  <c r="AW167" i="1"/>
  <c r="AW170" i="1"/>
  <c r="AY170" i="1" s="1"/>
  <c r="AW178" i="1"/>
  <c r="AY178" i="1" s="1"/>
  <c r="AW265" i="1"/>
  <c r="AW281" i="1"/>
  <c r="AY281" i="1" s="1"/>
  <c r="AW325" i="1"/>
  <c r="AY325" i="1" s="1"/>
  <c r="AW453" i="1"/>
  <c r="AY453" i="1" s="1"/>
  <c r="AW460" i="1"/>
  <c r="AX460" i="1" s="1"/>
  <c r="BA460" i="1" s="1"/>
  <c r="BC460" i="1" s="1"/>
  <c r="AW183" i="1"/>
  <c r="AX183" i="1" s="1"/>
  <c r="BA183" i="1" s="1"/>
  <c r="BC183" i="1" s="1"/>
  <c r="AW188" i="1"/>
  <c r="AW192" i="1"/>
  <c r="AY192" i="1" s="1"/>
  <c r="AW199" i="1"/>
  <c r="AW202" i="1"/>
  <c r="AX202" i="1" s="1"/>
  <c r="BA202" i="1" s="1"/>
  <c r="BC202" i="1" s="1"/>
  <c r="AW210" i="1"/>
  <c r="AY210" i="1" s="1"/>
  <c r="AW252" i="1"/>
  <c r="AX252" i="1" s="1"/>
  <c r="BA252" i="1" s="1"/>
  <c r="BC252" i="1" s="1"/>
  <c r="AW260" i="1"/>
  <c r="AW276" i="1"/>
  <c r="AY276" i="1" s="1"/>
  <c r="AW341" i="1"/>
  <c r="AX341" i="1" s="1"/>
  <c r="BA341" i="1" s="1"/>
  <c r="BC341" i="1" s="1"/>
  <c r="AW344" i="1"/>
  <c r="AW368" i="1"/>
  <c r="AY368" i="1" s="1"/>
  <c r="AW370" i="1"/>
  <c r="AY370" i="1" s="1"/>
  <c r="AW406" i="1"/>
  <c r="AY406" i="1" s="1"/>
  <c r="AW439" i="1"/>
  <c r="AX439" i="1" s="1"/>
  <c r="BA439" i="1" s="1"/>
  <c r="BC439" i="1" s="1"/>
  <c r="AW448" i="1"/>
  <c r="AX448" i="1" s="1"/>
  <c r="BA448" i="1" s="1"/>
  <c r="BC448" i="1" s="1"/>
  <c r="AW450" i="1"/>
  <c r="AW463" i="1"/>
  <c r="AX463" i="1" s="1"/>
  <c r="BA463" i="1" s="1"/>
  <c r="BC463" i="1" s="1"/>
  <c r="AW477" i="1"/>
  <c r="AW517" i="1"/>
  <c r="AW303" i="1"/>
  <c r="AW328" i="1"/>
  <c r="AW144" i="1"/>
  <c r="AW152" i="1"/>
  <c r="AY152" i="1" s="1"/>
  <c r="AW159" i="1"/>
  <c r="AW163" i="1"/>
  <c r="AX163" i="1" s="1"/>
  <c r="BA163" i="1" s="1"/>
  <c r="BC163" i="1" s="1"/>
  <c r="AW203" i="1"/>
  <c r="AW258" i="1"/>
  <c r="AX258" i="1" s="1"/>
  <c r="BA258" i="1" s="1"/>
  <c r="BC258" i="1" s="1"/>
  <c r="AW274" i="1"/>
  <c r="AX274" i="1" s="1"/>
  <c r="BA274" i="1" s="1"/>
  <c r="BC274" i="1" s="1"/>
  <c r="AW295" i="1"/>
  <c r="AW310" i="1"/>
  <c r="AY310" i="1" s="1"/>
  <c r="AW342" i="1"/>
  <c r="AY342" i="1" s="1"/>
  <c r="AW354" i="1"/>
  <c r="AW375" i="1"/>
  <c r="AX375" i="1" s="1"/>
  <c r="BA375" i="1" s="1"/>
  <c r="BC375" i="1" s="1"/>
  <c r="AW400" i="1"/>
  <c r="AW428" i="1"/>
  <c r="AY428" i="1" s="1"/>
  <c r="AW485" i="1"/>
  <c r="AY485" i="1" s="1"/>
  <c r="AW494" i="1"/>
  <c r="AW402" i="1"/>
  <c r="AY402" i="1" s="1"/>
  <c r="AW407" i="1"/>
  <c r="AY407" i="1" s="1"/>
  <c r="AW415" i="1"/>
  <c r="AY415" i="1" s="1"/>
  <c r="AW132" i="1"/>
  <c r="AY132" i="1" s="1"/>
  <c r="AW155" i="1"/>
  <c r="AX155" i="1" s="1"/>
  <c r="BA155" i="1" s="1"/>
  <c r="BC155" i="1" s="1"/>
  <c r="AW166" i="1"/>
  <c r="AW168" i="1"/>
  <c r="AW180" i="1"/>
  <c r="AW208" i="1"/>
  <c r="AW216" i="1"/>
  <c r="AX216" i="1" s="1"/>
  <c r="BA216" i="1" s="1"/>
  <c r="BC216" i="1" s="1"/>
  <c r="AW218" i="1"/>
  <c r="AY218" i="1" s="1"/>
  <c r="AW221" i="1"/>
  <c r="AY221" i="1" s="1"/>
  <c r="AW226" i="1"/>
  <c r="AW238" i="1"/>
  <c r="AW246" i="1"/>
  <c r="AW251" i="1"/>
  <c r="AW279" i="1"/>
  <c r="AW291" i="1"/>
  <c r="AY291" i="1" s="1"/>
  <c r="AW302" i="1"/>
  <c r="AX302" i="1" s="1"/>
  <c r="BA302" i="1" s="1"/>
  <c r="BC302" i="1" s="1"/>
  <c r="AW330" i="1"/>
  <c r="AY330" i="1" s="1"/>
  <c r="AW336" i="1"/>
  <c r="AX336" i="1" s="1"/>
  <c r="BA336" i="1" s="1"/>
  <c r="BC336" i="1" s="1"/>
  <c r="AW348" i="1"/>
  <c r="AY348" i="1" s="1"/>
  <c r="AW351" i="1"/>
  <c r="AY351" i="1" s="1"/>
  <c r="AW359" i="1"/>
  <c r="AY359" i="1" s="1"/>
  <c r="AW364" i="1"/>
  <c r="AX364" i="1" s="1"/>
  <c r="BA364" i="1" s="1"/>
  <c r="BC364" i="1" s="1"/>
  <c r="AW373" i="1"/>
  <c r="AY373" i="1" s="1"/>
  <c r="AW384" i="1"/>
  <c r="AW386" i="1"/>
  <c r="AW392" i="1"/>
  <c r="AX392" i="1" s="1"/>
  <c r="BA392" i="1" s="1"/>
  <c r="BC392" i="1" s="1"/>
  <c r="AW394" i="1"/>
  <c r="AW421" i="1"/>
  <c r="AX421" i="1" s="1"/>
  <c r="BA421" i="1" s="1"/>
  <c r="BC421" i="1" s="1"/>
  <c r="AW442" i="1"/>
  <c r="AW455" i="1"/>
  <c r="AY455" i="1" s="1"/>
  <c r="AW466" i="1"/>
  <c r="AY466" i="1" s="1"/>
  <c r="AW483" i="1"/>
  <c r="AX483" i="1" s="1"/>
  <c r="BA483" i="1" s="1"/>
  <c r="BC483" i="1" s="1"/>
  <c r="AW501" i="1"/>
  <c r="AY501" i="1" s="1"/>
  <c r="AW505" i="1"/>
  <c r="AX505" i="1" s="1"/>
  <c r="BA505" i="1" s="1"/>
  <c r="BC505" i="1" s="1"/>
  <c r="AW543" i="1"/>
  <c r="AY543" i="1" s="1"/>
  <c r="AW624" i="1"/>
  <c r="AW671" i="1"/>
  <c r="AW695" i="1"/>
  <c r="AW807" i="1"/>
  <c r="AW889" i="1"/>
  <c r="AY889" i="1" s="1"/>
  <c r="AW900" i="1"/>
  <c r="AW905" i="1"/>
  <c r="AW921" i="1"/>
  <c r="AX921" i="1" s="1"/>
  <c r="BA921" i="1" s="1"/>
  <c r="BC921" i="1" s="1"/>
  <c r="AW502" i="1"/>
  <c r="AW548" i="1"/>
  <c r="AX548" i="1" s="1"/>
  <c r="BA548" i="1" s="1"/>
  <c r="BC548" i="1" s="1"/>
  <c r="AW553" i="1"/>
  <c r="AX553" i="1" s="1"/>
  <c r="BA553" i="1" s="1"/>
  <c r="BC553" i="1" s="1"/>
  <c r="AW569" i="1"/>
  <c r="AW580" i="1"/>
  <c r="AX580" i="1" s="1"/>
  <c r="BA580" i="1" s="1"/>
  <c r="BC580" i="1" s="1"/>
  <c r="AW585" i="1"/>
  <c r="AY585" i="1" s="1"/>
  <c r="AW592" i="1"/>
  <c r="AY592" i="1" s="1"/>
  <c r="AW612" i="1"/>
  <c r="AX612" i="1" s="1"/>
  <c r="BA612" i="1" s="1"/>
  <c r="BC612" i="1" s="1"/>
  <c r="AW703" i="1"/>
  <c r="AX703" i="1" s="1"/>
  <c r="BA703" i="1" s="1"/>
  <c r="BC703" i="1" s="1"/>
  <c r="AW705" i="1"/>
  <c r="AY705" i="1" s="1"/>
  <c r="AW708" i="1"/>
  <c r="AW726" i="1"/>
  <c r="AY726" i="1" s="1"/>
  <c r="AW731" i="1"/>
  <c r="AX731" i="1" s="1"/>
  <c r="BA731" i="1" s="1"/>
  <c r="BC731" i="1" s="1"/>
  <c r="AW742" i="1"/>
  <c r="AY742" i="1" s="1"/>
  <c r="AW745" i="1"/>
  <c r="AX745" i="1" s="1"/>
  <c r="BA745" i="1" s="1"/>
  <c r="BC745" i="1" s="1"/>
  <c r="AW758" i="1"/>
  <c r="AY758" i="1" s="1"/>
  <c r="AW761" i="1"/>
  <c r="AY761" i="1" s="1"/>
  <c r="AW775" i="1"/>
  <c r="AY775" i="1" s="1"/>
  <c r="AW782" i="1"/>
  <c r="AW812" i="1"/>
  <c r="AW822" i="1"/>
  <c r="AY822" i="1" s="1"/>
  <c r="AW825" i="1"/>
  <c r="AX825" i="1" s="1"/>
  <c r="BA825" i="1" s="1"/>
  <c r="BC825" i="1" s="1"/>
  <c r="AW836" i="1"/>
  <c r="AY836" i="1" s="1"/>
  <c r="AW838" i="1"/>
  <c r="AX838" i="1" s="1"/>
  <c r="BA838" i="1" s="1"/>
  <c r="BC838" i="1" s="1"/>
  <c r="AW860" i="1"/>
  <c r="AY860" i="1" s="1"/>
  <c r="AW866" i="1"/>
  <c r="AW870" i="1"/>
  <c r="AW881" i="1"/>
  <c r="AY881" i="1" s="1"/>
  <c r="AW917" i="1"/>
  <c r="AY917" i="1" s="1"/>
  <c r="AW933" i="1"/>
  <c r="AX933" i="1" s="1"/>
  <c r="BA933" i="1" s="1"/>
  <c r="BC933" i="1" s="1"/>
  <c r="AW941" i="1"/>
  <c r="AX941" i="1" s="1"/>
  <c r="BA941" i="1" s="1"/>
  <c r="BC941" i="1" s="1"/>
  <c r="AW946" i="1"/>
  <c r="AW948" i="1"/>
  <c r="AX948" i="1" s="1"/>
  <c r="BA948" i="1" s="1"/>
  <c r="BC948" i="1" s="1"/>
  <c r="AW491" i="1"/>
  <c r="AX491" i="1" s="1"/>
  <c r="BA491" i="1" s="1"/>
  <c r="BC491" i="1" s="1"/>
  <c r="AW495" i="1"/>
  <c r="AW516" i="1"/>
  <c r="AY516" i="1" s="1"/>
  <c r="AW518" i="1"/>
  <c r="AX518" i="1" s="1"/>
  <c r="BA518" i="1" s="1"/>
  <c r="BC518" i="1" s="1"/>
  <c r="AW526" i="1"/>
  <c r="AY526" i="1" s="1"/>
  <c r="AW531" i="1"/>
  <c r="AY531" i="1" s="1"/>
  <c r="AW544" i="1"/>
  <c r="AY544" i="1" s="1"/>
  <c r="AW549" i="1"/>
  <c r="AW620" i="1"/>
  <c r="AW655" i="1"/>
  <c r="AX655" i="1" s="1"/>
  <c r="BA655" i="1" s="1"/>
  <c r="BC655" i="1" s="1"/>
  <c r="AW669" i="1"/>
  <c r="AW729" i="1"/>
  <c r="AY729" i="1" s="1"/>
  <c r="AW743" i="1"/>
  <c r="AY743" i="1" s="1"/>
  <c r="AW750" i="1"/>
  <c r="AW752" i="1"/>
  <c r="AX752" i="1" s="1"/>
  <c r="BA752" i="1" s="1"/>
  <c r="BC752" i="1" s="1"/>
  <c r="AW755" i="1"/>
  <c r="AW759" i="1"/>
  <c r="AY759" i="1" s="1"/>
  <c r="AW766" i="1"/>
  <c r="AW768" i="1"/>
  <c r="AY768" i="1" s="1"/>
  <c r="AW787" i="1"/>
  <c r="AX787" i="1" s="1"/>
  <c r="BA787" i="1" s="1"/>
  <c r="BC787" i="1" s="1"/>
  <c r="AW868" i="1"/>
  <c r="AW874" i="1"/>
  <c r="AW878" i="1"/>
  <c r="AW882" i="1"/>
  <c r="AW561" i="1"/>
  <c r="AY561" i="1" s="1"/>
  <c r="AW565" i="1"/>
  <c r="AW573" i="1"/>
  <c r="AW586" i="1"/>
  <c r="AW588" i="1"/>
  <c r="AW605" i="1"/>
  <c r="AY605" i="1" s="1"/>
  <c r="AW674" i="1"/>
  <c r="AY674" i="1" s="1"/>
  <c r="AW698" i="1"/>
  <c r="AY698" i="1" s="1"/>
  <c r="AW715" i="1"/>
  <c r="AX715" i="1" s="1"/>
  <c r="BA715" i="1" s="1"/>
  <c r="BC715" i="1" s="1"/>
  <c r="AW719" i="1"/>
  <c r="AW732" i="1"/>
  <c r="AW746" i="1"/>
  <c r="AX746" i="1" s="1"/>
  <c r="BA746" i="1" s="1"/>
  <c r="BC746" i="1" s="1"/>
  <c r="AW762" i="1"/>
  <c r="AX762" i="1" s="1"/>
  <c r="BA762" i="1" s="1"/>
  <c r="BC762" i="1" s="1"/>
  <c r="AW790" i="1"/>
  <c r="AY790" i="1" s="1"/>
  <c r="AW793" i="1"/>
  <c r="AY793" i="1" s="1"/>
  <c r="AW799" i="1"/>
  <c r="AW814" i="1"/>
  <c r="AW826" i="1"/>
  <c r="AW832" i="1"/>
  <c r="AX832" i="1" s="1"/>
  <c r="BA832" i="1" s="1"/>
  <c r="BC832" i="1" s="1"/>
  <c r="AW844" i="1"/>
  <c r="AY844" i="1" s="1"/>
  <c r="AW853" i="1"/>
  <c r="AY853" i="1" s="1"/>
  <c r="AW863" i="1"/>
  <c r="AY863" i="1" s="1"/>
  <c r="AW906" i="1"/>
  <c r="AY906" i="1" s="1"/>
  <c r="AW918" i="1"/>
  <c r="AX918" i="1" s="1"/>
  <c r="BA918" i="1" s="1"/>
  <c r="BC918" i="1" s="1"/>
  <c r="AW929" i="1"/>
  <c r="AX929" i="1" s="1"/>
  <c r="BA929" i="1" s="1"/>
  <c r="BC929" i="1" s="1"/>
  <c r="AW507" i="1"/>
  <c r="AX507" i="1" s="1"/>
  <c r="BA507" i="1" s="1"/>
  <c r="BC507" i="1" s="1"/>
  <c r="AW519" i="1"/>
  <c r="AX519" i="1" s="1"/>
  <c r="BA519" i="1" s="1"/>
  <c r="BC519" i="1" s="1"/>
  <c r="AW527" i="1"/>
  <c r="AW945" i="1"/>
  <c r="AW535" i="1"/>
  <c r="AX535" i="1" s="1"/>
  <c r="BA535" i="1" s="1"/>
  <c r="BC535" i="1" s="1"/>
  <c r="AW541" i="1"/>
  <c r="AY541" i="1" s="1"/>
  <c r="AW571" i="1"/>
  <c r="AY571" i="1" s="1"/>
  <c r="AW575" i="1"/>
  <c r="AW591" i="1"/>
  <c r="AY591" i="1" s="1"/>
  <c r="AW596" i="1"/>
  <c r="AW603" i="1"/>
  <c r="AY603" i="1" s="1"/>
  <c r="AW656" i="1"/>
  <c r="AY656" i="1" s="1"/>
  <c r="AW663" i="1"/>
  <c r="AW713" i="1"/>
  <c r="AY713" i="1" s="1"/>
  <c r="AW730" i="1"/>
  <c r="AY730" i="1" s="1"/>
  <c r="AW772" i="1"/>
  <c r="AY772" i="1" s="1"/>
  <c r="AW788" i="1"/>
  <c r="AY788" i="1" s="1"/>
  <c r="AW802" i="1"/>
  <c r="AY802" i="1" s="1"/>
  <c r="AW824" i="1"/>
  <c r="AY824" i="1" s="1"/>
  <c r="AW847" i="1"/>
  <c r="AY847" i="1" s="1"/>
  <c r="AW871" i="1"/>
  <c r="AY871" i="1" s="1"/>
  <c r="AW927" i="1"/>
  <c r="AY927" i="1" s="1"/>
  <c r="AW29" i="1"/>
  <c r="AY29" i="1" s="1"/>
  <c r="AW53" i="1"/>
  <c r="AW94" i="1"/>
  <c r="AW126" i="1"/>
  <c r="AW158" i="1"/>
  <c r="AW190" i="1"/>
  <c r="AW30" i="1"/>
  <c r="AW79" i="1"/>
  <c r="AW110" i="1"/>
  <c r="AW142" i="1"/>
  <c r="AW174" i="1"/>
  <c r="AW206" i="1"/>
  <c r="AW118" i="1"/>
  <c r="AW150" i="1"/>
  <c r="AW182" i="1"/>
  <c r="AW214" i="1"/>
  <c r="AW245" i="1"/>
  <c r="AW115" i="1"/>
  <c r="AW147" i="1"/>
  <c r="AW179" i="1"/>
  <c r="AW211" i="1"/>
  <c r="AW250" i="1"/>
  <c r="AW261" i="1"/>
  <c r="AW269" i="1"/>
  <c r="AW277" i="1"/>
  <c r="AW285" i="1"/>
  <c r="AW309" i="1"/>
  <c r="AW314" i="1"/>
  <c r="AW413" i="1"/>
  <c r="AW506" i="1"/>
  <c r="AW306" i="1"/>
  <c r="AW243" i="1"/>
  <c r="AW333" i="1"/>
  <c r="AW492" i="1"/>
  <c r="AW237" i="1"/>
  <c r="AW259" i="1"/>
  <c r="AW267" i="1"/>
  <c r="AW275" i="1"/>
  <c r="AW283" i="1"/>
  <c r="AW290" i="1"/>
  <c r="AW366" i="1"/>
  <c r="AW430" i="1"/>
  <c r="AW350" i="1"/>
  <c r="AW414" i="1"/>
  <c r="AW600" i="1"/>
  <c r="AW398" i="1"/>
  <c r="AW462" i="1"/>
  <c r="AW468" i="1"/>
  <c r="AW500" i="1"/>
  <c r="AW470" i="1"/>
  <c r="AW476" i="1"/>
  <c r="AW508" i="1"/>
  <c r="AW532" i="1"/>
  <c r="AW652" i="1"/>
  <c r="AW562" i="1"/>
  <c r="AW594" i="1"/>
  <c r="AW626" i="1"/>
  <c r="AW658" i="1"/>
  <c r="AW668" i="1"/>
  <c r="AW676" i="1"/>
  <c r="AW684" i="1"/>
  <c r="AW692" i="1"/>
  <c r="AW700" i="1"/>
  <c r="AW706" i="1"/>
  <c r="AW636" i="1"/>
  <c r="AW538" i="1"/>
  <c r="AW570" i="1"/>
  <c r="AW602" i="1"/>
  <c r="AW634" i="1"/>
  <c r="AW707" i="1"/>
  <c r="AW801" i="1"/>
  <c r="AW809" i="1"/>
  <c r="AW828" i="1"/>
  <c r="AW841" i="1"/>
  <c r="AW850" i="1"/>
  <c r="AW820" i="1"/>
  <c r="AW833" i="1"/>
  <c r="AW849" i="1"/>
  <c r="AW846" i="1"/>
  <c r="AW854" i="1"/>
  <c r="AW902" i="1"/>
  <c r="AW930" i="1"/>
  <c r="S78" i="7"/>
  <c r="S14" i="7"/>
  <c r="S38" i="7"/>
  <c r="S86" i="7"/>
  <c r="S62" i="7"/>
  <c r="BL60" i="15" l="1"/>
  <c r="BP60" i="15" s="1"/>
  <c r="U29" i="7"/>
  <c r="AC29" i="7" s="1"/>
  <c r="U21" i="7"/>
  <c r="T70" i="7"/>
  <c r="W70" i="7" s="1"/>
  <c r="Y70" i="7" s="1"/>
  <c r="AC70" i="7" s="1"/>
  <c r="T37" i="7"/>
  <c r="W37" i="7" s="1"/>
  <c r="Y37" i="7" s="1"/>
  <c r="AC37" i="7" s="1"/>
  <c r="T46" i="7"/>
  <c r="W46" i="7" s="1"/>
  <c r="Y46" i="7" s="1"/>
  <c r="AC46" i="7" s="1"/>
  <c r="U5" i="7"/>
  <c r="AC5" i="7" s="1"/>
  <c r="T18" i="7"/>
  <c r="W18" i="7" s="1"/>
  <c r="Y18" i="7" s="1"/>
  <c r="AC18" i="7" s="1"/>
  <c r="U41" i="7"/>
  <c r="AC41" i="7" s="1"/>
  <c r="AY579" i="1"/>
  <c r="T33" i="7"/>
  <c r="W33" i="7" s="1"/>
  <c r="Y33" i="7" s="1"/>
  <c r="AC33" i="7" s="1"/>
  <c r="U58" i="7"/>
  <c r="AC58" i="7" s="1"/>
  <c r="T56" i="7"/>
  <c r="W56" i="7" s="1"/>
  <c r="Y56" i="7" s="1"/>
  <c r="AC56" i="7" s="1"/>
  <c r="T2" i="7"/>
  <c r="W2" i="7" s="1"/>
  <c r="Y2" i="7" s="1"/>
  <c r="AC2" i="7" s="1"/>
  <c r="T11" i="7"/>
  <c r="W11" i="7" s="1"/>
  <c r="Y11" i="7" s="1"/>
  <c r="AC11" i="7" s="1"/>
  <c r="U49" i="7"/>
  <c r="AC49" i="7" s="1"/>
  <c r="T3" i="7"/>
  <c r="W3" i="7" s="1"/>
  <c r="Y3" i="7" s="1"/>
  <c r="AC3" i="7" s="1"/>
  <c r="AY371" i="1"/>
  <c r="T93" i="7"/>
  <c r="W93" i="7" s="1"/>
  <c r="Y93" i="7" s="1"/>
  <c r="AC93" i="7" s="1"/>
  <c r="T43" i="7"/>
  <c r="W43" i="7" s="1"/>
  <c r="Y43" i="7" s="1"/>
  <c r="AC43" i="7" s="1"/>
  <c r="T32" i="7"/>
  <c r="W32" i="7" s="1"/>
  <c r="Y32" i="7" s="1"/>
  <c r="AC32" i="7" s="1"/>
  <c r="AX682" i="1"/>
  <c r="BA682" i="1" s="1"/>
  <c r="BC682" i="1" s="1"/>
  <c r="T75" i="7"/>
  <c r="W75" i="7" s="1"/>
  <c r="Y75" i="7" s="1"/>
  <c r="AC75" i="7" s="1"/>
  <c r="T82" i="7"/>
  <c r="W82" i="7" s="1"/>
  <c r="Y82" i="7" s="1"/>
  <c r="AC82" i="7" s="1"/>
  <c r="T31" i="7"/>
  <c r="W31" i="7" s="1"/>
  <c r="Y31" i="7" s="1"/>
  <c r="AC31" i="7" s="1"/>
  <c r="U74" i="7"/>
  <c r="AC74" i="7" s="1"/>
  <c r="U8" i="7"/>
  <c r="AC8" i="7" s="1"/>
  <c r="U25" i="7"/>
  <c r="AC25" i="7" s="1"/>
  <c r="U67" i="7"/>
  <c r="AC67" i="7" s="1"/>
  <c r="T69" i="7"/>
  <c r="W69" i="7" s="1"/>
  <c r="Y69" i="7" s="1"/>
  <c r="AC69" i="7" s="1"/>
  <c r="U44" i="7"/>
  <c r="AC44" i="7" s="1"/>
  <c r="T48" i="7"/>
  <c r="W48" i="7" s="1"/>
  <c r="Y48" i="7" s="1"/>
  <c r="AC48" i="7" s="1"/>
  <c r="T60" i="7"/>
  <c r="W60" i="7" s="1"/>
  <c r="Y60" i="7" s="1"/>
  <c r="AC60" i="7" s="1"/>
  <c r="U30" i="7"/>
  <c r="AC30" i="7" s="1"/>
  <c r="U85" i="7"/>
  <c r="AC85" i="7" s="1"/>
  <c r="T76" i="7"/>
  <c r="W76" i="7" s="1"/>
  <c r="Y76" i="7" s="1"/>
  <c r="AC76" i="7" s="1"/>
  <c r="U17" i="7"/>
  <c r="AC17" i="7" s="1"/>
  <c r="AY754" i="1"/>
  <c r="T68" i="7"/>
  <c r="W68" i="7" s="1"/>
  <c r="Y68" i="7" s="1"/>
  <c r="AC68" i="7" s="1"/>
  <c r="T19" i="7"/>
  <c r="W19" i="7" s="1"/>
  <c r="Y19" i="7" s="1"/>
  <c r="AC19" i="7" s="1"/>
  <c r="T73" i="7"/>
  <c r="W73" i="7" s="1"/>
  <c r="Y73" i="7" s="1"/>
  <c r="AC73" i="7" s="1"/>
  <c r="T92" i="7"/>
  <c r="W92" i="7" s="1"/>
  <c r="Y92" i="7" s="1"/>
  <c r="AC92" i="7" s="1"/>
  <c r="U79" i="7"/>
  <c r="AC79" i="7" s="1"/>
  <c r="U77" i="7"/>
  <c r="AC77" i="7" s="1"/>
  <c r="T80" i="7"/>
  <c r="W80" i="7" s="1"/>
  <c r="Y80" i="7" s="1"/>
  <c r="AC80" i="7" s="1"/>
  <c r="T27" i="7"/>
  <c r="W27" i="7" s="1"/>
  <c r="Y27" i="7" s="1"/>
  <c r="AC27" i="7" s="1"/>
  <c r="AY131" i="1"/>
  <c r="T12" i="7"/>
  <c r="W12" i="7" s="1"/>
  <c r="Y12" i="7" s="1"/>
  <c r="AC12" i="7" s="1"/>
  <c r="AY471" i="1"/>
  <c r="U71" i="7"/>
  <c r="AC71" i="7" s="1"/>
  <c r="U87" i="7"/>
  <c r="AC87" i="7" s="1"/>
  <c r="T15" i="7"/>
  <c r="W15" i="7" s="1"/>
  <c r="Y15" i="7" s="1"/>
  <c r="AC15" i="7" s="1"/>
  <c r="U45" i="7"/>
  <c r="AC45" i="7" s="1"/>
  <c r="T59" i="7"/>
  <c r="W59" i="7" s="1"/>
  <c r="Y59" i="7" s="1"/>
  <c r="AC59" i="7" s="1"/>
  <c r="U91" i="7"/>
  <c r="AC91" i="7" s="1"/>
  <c r="U89" i="7"/>
  <c r="AC89" i="7" s="1"/>
  <c r="T35" i="7"/>
  <c r="W35" i="7" s="1"/>
  <c r="Y35" i="7" s="1"/>
  <c r="AC35" i="7" s="1"/>
  <c r="U66" i="7"/>
  <c r="AC66" i="7" s="1"/>
  <c r="U97" i="7"/>
  <c r="AC97" i="7" s="1"/>
  <c r="U42" i="7"/>
  <c r="AC42" i="7" s="1"/>
  <c r="U10" i="7"/>
  <c r="AC10" i="7" s="1"/>
  <c r="T23" i="7"/>
  <c r="W23" i="7" s="1"/>
  <c r="Y23" i="7" s="1"/>
  <c r="AC23" i="7" s="1"/>
  <c r="U4" i="7"/>
  <c r="AC4" i="7" s="1"/>
  <c r="U95" i="7"/>
  <c r="AC95" i="7" s="1"/>
  <c r="T39" i="7"/>
  <c r="W39" i="7" s="1"/>
  <c r="Y39" i="7" s="1"/>
  <c r="AC39" i="7" s="1"/>
  <c r="U6" i="7"/>
  <c r="AC6" i="7" s="1"/>
  <c r="T94" i="7"/>
  <c r="W94" i="7" s="1"/>
  <c r="Y94" i="7" s="1"/>
  <c r="AC94" i="7" s="1"/>
  <c r="T51" i="7"/>
  <c r="W51" i="7" s="1"/>
  <c r="Y51" i="7" s="1"/>
  <c r="AC51" i="7" s="1"/>
  <c r="U52" i="7"/>
  <c r="AC52" i="7" s="1"/>
  <c r="T90" i="7"/>
  <c r="W90" i="7" s="1"/>
  <c r="Y90" i="7" s="1"/>
  <c r="AC90" i="7" s="1"/>
  <c r="U57" i="7"/>
  <c r="AC57" i="7" s="1"/>
  <c r="T28" i="7"/>
  <c r="W28" i="7" s="1"/>
  <c r="Y28" i="7" s="1"/>
  <c r="AC28" i="7" s="1"/>
  <c r="U40" i="7"/>
  <c r="AC40" i="7" s="1"/>
  <c r="U13" i="7"/>
  <c r="AC13" i="7" s="1"/>
  <c r="U81" i="7"/>
  <c r="AC81" i="7" s="1"/>
  <c r="T61" i="7"/>
  <c r="W61" i="7" s="1"/>
  <c r="Y61" i="7" s="1"/>
  <c r="AC61" i="7" s="1"/>
  <c r="AY447" i="1"/>
  <c r="T83" i="7"/>
  <c r="W83" i="7" s="1"/>
  <c r="Y83" i="7" s="1"/>
  <c r="AC83" i="7" s="1"/>
  <c r="T84" i="7"/>
  <c r="W84" i="7" s="1"/>
  <c r="Y84" i="7" s="1"/>
  <c r="AC84" i="7" s="1"/>
  <c r="U24" i="7"/>
  <c r="AC24" i="7" s="1"/>
  <c r="T16" i="7"/>
  <c r="W16" i="7" s="1"/>
  <c r="Y16" i="7" s="1"/>
  <c r="AC16" i="7" s="1"/>
  <c r="U54" i="7"/>
  <c r="AC54" i="7" s="1"/>
  <c r="U64" i="7"/>
  <c r="AC64" i="7" s="1"/>
  <c r="T88" i="7"/>
  <c r="W88" i="7" s="1"/>
  <c r="Y88" i="7" s="1"/>
  <c r="AC88" i="7" s="1"/>
  <c r="U34" i="7"/>
  <c r="AC34" i="7" s="1"/>
  <c r="T55" i="7"/>
  <c r="W55" i="7" s="1"/>
  <c r="Y55" i="7" s="1"/>
  <c r="AC55" i="7" s="1"/>
  <c r="AY99" i="1"/>
  <c r="U65" i="7"/>
  <c r="AC65" i="7" s="1"/>
  <c r="U26" i="7"/>
  <c r="AC26" i="7" s="1"/>
  <c r="T53" i="7"/>
  <c r="W53" i="7" s="1"/>
  <c r="Y53" i="7" s="1"/>
  <c r="AC53" i="7" s="1"/>
  <c r="T72" i="7"/>
  <c r="W72" i="7" s="1"/>
  <c r="Y72" i="7" s="1"/>
  <c r="AC72" i="7" s="1"/>
  <c r="T63" i="7"/>
  <c r="W63" i="7" s="1"/>
  <c r="Y63" i="7" s="1"/>
  <c r="AC63" i="7" s="1"/>
  <c r="T47" i="7"/>
  <c r="W47" i="7" s="1"/>
  <c r="Y47" i="7" s="1"/>
  <c r="AC47" i="7" s="1"/>
  <c r="T36" i="7"/>
  <c r="W36" i="7" s="1"/>
  <c r="Y36" i="7" s="1"/>
  <c r="AC36" i="7" s="1"/>
  <c r="T96" i="7"/>
  <c r="W96" i="7" s="1"/>
  <c r="Y96" i="7" s="1"/>
  <c r="AC96" i="7" s="1"/>
  <c r="U9" i="7"/>
  <c r="AC9" i="7" s="1"/>
  <c r="T50" i="7"/>
  <c r="W50" i="7" s="1"/>
  <c r="Y50" i="7" s="1"/>
  <c r="AC50" i="7" s="1"/>
  <c r="T20" i="7"/>
  <c r="W20" i="7" s="1"/>
  <c r="Y20" i="7" s="1"/>
  <c r="AC20" i="7" s="1"/>
  <c r="AC21" i="7"/>
  <c r="AX943" i="1"/>
  <c r="BA943" i="1" s="1"/>
  <c r="BC943" i="1" s="1"/>
  <c r="AX339" i="1"/>
  <c r="BA339" i="1" s="1"/>
  <c r="BC339" i="1" s="1"/>
  <c r="AX851" i="1"/>
  <c r="BA851" i="1" s="1"/>
  <c r="BC851" i="1" s="1"/>
  <c r="AX672" i="1"/>
  <c r="BA672" i="1" s="1"/>
  <c r="BC672" i="1" s="1"/>
  <c r="AY862" i="1"/>
  <c r="AX410" i="1"/>
  <c r="AY181" i="1"/>
  <c r="AY823" i="1"/>
  <c r="AX422" i="1"/>
  <c r="AX418" i="1"/>
  <c r="AX499" i="1"/>
  <c r="AY380" i="1"/>
  <c r="AX322" i="1"/>
  <c r="AX434" i="1"/>
  <c r="AX347" i="1"/>
  <c r="AX280" i="1"/>
  <c r="AY503" i="1"/>
  <c r="AY598" i="1"/>
  <c r="AX143" i="1"/>
  <c r="AX154" i="1"/>
  <c r="AY523" i="1"/>
  <c r="AX667" i="1"/>
  <c r="AX224" i="1"/>
  <c r="AY857" i="1"/>
  <c r="AY334" i="1"/>
  <c r="AX209" i="1"/>
  <c r="AX840" i="1"/>
  <c r="AY728" i="1"/>
  <c r="AX288" i="1"/>
  <c r="AX924" i="1"/>
  <c r="BA924" i="1" s="1"/>
  <c r="BC924" i="1" s="1"/>
  <c r="AY369" i="1"/>
  <c r="AX913" i="1"/>
  <c r="AY474" i="1"/>
  <c r="AY441" i="1"/>
  <c r="AY542" i="1"/>
  <c r="AX778" i="1"/>
  <c r="AY84" i="1"/>
  <c r="AX395" i="1"/>
  <c r="BA395" i="1" s="1"/>
  <c r="BC395" i="1" s="1"/>
  <c r="AX329" i="1"/>
  <c r="AY722" i="1"/>
  <c r="AX635" i="1"/>
  <c r="AY498" i="1"/>
  <c r="AX193" i="1"/>
  <c r="BA193" i="1" s="1"/>
  <c r="BC193" i="1" s="1"/>
  <c r="AX547" i="1"/>
  <c r="BA547" i="1" s="1"/>
  <c r="BC547" i="1" s="1"/>
  <c r="AX482" i="1"/>
  <c r="BA482" i="1" s="1"/>
  <c r="BC482" i="1" s="1"/>
  <c r="AY429" i="1"/>
  <c r="AY486" i="1"/>
  <c r="AX928" i="1"/>
  <c r="AX425" i="1"/>
  <c r="AY103" i="1"/>
  <c r="AX727" i="1"/>
  <c r="BA727" i="1" s="1"/>
  <c r="BC727" i="1" s="1"/>
  <c r="AX356" i="1"/>
  <c r="BA356" i="1" s="1"/>
  <c r="BC356" i="1" s="1"/>
  <c r="AX101" i="1"/>
  <c r="BA101" i="1" s="1"/>
  <c r="BC101" i="1" s="1"/>
  <c r="AX522" i="1"/>
  <c r="AY146" i="1"/>
  <c r="AY580" i="1"/>
  <c r="AX571" i="1"/>
  <c r="AX834" i="1"/>
  <c r="BA834" i="1" s="1"/>
  <c r="BC834" i="1" s="1"/>
  <c r="AX382" i="1"/>
  <c r="AX759" i="1"/>
  <c r="BA759" i="1" s="1"/>
  <c r="BC759" i="1" s="1"/>
  <c r="AX675" i="1"/>
  <c r="BA675" i="1" s="1"/>
  <c r="BC675" i="1" s="1"/>
  <c r="AX340" i="1"/>
  <c r="BA340" i="1" s="1"/>
  <c r="BC340" i="1" s="1"/>
  <c r="AX134" i="1"/>
  <c r="BA134" i="1" s="1"/>
  <c r="BC134" i="1" s="1"/>
  <c r="AX232" i="1"/>
  <c r="BA232" i="1" s="1"/>
  <c r="BC232" i="1" s="1"/>
  <c r="AY355" i="1"/>
  <c r="AY198" i="1"/>
  <c r="AX75" i="1"/>
  <c r="BA75" i="1" s="1"/>
  <c r="BC75" i="1" s="1"/>
  <c r="AY514" i="1"/>
  <c r="AX601" i="1"/>
  <c r="BA601" i="1" s="1"/>
  <c r="BC601" i="1" s="1"/>
  <c r="AX304" i="1"/>
  <c r="AX221" i="1"/>
  <c r="BA221" i="1" s="1"/>
  <c r="BC221" i="1" s="1"/>
  <c r="AX895" i="1"/>
  <c r="BA895" i="1" s="1"/>
  <c r="BC895" i="1" s="1"/>
  <c r="AX524" i="1"/>
  <c r="AX342" i="1"/>
  <c r="AY294" i="1"/>
  <c r="AX688" i="1"/>
  <c r="BA688" i="1" s="1"/>
  <c r="BC688" i="1" s="1"/>
  <c r="AY301" i="1"/>
  <c r="AY293" i="1"/>
  <c r="AX59" i="1"/>
  <c r="BA59" i="1" s="1"/>
  <c r="BC59" i="1" s="1"/>
  <c r="AY282" i="1"/>
  <c r="AX530" i="1"/>
  <c r="BA530" i="1" s="1"/>
  <c r="BC530" i="1" s="1"/>
  <c r="AX817" i="1"/>
  <c r="BA817" i="1" s="1"/>
  <c r="BC817" i="1" s="1"/>
  <c r="AX490" i="1"/>
  <c r="BA490" i="1" s="1"/>
  <c r="BC490" i="1" s="1"/>
  <c r="AX381" i="1"/>
  <c r="BA381" i="1" s="1"/>
  <c r="BC381" i="1" s="1"/>
  <c r="AY316" i="1"/>
  <c r="AX194" i="1"/>
  <c r="BA194" i="1" s="1"/>
  <c r="BC194" i="1" s="1"/>
  <c r="AX379" i="1"/>
  <c r="BA379" i="1" s="1"/>
  <c r="BC379" i="1" s="1"/>
  <c r="AY747" i="1"/>
  <c r="AY660" i="1"/>
  <c r="AX589" i="1"/>
  <c r="BA589" i="1" s="1"/>
  <c r="BC589" i="1" s="1"/>
  <c r="AX830" i="1"/>
  <c r="BA830" i="1" s="1"/>
  <c r="BC830" i="1" s="1"/>
  <c r="AX125" i="1"/>
  <c r="BA125" i="1" s="1"/>
  <c r="BC125" i="1" s="1"/>
  <c r="AX225" i="1"/>
  <c r="BA225" i="1" s="1"/>
  <c r="BC225" i="1" s="1"/>
  <c r="AX609" i="1"/>
  <c r="BA609" i="1" s="1"/>
  <c r="BC609" i="1" s="1"/>
  <c r="AX887" i="1"/>
  <c r="BA887" i="1" s="1"/>
  <c r="BC887" i="1" s="1"/>
  <c r="AX842" i="1"/>
  <c r="BA842" i="1" s="1"/>
  <c r="BC842" i="1" s="1"/>
  <c r="AX554" i="1"/>
  <c r="BA554" i="1" s="1"/>
  <c r="BC554" i="1" s="1"/>
  <c r="AX308" i="1"/>
  <c r="BA308" i="1" s="1"/>
  <c r="BC308" i="1" s="1"/>
  <c r="AY229" i="1"/>
  <c r="AY560" i="1"/>
  <c r="AY390" i="1"/>
  <c r="AX270" i="1"/>
  <c r="BA270" i="1" s="1"/>
  <c r="BC270" i="1" s="1"/>
  <c r="AY556" i="1"/>
  <c r="AX858" i="1"/>
  <c r="BA858" i="1" s="1"/>
  <c r="BC858" i="1" s="1"/>
  <c r="AX743" i="1"/>
  <c r="BA743" i="1" s="1"/>
  <c r="BC743" i="1" s="1"/>
  <c r="AY612" i="1"/>
  <c r="AX443" i="1"/>
  <c r="BA443" i="1" s="1"/>
  <c r="BC443" i="1" s="1"/>
  <c r="AX210" i="1"/>
  <c r="BA210" i="1" s="1"/>
  <c r="BC210" i="1" s="1"/>
  <c r="AY888" i="1"/>
  <c r="AY838" i="1"/>
  <c r="AX325" i="1"/>
  <c r="BA325" i="1" s="1"/>
  <c r="BC325" i="1" s="1"/>
  <c r="AY518" i="1"/>
  <c r="AY202" i="1"/>
  <c r="AY921" i="1"/>
  <c r="AX244" i="1"/>
  <c r="BA244" i="1" s="1"/>
  <c r="BC244" i="1" s="1"/>
  <c r="AX54" i="1"/>
  <c r="BA54" i="1" s="1"/>
  <c r="BC54" i="1" s="1"/>
  <c r="AX50" i="1"/>
  <c r="BA50" i="1" s="1"/>
  <c r="BC50" i="1" s="1"/>
  <c r="AY800" i="1"/>
  <c r="AY298" i="1"/>
  <c r="AX780" i="1"/>
  <c r="BA780" i="1" s="1"/>
  <c r="BC780" i="1" s="1"/>
  <c r="AX909" i="1"/>
  <c r="BA909" i="1" s="1"/>
  <c r="BC909" i="1" s="1"/>
  <c r="AX616" i="1"/>
  <c r="BA616" i="1" s="1"/>
  <c r="BC616" i="1" s="1"/>
  <c r="AX848" i="1"/>
  <c r="BA848" i="1" s="1"/>
  <c r="BC848" i="1" s="1"/>
  <c r="AX19" i="1"/>
  <c r="BA19" i="1" s="1"/>
  <c r="BC19" i="1" s="1"/>
  <c r="AY189" i="1"/>
  <c r="AY139" i="1"/>
  <c r="AX124" i="1"/>
  <c r="BA124" i="1" s="1"/>
  <c r="BC124" i="1" s="1"/>
  <c r="AY47" i="1"/>
  <c r="AY938" i="1"/>
  <c r="AY405" i="1"/>
  <c r="AY709" i="1"/>
  <c r="AX528" i="1"/>
  <c r="BA528" i="1" s="1"/>
  <c r="BC528" i="1" s="1"/>
  <c r="AX557" i="1"/>
  <c r="BA557" i="1" s="1"/>
  <c r="BC557" i="1" s="1"/>
  <c r="AX822" i="1"/>
  <c r="BA822" i="1" s="1"/>
  <c r="BC822" i="1" s="1"/>
  <c r="AY649" i="1"/>
  <c r="AY691" i="1"/>
  <c r="AX639" i="1"/>
  <c r="BA639" i="1" s="1"/>
  <c r="BC639" i="1" s="1"/>
  <c r="AY393" i="1"/>
  <c r="AY839" i="1"/>
  <c r="AY680" i="1"/>
  <c r="AX326" i="1"/>
  <c r="BA326" i="1" s="1"/>
  <c r="BC326" i="1" s="1"/>
  <c r="AX253" i="1"/>
  <c r="BA253" i="1" s="1"/>
  <c r="BC253" i="1" s="1"/>
  <c r="AY57" i="1"/>
  <c r="AY13" i="1"/>
  <c r="AY702" i="1"/>
  <c r="AX618" i="1"/>
  <c r="BA618" i="1" s="1"/>
  <c r="BC618" i="1" s="1"/>
  <c r="AX593" i="1"/>
  <c r="BA593" i="1" s="1"/>
  <c r="BC593" i="1" s="1"/>
  <c r="AY83" i="1"/>
  <c r="AY51" i="1"/>
  <c r="AX679" i="1"/>
  <c r="BA679" i="1" s="1"/>
  <c r="BC679" i="1" s="1"/>
  <c r="AY749" i="1"/>
  <c r="AY835" i="1"/>
  <c r="AX889" i="1"/>
  <c r="BA889" i="1" s="1"/>
  <c r="BC889" i="1" s="1"/>
  <c r="AX666" i="1"/>
  <c r="BA666" i="1" s="1"/>
  <c r="BC666" i="1" s="1"/>
  <c r="AX399" i="1"/>
  <c r="BA399" i="1" s="1"/>
  <c r="BC399" i="1" s="1"/>
  <c r="AX338" i="1"/>
  <c r="BA338" i="1" s="1"/>
  <c r="BC338" i="1" s="1"/>
  <c r="AX249" i="1"/>
  <c r="BA249" i="1" s="1"/>
  <c r="BC249" i="1" s="1"/>
  <c r="AX472" i="1"/>
  <c r="BA472" i="1" s="1"/>
  <c r="BC472" i="1" s="1"/>
  <c r="AX642" i="1"/>
  <c r="BA642" i="1" s="1"/>
  <c r="BC642" i="1" s="1"/>
  <c r="AX465" i="1"/>
  <c r="BA465" i="1" s="1"/>
  <c r="BC465" i="1" s="1"/>
  <c r="AY195" i="1"/>
  <c r="AX318" i="1"/>
  <c r="BA318" i="1" s="1"/>
  <c r="BC318" i="1" s="1"/>
  <c r="AX46" i="1"/>
  <c r="BA46" i="1" s="1"/>
  <c r="BC46" i="1" s="1"/>
  <c r="AX44" i="1"/>
  <c r="BA44" i="1" s="1"/>
  <c r="BC44" i="1" s="1"/>
  <c r="AX484" i="1"/>
  <c r="BA484" i="1" s="1"/>
  <c r="BC484" i="1" s="1"/>
  <c r="AY313" i="1"/>
  <c r="AY252" i="1"/>
  <c r="AX808" i="1"/>
  <c r="BA808" i="1" s="1"/>
  <c r="BC808" i="1" s="1"/>
  <c r="AY123" i="1"/>
  <c r="AY794" i="1"/>
  <c r="AY940" i="1"/>
  <c r="AY939" i="1"/>
  <c r="AX783" i="1"/>
  <c r="BA783" i="1" s="1"/>
  <c r="BC783" i="1" s="1"/>
  <c r="AX710" i="1"/>
  <c r="BA710" i="1" s="1"/>
  <c r="BC710" i="1" s="1"/>
  <c r="AX404" i="1"/>
  <c r="BA404" i="1" s="1"/>
  <c r="BC404" i="1" s="1"/>
  <c r="AY197" i="1"/>
  <c r="AY235" i="1"/>
  <c r="AY590" i="1"/>
  <c r="AY272" i="1"/>
  <c r="AX899" i="1"/>
  <c r="BA899" i="1" s="1"/>
  <c r="BC899" i="1" s="1"/>
  <c r="AY664" i="1"/>
  <c r="AX729" i="1"/>
  <c r="BA729" i="1" s="1"/>
  <c r="BC729" i="1" s="1"/>
  <c r="AX175" i="1"/>
  <c r="BA175" i="1" s="1"/>
  <c r="BC175" i="1" s="1"/>
  <c r="AX82" i="1"/>
  <c r="BA82" i="1" s="1"/>
  <c r="BC82" i="1" s="1"/>
  <c r="AX185" i="1"/>
  <c r="BA185" i="1" s="1"/>
  <c r="BC185" i="1" s="1"/>
  <c r="AY95" i="1"/>
  <c r="AY242" i="1"/>
  <c r="AY948" i="1"/>
  <c r="AX791" i="1"/>
  <c r="BA791" i="1" s="1"/>
  <c r="BC791" i="1" s="1"/>
  <c r="AX96" i="1"/>
  <c r="BA96" i="1" s="1"/>
  <c r="BC96" i="1" s="1"/>
  <c r="AY629" i="1"/>
  <c r="AX733" i="1"/>
  <c r="BA733" i="1" s="1"/>
  <c r="BC733" i="1" s="1"/>
  <c r="AX625" i="1"/>
  <c r="BA625" i="1" s="1"/>
  <c r="BC625" i="1" s="1"/>
  <c r="AY923" i="1"/>
  <c r="AY319" i="1"/>
  <c r="AY813" i="1"/>
  <c r="AX583" i="1"/>
  <c r="BA583" i="1" s="1"/>
  <c r="BC583" i="1" s="1"/>
  <c r="AY385" i="1"/>
  <c r="AX521" i="1"/>
  <c r="BA521" i="1" s="1"/>
  <c r="BC521" i="1" s="1"/>
  <c r="AY762" i="1"/>
  <c r="AY926" i="1"/>
  <c r="AX920" i="1"/>
  <c r="BA920" i="1" s="1"/>
  <c r="BC920" i="1" s="1"/>
  <c r="AX936" i="1"/>
  <c r="BA936" i="1" s="1"/>
  <c r="BC936" i="1" s="1"/>
  <c r="AX879" i="1"/>
  <c r="BA879" i="1" s="1"/>
  <c r="BC879" i="1" s="1"/>
  <c r="AX896" i="1"/>
  <c r="BA896" i="1" s="1"/>
  <c r="BC896" i="1" s="1"/>
  <c r="AY752" i="1"/>
  <c r="AX816" i="1"/>
  <c r="BA816" i="1" s="1"/>
  <c r="BC816" i="1" s="1"/>
  <c r="AY765" i="1"/>
  <c r="AY746" i="1"/>
  <c r="AY771" i="1"/>
  <c r="AX423" i="1"/>
  <c r="BA423" i="1" s="1"/>
  <c r="BC423" i="1" s="1"/>
  <c r="AX160" i="1"/>
  <c r="BA160" i="1" s="1"/>
  <c r="BC160" i="1" s="1"/>
  <c r="AX217" i="1"/>
  <c r="BA217" i="1" s="1"/>
  <c r="BC217" i="1" s="1"/>
  <c r="AX55" i="1"/>
  <c r="BA55" i="1" s="1"/>
  <c r="BC55" i="1" s="1"/>
  <c r="AX944" i="1"/>
  <c r="BA944" i="1" s="1"/>
  <c r="BC944" i="1" s="1"/>
  <c r="AX487" i="1"/>
  <c r="BA487" i="1" s="1"/>
  <c r="BC487" i="1" s="1"/>
  <c r="AY694" i="1"/>
  <c r="AY433" i="1"/>
  <c r="AX630" i="1"/>
  <c r="BA630" i="1" s="1"/>
  <c r="BC630" i="1" s="1"/>
  <c r="AY449" i="1"/>
  <c r="AY58" i="1"/>
  <c r="AX898" i="1"/>
  <c r="BA898" i="1" s="1"/>
  <c r="BC898" i="1" s="1"/>
  <c r="AX619" i="1"/>
  <c r="BA619" i="1" s="1"/>
  <c r="BC619" i="1" s="1"/>
  <c r="AY678" i="1"/>
  <c r="AX925" i="1"/>
  <c r="BA925" i="1" s="1"/>
  <c r="BC925" i="1" s="1"/>
  <c r="AX815" i="1"/>
  <c r="BA815" i="1" s="1"/>
  <c r="BC815" i="1" s="1"/>
  <c r="AY133" i="1"/>
  <c r="AX479" i="1"/>
  <c r="BA479" i="1" s="1"/>
  <c r="BC479" i="1" s="1"/>
  <c r="AX240" i="1"/>
  <c r="BA240" i="1" s="1"/>
  <c r="BC240" i="1" s="1"/>
  <c r="AX890" i="1"/>
  <c r="BA890" i="1" s="1"/>
  <c r="BC890" i="1" s="1"/>
  <c r="AY387" i="1"/>
  <c r="AX648" i="1"/>
  <c r="BA648" i="1" s="1"/>
  <c r="BC648" i="1" s="1"/>
  <c r="AX148" i="1"/>
  <c r="BA148" i="1" s="1"/>
  <c r="BC148" i="1" s="1"/>
  <c r="AY856" i="1"/>
  <c r="AX346" i="1"/>
  <c r="BA346" i="1" s="1"/>
  <c r="BC346" i="1" s="1"/>
  <c r="AX68" i="1"/>
  <c r="BA68" i="1" s="1"/>
  <c r="BC68" i="1" s="1"/>
  <c r="AY886" i="1"/>
  <c r="AX689" i="1"/>
  <c r="BA689" i="1" s="1"/>
  <c r="BC689" i="1" s="1"/>
  <c r="AY353" i="1"/>
  <c r="AY763" i="1"/>
  <c r="AX806" i="1"/>
  <c r="BA806" i="1" s="1"/>
  <c r="BC806" i="1" s="1"/>
  <c r="AX563" i="1"/>
  <c r="BA563" i="1" s="1"/>
  <c r="BC563" i="1" s="1"/>
  <c r="AX683" i="1"/>
  <c r="BA683" i="1" s="1"/>
  <c r="BC683" i="1" s="1"/>
  <c r="AY375" i="1"/>
  <c r="AY505" i="1"/>
  <c r="AY307" i="1"/>
  <c r="AX135" i="1"/>
  <c r="BA135" i="1" s="1"/>
  <c r="BC135" i="1" s="1"/>
  <c r="AY796" i="1"/>
  <c r="AX647" i="1"/>
  <c r="BA647" i="1" s="1"/>
  <c r="BC647" i="1" s="1"/>
  <c r="AX644" i="1"/>
  <c r="BA644" i="1" s="1"/>
  <c r="BC644" i="1" s="1"/>
  <c r="AY623" i="1"/>
  <c r="AX93" i="1"/>
  <c r="BA93" i="1" s="1"/>
  <c r="BC93" i="1" s="1"/>
  <c r="AX186" i="1"/>
  <c r="BA186" i="1" s="1"/>
  <c r="BC186" i="1" s="1"/>
  <c r="AY48" i="1"/>
  <c r="AX935" i="1"/>
  <c r="BA935" i="1" s="1"/>
  <c r="BC935" i="1" s="1"/>
  <c r="AX736" i="1"/>
  <c r="BA736" i="1" s="1"/>
  <c r="BC736" i="1" s="1"/>
  <c r="AX716" i="1"/>
  <c r="BA716" i="1" s="1"/>
  <c r="BC716" i="1" s="1"/>
  <c r="AX885" i="1"/>
  <c r="BA885" i="1" s="1"/>
  <c r="BC885" i="1" s="1"/>
  <c r="AY829" i="1"/>
  <c r="AY659" i="1"/>
  <c r="AY510" i="1"/>
  <c r="AY416" i="1"/>
  <c r="AX383" i="1"/>
  <c r="BA383" i="1" s="1"/>
  <c r="BC383" i="1" s="1"/>
  <c r="AX335" i="1"/>
  <c r="BA335" i="1" s="1"/>
  <c r="BC335" i="1" s="1"/>
  <c r="AX513" i="1"/>
  <c r="BA513" i="1" s="1"/>
  <c r="BC513" i="1" s="1"/>
  <c r="AX576" i="1"/>
  <c r="BA576" i="1" s="1"/>
  <c r="BC576" i="1" s="1"/>
  <c r="AX504" i="1"/>
  <c r="BA504" i="1" s="1"/>
  <c r="BC504" i="1" s="1"/>
  <c r="AX391" i="1"/>
  <c r="BA391" i="1" s="1"/>
  <c r="BC391" i="1" s="1"/>
  <c r="AY157" i="1"/>
  <c r="AX108" i="1"/>
  <c r="BA108" i="1" s="1"/>
  <c r="BC108" i="1" s="1"/>
  <c r="AY85" i="1"/>
  <c r="AX278" i="1"/>
  <c r="BA278" i="1" s="1"/>
  <c r="BC278" i="1" s="1"/>
  <c r="AX914" i="1"/>
  <c r="BA914" i="1" s="1"/>
  <c r="BC914" i="1" s="1"/>
  <c r="AX911" i="1"/>
  <c r="BA911" i="1" s="1"/>
  <c r="BC911" i="1" s="1"/>
  <c r="AY715" i="1"/>
  <c r="AY665" i="1"/>
  <c r="AX631" i="1"/>
  <c r="BA631" i="1" s="1"/>
  <c r="BC631" i="1" s="1"/>
  <c r="AX627" i="1"/>
  <c r="BA627" i="1" s="1"/>
  <c r="BC627" i="1" s="1"/>
  <c r="AY703" i="1"/>
  <c r="AY446" i="1"/>
  <c r="AY360" i="1"/>
  <c r="AX453" i="1"/>
  <c r="BA453" i="1" s="1"/>
  <c r="BC453" i="1" s="1"/>
  <c r="AY15" i="1"/>
  <c r="AX45" i="1"/>
  <c r="BA45" i="1" s="1"/>
  <c r="BC45" i="1" s="1"/>
  <c r="AY827" i="1"/>
  <c r="AY409" i="1"/>
  <c r="AX212" i="1"/>
  <c r="BA212" i="1" s="1"/>
  <c r="BC212" i="1" s="1"/>
  <c r="AY654" i="1"/>
  <c r="AY891" i="1"/>
  <c r="AY463" i="1"/>
  <c r="AY437" i="1"/>
  <c r="AY341" i="1"/>
  <c r="AX41" i="1"/>
  <c r="BA41" i="1" s="1"/>
  <c r="BC41" i="1" s="1"/>
  <c r="AY37" i="1"/>
  <c r="AX36" i="1"/>
  <c r="BA36" i="1" s="1"/>
  <c r="BC36" i="1" s="1"/>
  <c r="AX81" i="1"/>
  <c r="BA81" i="1" s="1"/>
  <c r="BC81" i="1" s="1"/>
  <c r="AX428" i="1"/>
  <c r="BA428" i="1" s="1"/>
  <c r="BC428" i="1" s="1"/>
  <c r="AX445" i="1"/>
  <c r="BA445" i="1" s="1"/>
  <c r="BC445" i="1" s="1"/>
  <c r="AY220" i="1"/>
  <c r="AX162" i="1"/>
  <c r="BA162" i="1" s="1"/>
  <c r="BC162" i="1" s="1"/>
  <c r="AX377" i="1"/>
  <c r="BA377" i="1" s="1"/>
  <c r="BC377" i="1" s="1"/>
  <c r="AX419" i="1"/>
  <c r="BA419" i="1" s="1"/>
  <c r="BC419" i="1" s="1"/>
  <c r="AX696" i="1"/>
  <c r="BA696" i="1" s="1"/>
  <c r="BC696" i="1" s="1"/>
  <c r="AX402" i="1"/>
  <c r="BA402" i="1" s="1"/>
  <c r="BC402" i="1" s="1"/>
  <c r="AX204" i="1"/>
  <c r="BA204" i="1" s="1"/>
  <c r="BC204" i="1" s="1"/>
  <c r="AY26" i="1"/>
  <c r="AY497" i="1"/>
  <c r="AX349" i="1"/>
  <c r="BA349" i="1" s="1"/>
  <c r="BC349" i="1" s="1"/>
  <c r="AY564" i="1"/>
  <c r="T22" i="7"/>
  <c r="W22" i="7" s="1"/>
  <c r="Y22" i="7" s="1"/>
  <c r="AC22" i="7" s="1"/>
  <c r="AX289" i="1"/>
  <c r="BA289" i="1" s="1"/>
  <c r="BC289" i="1" s="1"/>
  <c r="AY216" i="1"/>
  <c r="AX196" i="1"/>
  <c r="BA196" i="1" s="1"/>
  <c r="BC196" i="1" s="1"/>
  <c r="AY641" i="1"/>
  <c r="T7" i="7"/>
  <c r="W7" i="7" s="1"/>
  <c r="Y7" i="7" s="1"/>
  <c r="AC7" i="7" s="1"/>
  <c r="AX912" i="1"/>
  <c r="BA912" i="1" s="1"/>
  <c r="BC912" i="1" s="1"/>
  <c r="AX738" i="1"/>
  <c r="BA738" i="1" s="1"/>
  <c r="BC738" i="1" s="1"/>
  <c r="AX330" i="1"/>
  <c r="BA330" i="1" s="1"/>
  <c r="BC330" i="1" s="1"/>
  <c r="AX903" i="1"/>
  <c r="BA903" i="1" s="1"/>
  <c r="BC903" i="1" s="1"/>
  <c r="AX358" i="1"/>
  <c r="BA358" i="1" s="1"/>
  <c r="BC358" i="1" s="1"/>
  <c r="AX744" i="1"/>
  <c r="BA744" i="1" s="1"/>
  <c r="BC744" i="1" s="1"/>
  <c r="AX300" i="1"/>
  <c r="BA300" i="1" s="1"/>
  <c r="BC300" i="1" s="1"/>
  <c r="AX149" i="1"/>
  <c r="BA149" i="1" s="1"/>
  <c r="BC149" i="1" s="1"/>
  <c r="AY100" i="1"/>
  <c r="AY345" i="1"/>
  <c r="AX772" i="1"/>
  <c r="BA772" i="1" s="1"/>
  <c r="BC772" i="1" s="1"/>
  <c r="AY440" i="1"/>
  <c r="AY352" i="1"/>
  <c r="AY460" i="1"/>
  <c r="AX231" i="1"/>
  <c r="BA231" i="1" s="1"/>
  <c r="BC231" i="1" s="1"/>
  <c r="AX129" i="1"/>
  <c r="BA129" i="1" s="1"/>
  <c r="BC129" i="1" s="1"/>
  <c r="AX464" i="1"/>
  <c r="BA464" i="1" s="1"/>
  <c r="BC464" i="1" s="1"/>
  <c r="AX343" i="1"/>
  <c r="BA343" i="1" s="1"/>
  <c r="BC343" i="1" s="1"/>
  <c r="AY832" i="1"/>
  <c r="AY483" i="1"/>
  <c r="AY74" i="1"/>
  <c r="AY864" i="1"/>
  <c r="AY457" i="1"/>
  <c r="AX67" i="1"/>
  <c r="BA67" i="1" s="1"/>
  <c r="BC67" i="1" s="1"/>
  <c r="AX35" i="1"/>
  <c r="BA35" i="1" s="1"/>
  <c r="BC35" i="1" s="1"/>
  <c r="AY436" i="1"/>
  <c r="AX436" i="1"/>
  <c r="BA436" i="1" s="1"/>
  <c r="BC436" i="1" s="1"/>
  <c r="AY292" i="1"/>
  <c r="AX292" i="1"/>
  <c r="BA292" i="1" s="1"/>
  <c r="BC292" i="1" s="1"/>
  <c r="AY584" i="1"/>
  <c r="AX584" i="1"/>
  <c r="BA584" i="1" s="1"/>
  <c r="BC584" i="1" s="1"/>
  <c r="AX432" i="1"/>
  <c r="BA432" i="1" s="1"/>
  <c r="BC432" i="1" s="1"/>
  <c r="AY432" i="1"/>
  <c r="AX789" i="1"/>
  <c r="BA789" i="1" s="1"/>
  <c r="BC789" i="1" s="1"/>
  <c r="AY789" i="1"/>
  <c r="AY877" i="1"/>
  <c r="AX877" i="1"/>
  <c r="BA877" i="1" s="1"/>
  <c r="BC877" i="1" s="1"/>
  <c r="AY770" i="1"/>
  <c r="AX770" i="1"/>
  <c r="BA770" i="1" s="1"/>
  <c r="BC770" i="1" s="1"/>
  <c r="AY785" i="1"/>
  <c r="AX785" i="1"/>
  <c r="BA785" i="1" s="1"/>
  <c r="BC785" i="1" s="1"/>
  <c r="AY268" i="1"/>
  <c r="AX268" i="1"/>
  <c r="BA268" i="1" s="1"/>
  <c r="BC268" i="1" s="1"/>
  <c r="AY614" i="1"/>
  <c r="AX614" i="1"/>
  <c r="BA614" i="1" s="1"/>
  <c r="BC614" i="1" s="1"/>
  <c r="AX670" i="1"/>
  <c r="BA670" i="1" s="1"/>
  <c r="BC670" i="1" s="1"/>
  <c r="AY670" i="1"/>
  <c r="AX873" i="1"/>
  <c r="BA873" i="1" s="1"/>
  <c r="BC873" i="1" s="1"/>
  <c r="AX71" i="1"/>
  <c r="BA71" i="1" s="1"/>
  <c r="BC71" i="1" s="1"/>
  <c r="AY71" i="1"/>
  <c r="AX720" i="1"/>
  <c r="BA720" i="1" s="1"/>
  <c r="BC720" i="1" s="1"/>
  <c r="AY720" i="1"/>
  <c r="AY169" i="1"/>
  <c r="AX169" i="1"/>
  <c r="BA169" i="1" s="1"/>
  <c r="BC169" i="1" s="1"/>
  <c r="AX919" i="1"/>
  <c r="BA919" i="1" s="1"/>
  <c r="BC919" i="1" s="1"/>
  <c r="AY919" i="1"/>
  <c r="AX31" i="1"/>
  <c r="BA31" i="1" s="1"/>
  <c r="BC31" i="1" s="1"/>
  <c r="AY31" i="1"/>
  <c r="AX388" i="1"/>
  <c r="BA388" i="1" s="1"/>
  <c r="BC388" i="1" s="1"/>
  <c r="AY388" i="1"/>
  <c r="AY248" i="1"/>
  <c r="AX248" i="1"/>
  <c r="BA248" i="1" s="1"/>
  <c r="BC248" i="1" s="1"/>
  <c r="AX915" i="1"/>
  <c r="BA915" i="1" s="1"/>
  <c r="BC915" i="1" s="1"/>
  <c r="AY915" i="1"/>
  <c r="AY558" i="1"/>
  <c r="AX558" i="1"/>
  <c r="BA558" i="1" s="1"/>
  <c r="BC558" i="1" s="1"/>
  <c r="AX273" i="1"/>
  <c r="BA273" i="1" s="1"/>
  <c r="BC273" i="1" s="1"/>
  <c r="AY273" i="1"/>
  <c r="AX246" i="1"/>
  <c r="BA246" i="1" s="1"/>
  <c r="BC246" i="1" s="1"/>
  <c r="AY246" i="1"/>
  <c r="AY113" i="1"/>
  <c r="AY910" i="1"/>
  <c r="AX910" i="1"/>
  <c r="BA910" i="1" s="1"/>
  <c r="BC910" i="1" s="1"/>
  <c r="AY753" i="1"/>
  <c r="AX753" i="1"/>
  <c r="BA753" i="1" s="1"/>
  <c r="BC753" i="1" s="1"/>
  <c r="AX859" i="1"/>
  <c r="BA859" i="1" s="1"/>
  <c r="BC859" i="1" s="1"/>
  <c r="AY859" i="1"/>
  <c r="AY845" i="1"/>
  <c r="AX845" i="1"/>
  <c r="BA845" i="1" s="1"/>
  <c r="BC845" i="1" s="1"/>
  <c r="AY63" i="1"/>
  <c r="AX63" i="1"/>
  <c r="BA63" i="1" s="1"/>
  <c r="BC63" i="1" s="1"/>
  <c r="AY417" i="1"/>
  <c r="AX417" i="1"/>
  <c r="BA417" i="1" s="1"/>
  <c r="BC417" i="1" s="1"/>
  <c r="AX610" i="1"/>
  <c r="BA610" i="1" s="1"/>
  <c r="BC610" i="1" s="1"/>
  <c r="AY408" i="1"/>
  <c r="AX310" i="1"/>
  <c r="BA310" i="1" s="1"/>
  <c r="BC310" i="1" s="1"/>
  <c r="AY238" i="1"/>
  <c r="AX238" i="1"/>
  <c r="BA238" i="1" s="1"/>
  <c r="BC238" i="1" s="1"/>
  <c r="AY568" i="1"/>
  <c r="AX568" i="1"/>
  <c r="BA568" i="1" s="1"/>
  <c r="BC568" i="1" s="1"/>
  <c r="AY452" i="1"/>
  <c r="AX452" i="1"/>
  <c r="BA452" i="1" s="1"/>
  <c r="BC452" i="1" s="1"/>
  <c r="AY509" i="1"/>
  <c r="AX509" i="1"/>
  <c r="BA509" i="1" s="1"/>
  <c r="BC509" i="1" s="1"/>
  <c r="AX361" i="1"/>
  <c r="BA361" i="1" s="1"/>
  <c r="BC361" i="1" s="1"/>
  <c r="AY361" i="1"/>
  <c r="AX741" i="1"/>
  <c r="BA741" i="1" s="1"/>
  <c r="BC741" i="1" s="1"/>
  <c r="AY741" i="1"/>
  <c r="AX145" i="1"/>
  <c r="BA145" i="1" s="1"/>
  <c r="BC145" i="1" s="1"/>
  <c r="AY145" i="1"/>
  <c r="AX511" i="1"/>
  <c r="BA511" i="1" s="1"/>
  <c r="BC511" i="1" s="1"/>
  <c r="AY511" i="1"/>
  <c r="AY884" i="1"/>
  <c r="AX884" i="1"/>
  <c r="BA884" i="1" s="1"/>
  <c r="BC884" i="1" s="1"/>
  <c r="AY546" i="1"/>
  <c r="AX546" i="1"/>
  <c r="BA546" i="1" s="1"/>
  <c r="BC546" i="1" s="1"/>
  <c r="AY442" i="1"/>
  <c r="AX442" i="1"/>
  <c r="BA442" i="1" s="1"/>
  <c r="BC442" i="1" s="1"/>
  <c r="AX477" i="1"/>
  <c r="BA477" i="1" s="1"/>
  <c r="BC477" i="1" s="1"/>
  <c r="AY477" i="1"/>
  <c r="AX11" i="1"/>
  <c r="BA11" i="1" s="1"/>
  <c r="BC11" i="1" s="1"/>
  <c r="AY876" i="1"/>
  <c r="AX876" i="1"/>
  <c r="BA876" i="1" s="1"/>
  <c r="BC876" i="1" s="1"/>
  <c r="AY105" i="1"/>
  <c r="AX105" i="1"/>
  <c r="BA105" i="1" s="1"/>
  <c r="BC105" i="1" s="1"/>
  <c r="AY624" i="1"/>
  <c r="AX624" i="1"/>
  <c r="BA624" i="1" s="1"/>
  <c r="BC624" i="1" s="1"/>
  <c r="AY488" i="1"/>
  <c r="AX488" i="1"/>
  <c r="BA488" i="1" s="1"/>
  <c r="BC488" i="1" s="1"/>
  <c r="AY831" i="1"/>
  <c r="AX831" i="1"/>
  <c r="BA831" i="1" s="1"/>
  <c r="BC831" i="1" s="1"/>
  <c r="AX712" i="1"/>
  <c r="BA712" i="1" s="1"/>
  <c r="BC712" i="1" s="1"/>
  <c r="AX551" i="1"/>
  <c r="BA551" i="1" s="1"/>
  <c r="BC551" i="1" s="1"/>
  <c r="AX321" i="1"/>
  <c r="BA321" i="1" s="1"/>
  <c r="BC321" i="1" s="1"/>
  <c r="AY321" i="1"/>
  <c r="AY43" i="1"/>
  <c r="AX43" i="1"/>
  <c r="BA43" i="1" s="1"/>
  <c r="BC43" i="1" s="1"/>
  <c r="AY699" i="1"/>
  <c r="AX699" i="1"/>
  <c r="BA699" i="1" s="1"/>
  <c r="BC699" i="1" s="1"/>
  <c r="AX38" i="1"/>
  <c r="BA38" i="1" s="1"/>
  <c r="BC38" i="1" s="1"/>
  <c r="AY38" i="1"/>
  <c r="AY810" i="1"/>
  <c r="AX810" i="1"/>
  <c r="BA810" i="1" s="1"/>
  <c r="BC810" i="1" s="1"/>
  <c r="AX867" i="1"/>
  <c r="BA867" i="1" s="1"/>
  <c r="BC867" i="1" s="1"/>
  <c r="AY867" i="1"/>
  <c r="AY577" i="1"/>
  <c r="AX577" i="1"/>
  <c r="BA577" i="1" s="1"/>
  <c r="BC577" i="1" s="1"/>
  <c r="AX575" i="1"/>
  <c r="BA575" i="1" s="1"/>
  <c r="BC575" i="1" s="1"/>
  <c r="AY575" i="1"/>
  <c r="AY473" i="1"/>
  <c r="AX473" i="1"/>
  <c r="BA473" i="1" s="1"/>
  <c r="BC473" i="1" s="1"/>
  <c r="AX803" i="1"/>
  <c r="BA803" i="1" s="1"/>
  <c r="BC803" i="1" s="1"/>
  <c r="AY803" i="1"/>
  <c r="AY20" i="1"/>
  <c r="AX20" i="1"/>
  <c r="BA20" i="1" s="1"/>
  <c r="BC20" i="1" s="1"/>
  <c r="AX555" i="1"/>
  <c r="BA555" i="1" s="1"/>
  <c r="BC555" i="1" s="1"/>
  <c r="AY537" i="1"/>
  <c r="AX537" i="1"/>
  <c r="BA537" i="1" s="1"/>
  <c r="BC537" i="1" s="1"/>
  <c r="AY595" i="1"/>
  <c r="AX595" i="1"/>
  <c r="BA595" i="1" s="1"/>
  <c r="BC595" i="1" s="1"/>
  <c r="AY227" i="1"/>
  <c r="AX227" i="1"/>
  <c r="BA227" i="1" s="1"/>
  <c r="BC227" i="1" s="1"/>
  <c r="AY481" i="1"/>
  <c r="AX481" i="1"/>
  <c r="BA481" i="1" s="1"/>
  <c r="BC481" i="1" s="1"/>
  <c r="AY311" i="1"/>
  <c r="AX311" i="1"/>
  <c r="BA311" i="1" s="1"/>
  <c r="BC311" i="1" s="1"/>
  <c r="AY621" i="1"/>
  <c r="AX621" i="1"/>
  <c r="BA621" i="1" s="1"/>
  <c r="BC621" i="1" s="1"/>
  <c r="AY184" i="1"/>
  <c r="AX184" i="1"/>
  <c r="BA184" i="1" s="1"/>
  <c r="BC184" i="1" s="1"/>
  <c r="AX760" i="1"/>
  <c r="BA760" i="1" s="1"/>
  <c r="BC760" i="1" s="1"/>
  <c r="AY424" i="1"/>
  <c r="AY717" i="1"/>
  <c r="AX651" i="1"/>
  <c r="BA651" i="1" s="1"/>
  <c r="BC651" i="1" s="1"/>
  <c r="AY552" i="1"/>
  <c r="AX781" i="1"/>
  <c r="BA781" i="1" s="1"/>
  <c r="BC781" i="1" s="1"/>
  <c r="AY781" i="1"/>
  <c r="AY907" i="1"/>
  <c r="AY493" i="1"/>
  <c r="AX16" i="1"/>
  <c r="BA16" i="1" s="1"/>
  <c r="BC16" i="1" s="1"/>
  <c r="AY573" i="1"/>
  <c r="AX573" i="1"/>
  <c r="BA573" i="1" s="1"/>
  <c r="BC573" i="1" s="1"/>
  <c r="AY265" i="1"/>
  <c r="AX265" i="1"/>
  <c r="BA265" i="1" s="1"/>
  <c r="BC265" i="1" s="1"/>
  <c r="AY608" i="1"/>
  <c r="AX485" i="1"/>
  <c r="BA485" i="1" s="1"/>
  <c r="BC485" i="1" s="1"/>
  <c r="AY163" i="1"/>
  <c r="AX397" i="1"/>
  <c r="BA397" i="1" s="1"/>
  <c r="BC397" i="1" s="1"/>
  <c r="AY254" i="1"/>
  <c r="AY90" i="1"/>
  <c r="AX90" i="1"/>
  <c r="BA90" i="1" s="1"/>
  <c r="BC90" i="1" s="1"/>
  <c r="AX331" i="1"/>
  <c r="BA331" i="1" s="1"/>
  <c r="BC331" i="1" s="1"/>
  <c r="AY331" i="1"/>
  <c r="AY880" i="1"/>
  <c r="AX880" i="1"/>
  <c r="BA880" i="1" s="1"/>
  <c r="BC880" i="1" s="1"/>
  <c r="AX869" i="1"/>
  <c r="BA869" i="1" s="1"/>
  <c r="BC869" i="1" s="1"/>
  <c r="AY869" i="1"/>
  <c r="AX284" i="1"/>
  <c r="BA284" i="1" s="1"/>
  <c r="BC284" i="1" s="1"/>
  <c r="AY284" i="1"/>
  <c r="AX327" i="1"/>
  <c r="BA327" i="1" s="1"/>
  <c r="BC327" i="1" s="1"/>
  <c r="AY327" i="1"/>
  <c r="AX572" i="1"/>
  <c r="BA572" i="1" s="1"/>
  <c r="BC572" i="1" s="1"/>
  <c r="AY572" i="1"/>
  <c r="AX475" i="1"/>
  <c r="BA475" i="1" s="1"/>
  <c r="BC475" i="1" s="1"/>
  <c r="AY475" i="1"/>
  <c r="AY420" i="1"/>
  <c r="AX420" i="1"/>
  <c r="BA420" i="1" s="1"/>
  <c r="BC420" i="1" s="1"/>
  <c r="AX119" i="1"/>
  <c r="BA119" i="1" s="1"/>
  <c r="BC119" i="1" s="1"/>
  <c r="AY119" i="1"/>
  <c r="AX865" i="1"/>
  <c r="BA865" i="1" s="1"/>
  <c r="BC865" i="1" s="1"/>
  <c r="AY865" i="1"/>
  <c r="AY111" i="1"/>
  <c r="AX111" i="1"/>
  <c r="BA111" i="1" s="1"/>
  <c r="BC111" i="1" s="1"/>
  <c r="AY14" i="1"/>
  <c r="AX14" i="1"/>
  <c r="BA14" i="1" s="1"/>
  <c r="BC14" i="1" s="1"/>
  <c r="AY567" i="1"/>
  <c r="AX567" i="1"/>
  <c r="BA567" i="1" s="1"/>
  <c r="BC567" i="1" s="1"/>
  <c r="AY607" i="1"/>
  <c r="AX607" i="1"/>
  <c r="BA607" i="1" s="1"/>
  <c r="BC607" i="1" s="1"/>
  <c r="AX478" i="1"/>
  <c r="BA478" i="1" s="1"/>
  <c r="BC478" i="1" s="1"/>
  <c r="AY478" i="1"/>
  <c r="AY804" i="1"/>
  <c r="AX804" i="1"/>
  <c r="BA804" i="1" s="1"/>
  <c r="BC804" i="1" s="1"/>
  <c r="AY177" i="1"/>
  <c r="AX177" i="1"/>
  <c r="BA177" i="1" s="1"/>
  <c r="BC177" i="1" s="1"/>
  <c r="AY894" i="1"/>
  <c r="AX769" i="1"/>
  <c r="BA769" i="1" s="1"/>
  <c r="BC769" i="1" s="1"/>
  <c r="AX515" i="1"/>
  <c r="BA515" i="1" s="1"/>
  <c r="BC515" i="1" s="1"/>
  <c r="AX62" i="1"/>
  <c r="BA62" i="1" s="1"/>
  <c r="BC62" i="1" s="1"/>
  <c r="AY586" i="1"/>
  <c r="AX586" i="1"/>
  <c r="BA586" i="1" s="1"/>
  <c r="BC586" i="1" s="1"/>
  <c r="AX916" i="1"/>
  <c r="BA916" i="1" s="1"/>
  <c r="BC916" i="1" s="1"/>
  <c r="AX228" i="1"/>
  <c r="BA228" i="1" s="1"/>
  <c r="BC228" i="1" s="1"/>
  <c r="AY622" i="1"/>
  <c r="AY303" i="1"/>
  <c r="AX303" i="1"/>
  <c r="BA303" i="1" s="1"/>
  <c r="BC303" i="1" s="1"/>
  <c r="AX875" i="1"/>
  <c r="BA875" i="1" s="1"/>
  <c r="BC875" i="1" s="1"/>
  <c r="AY875" i="1"/>
  <c r="AX574" i="1"/>
  <c r="BA574" i="1" s="1"/>
  <c r="BC574" i="1" s="1"/>
  <c r="AY574" i="1"/>
  <c r="AY378" i="1"/>
  <c r="AX378" i="1"/>
  <c r="BA378" i="1" s="1"/>
  <c r="BC378" i="1" s="1"/>
  <c r="AX662" i="1"/>
  <c r="BA662" i="1" s="1"/>
  <c r="BC662" i="1" s="1"/>
  <c r="AY662" i="1"/>
  <c r="AY581" i="1"/>
  <c r="AX581" i="1"/>
  <c r="BA581" i="1" s="1"/>
  <c r="BC581" i="1" s="1"/>
  <c r="AX566" i="1"/>
  <c r="BA566" i="1" s="1"/>
  <c r="BC566" i="1" s="1"/>
  <c r="AY566" i="1"/>
  <c r="AY12" i="1"/>
  <c r="AX12" i="1"/>
  <c r="BA12" i="1" s="1"/>
  <c r="BC12" i="1" s="1"/>
  <c r="AY777" i="1"/>
  <c r="AX777" i="1"/>
  <c r="BA777" i="1" s="1"/>
  <c r="BC777" i="1" s="1"/>
  <c r="AX296" i="1"/>
  <c r="BA296" i="1" s="1"/>
  <c r="BC296" i="1" s="1"/>
  <c r="AY296" i="1"/>
  <c r="AY305" i="1"/>
  <c r="AX305" i="1"/>
  <c r="BA305" i="1" s="1"/>
  <c r="BC305" i="1" s="1"/>
  <c r="AX256" i="1"/>
  <c r="BA256" i="1" s="1"/>
  <c r="BC256" i="1" s="1"/>
  <c r="AY256" i="1"/>
  <c r="AX757" i="1"/>
  <c r="BA757" i="1" s="1"/>
  <c r="BC757" i="1" s="1"/>
  <c r="AY757" i="1"/>
  <c r="AX374" i="1"/>
  <c r="BA374" i="1" s="1"/>
  <c r="BC374" i="1" s="1"/>
  <c r="AX861" i="1"/>
  <c r="BA861" i="1" s="1"/>
  <c r="BC861" i="1" s="1"/>
  <c r="AX4" i="1"/>
  <c r="BA4" i="1" s="1"/>
  <c r="BC4" i="1" s="1"/>
  <c r="BG4" i="1" s="1"/>
  <c r="AY459" i="1"/>
  <c r="AX459" i="1"/>
  <c r="BA459" i="1" s="1"/>
  <c r="BC459" i="1" s="1"/>
  <c r="AY693" i="1"/>
  <c r="AX693" i="1"/>
  <c r="BA693" i="1" s="1"/>
  <c r="BC693" i="1" s="1"/>
  <c r="AX520" i="1"/>
  <c r="BA520" i="1" s="1"/>
  <c r="BC520" i="1" s="1"/>
  <c r="AY520" i="1"/>
  <c r="AX543" i="1"/>
  <c r="BA543" i="1" s="1"/>
  <c r="BC543" i="1" s="1"/>
  <c r="AX21" i="1"/>
  <c r="BA21" i="1" s="1"/>
  <c r="BC21" i="1" s="1"/>
  <c r="AY21" i="1"/>
  <c r="AY843" i="1"/>
  <c r="AX704" i="1"/>
  <c r="BA704" i="1" s="1"/>
  <c r="BC704" i="1" s="1"/>
  <c r="AY24" i="1"/>
  <c r="AX156" i="1"/>
  <c r="BA156" i="1" s="1"/>
  <c r="BC156" i="1" s="1"/>
  <c r="AX260" i="1"/>
  <c r="BA260" i="1" s="1"/>
  <c r="BC260" i="1" s="1"/>
  <c r="AY260" i="1"/>
  <c r="AY384" i="1"/>
  <c r="AX384" i="1"/>
  <c r="BA384" i="1" s="1"/>
  <c r="BC384" i="1" s="1"/>
  <c r="AY28" i="1"/>
  <c r="AX28" i="1"/>
  <c r="BA28" i="1" s="1"/>
  <c r="BC28" i="1" s="1"/>
  <c r="AY161" i="1"/>
  <c r="AX161" i="1"/>
  <c r="BA161" i="1" s="1"/>
  <c r="BC161" i="1" s="1"/>
  <c r="AX737" i="1"/>
  <c r="BA737" i="1" s="1"/>
  <c r="BC737" i="1" s="1"/>
  <c r="AX454" i="1"/>
  <c r="BA454" i="1" s="1"/>
  <c r="BC454" i="1" s="1"/>
  <c r="AY166" i="1"/>
  <c r="AX166" i="1"/>
  <c r="BA166" i="1" s="1"/>
  <c r="BC166" i="1" s="1"/>
  <c r="AY545" i="1"/>
  <c r="AY701" i="1"/>
  <c r="AX701" i="1"/>
  <c r="BA701" i="1" s="1"/>
  <c r="BC701" i="1" s="1"/>
  <c r="AY320" i="1"/>
  <c r="AX89" i="1"/>
  <c r="BA89" i="1" s="1"/>
  <c r="BC89" i="1" s="1"/>
  <c r="AY868" i="1"/>
  <c r="AX868" i="1"/>
  <c r="BA868" i="1" s="1"/>
  <c r="BC868" i="1" s="1"/>
  <c r="AY569" i="1"/>
  <c r="AX569" i="1"/>
  <c r="BA569" i="1" s="1"/>
  <c r="BC569" i="1" s="1"/>
  <c r="AY517" i="1"/>
  <c r="AX517" i="1"/>
  <c r="BA517" i="1" s="1"/>
  <c r="BC517" i="1" s="1"/>
  <c r="AY25" i="1"/>
  <c r="AX25" i="1"/>
  <c r="BA25" i="1" s="1"/>
  <c r="BC25" i="1" s="1"/>
  <c r="AX458" i="1"/>
  <c r="BA458" i="1" s="1"/>
  <c r="BC458" i="1" s="1"/>
  <c r="AY458" i="1"/>
  <c r="AY337" i="1"/>
  <c r="AY431" i="1"/>
  <c r="AX431" i="1"/>
  <c r="BA431" i="1" s="1"/>
  <c r="BC431" i="1" s="1"/>
  <c r="AY718" i="1"/>
  <c r="AY673" i="1"/>
  <c r="AX141" i="1"/>
  <c r="BA141" i="1" s="1"/>
  <c r="BC141" i="1" s="1"/>
  <c r="AX606" i="1"/>
  <c r="BA606" i="1" s="1"/>
  <c r="BC606" i="1" s="1"/>
  <c r="AX215" i="1"/>
  <c r="BA215" i="1" s="1"/>
  <c r="BC215" i="1" s="1"/>
  <c r="AY215" i="1"/>
  <c r="AX512" i="1"/>
  <c r="BA512" i="1" s="1"/>
  <c r="BC512" i="1" s="1"/>
  <c r="AY512" i="1"/>
  <c r="AX786" i="1"/>
  <c r="BA786" i="1" s="1"/>
  <c r="BC786" i="1" s="1"/>
  <c r="AY70" i="1"/>
  <c r="AX427" i="1"/>
  <c r="BA427" i="1" s="1"/>
  <c r="BC427" i="1" s="1"/>
  <c r="AY646" i="1"/>
  <c r="AX646" i="1"/>
  <c r="BA646" i="1" s="1"/>
  <c r="BC646" i="1" s="1"/>
  <c r="AY128" i="1"/>
  <c r="AX128" i="1"/>
  <c r="BA128" i="1" s="1"/>
  <c r="BC128" i="1" s="1"/>
  <c r="AY136" i="1"/>
  <c r="AX136" i="1"/>
  <c r="BA136" i="1" s="1"/>
  <c r="BC136" i="1" s="1"/>
  <c r="AY403" i="1"/>
  <c r="AX403" i="1"/>
  <c r="BA403" i="1" s="1"/>
  <c r="BC403" i="1" s="1"/>
  <c r="AY740" i="1"/>
  <c r="AX740" i="1"/>
  <c r="BA740" i="1" s="1"/>
  <c r="BC740" i="1" s="1"/>
  <c r="AY412" i="1"/>
  <c r="AX412" i="1"/>
  <c r="BA412" i="1" s="1"/>
  <c r="BC412" i="1" s="1"/>
  <c r="AX172" i="1"/>
  <c r="BA172" i="1" s="1"/>
  <c r="BC172" i="1" s="1"/>
  <c r="AX426" i="1"/>
  <c r="BA426" i="1" s="1"/>
  <c r="BC426" i="1" s="1"/>
  <c r="AX723" i="1"/>
  <c r="BA723" i="1" s="1"/>
  <c r="BC723" i="1" s="1"/>
  <c r="AY723" i="1"/>
  <c r="AX883" i="1"/>
  <c r="BA883" i="1" s="1"/>
  <c r="BC883" i="1" s="1"/>
  <c r="AY883" i="1"/>
  <c r="AX685" i="1"/>
  <c r="BA685" i="1" s="1"/>
  <c r="BC685" i="1" s="1"/>
  <c r="AY681" i="1"/>
  <c r="AX904" i="1"/>
  <c r="BA904" i="1" s="1"/>
  <c r="BC904" i="1" s="1"/>
  <c r="AY852" i="1"/>
  <c r="AX526" i="1"/>
  <c r="BA526" i="1" s="1"/>
  <c r="BC526" i="1" s="1"/>
  <c r="AY376" i="1"/>
  <c r="AX140" i="1"/>
  <c r="BA140" i="1" s="1"/>
  <c r="BC140" i="1" s="1"/>
  <c r="AX661" i="1"/>
  <c r="BA661" i="1" s="1"/>
  <c r="BC661" i="1" s="1"/>
  <c r="AX496" i="1"/>
  <c r="BA496" i="1" s="1"/>
  <c r="BC496" i="1" s="1"/>
  <c r="AY529" i="1"/>
  <c r="AY205" i="1"/>
  <c r="AX205" i="1"/>
  <c r="BA205" i="1" s="1"/>
  <c r="BC205" i="1" s="1"/>
  <c r="AY3" i="1"/>
  <c r="AX3" i="1"/>
  <c r="BA3" i="1" s="1"/>
  <c r="BC3" i="1" s="1"/>
  <c r="BG3" i="1" s="1"/>
  <c r="AY173" i="1"/>
  <c r="AX173" i="1"/>
  <c r="BA173" i="1" s="1"/>
  <c r="BC173" i="1" s="1"/>
  <c r="AY435" i="1"/>
  <c r="AX435" i="1"/>
  <c r="BA435" i="1" s="1"/>
  <c r="BC435" i="1" s="1"/>
  <c r="AX628" i="1"/>
  <c r="BA628" i="1" s="1"/>
  <c r="BC628" i="1" s="1"/>
  <c r="AY628" i="1"/>
  <c r="AY711" i="1"/>
  <c r="AX711" i="1"/>
  <c r="BA711" i="1" s="1"/>
  <c r="BC711" i="1" s="1"/>
  <c r="AX219" i="1"/>
  <c r="BA219" i="1" s="1"/>
  <c r="BC219" i="1" s="1"/>
  <c r="AY219" i="1"/>
  <c r="AY582" i="1"/>
  <c r="AX582" i="1"/>
  <c r="BA582" i="1" s="1"/>
  <c r="BC582" i="1" s="1"/>
  <c r="AX400" i="1"/>
  <c r="BA400" i="1" s="1"/>
  <c r="BC400" i="1" s="1"/>
  <c r="AY400" i="1"/>
  <c r="AX151" i="1"/>
  <c r="BA151" i="1" s="1"/>
  <c r="BC151" i="1" s="1"/>
  <c r="AY151" i="1"/>
  <c r="AY900" i="1"/>
  <c r="AX900" i="1"/>
  <c r="BA900" i="1" s="1"/>
  <c r="BC900" i="1" s="1"/>
  <c r="AY525" i="1"/>
  <c r="AX525" i="1"/>
  <c r="BA525" i="1" s="1"/>
  <c r="BC525" i="1" s="1"/>
  <c r="AY637" i="1"/>
  <c r="AX637" i="1"/>
  <c r="BA637" i="1" s="1"/>
  <c r="BC637" i="1" s="1"/>
  <c r="AY897" i="1"/>
  <c r="AX927" i="1"/>
  <c r="BA927" i="1" s="1"/>
  <c r="BC927" i="1" s="1"/>
  <c r="AY855" i="1"/>
  <c r="AX774" i="1"/>
  <c r="BA774" i="1" s="1"/>
  <c r="BC774" i="1" s="1"/>
  <c r="AX533" i="1"/>
  <c r="BA533" i="1" s="1"/>
  <c r="BC533" i="1" s="1"/>
  <c r="AX344" i="1"/>
  <c r="BA344" i="1" s="1"/>
  <c r="BC344" i="1" s="1"/>
  <c r="AY344" i="1"/>
  <c r="AX255" i="1"/>
  <c r="BA255" i="1" s="1"/>
  <c r="BC255" i="1" s="1"/>
  <c r="AX263" i="1"/>
  <c r="BA263" i="1" s="1"/>
  <c r="BC263" i="1" s="1"/>
  <c r="AY18" i="1"/>
  <c r="AX893" i="1"/>
  <c r="BA893" i="1" s="1"/>
  <c r="BC893" i="1" s="1"/>
  <c r="AY302" i="1"/>
  <c r="AX97" i="1"/>
  <c r="BA97" i="1" s="1"/>
  <c r="BC97" i="1" s="1"/>
  <c r="AY69" i="1"/>
  <c r="AY98" i="1"/>
  <c r="AX536" i="1"/>
  <c r="BA536" i="1" s="1"/>
  <c r="BC536" i="1" s="1"/>
  <c r="AY725" i="1"/>
  <c r="AY731" i="1"/>
  <c r="AY553" i="1"/>
  <c r="AX438" i="1"/>
  <c r="BA438" i="1" s="1"/>
  <c r="BC438" i="1" s="1"/>
  <c r="AY439" i="1"/>
  <c r="AY421" i="1"/>
  <c r="AY10" i="1"/>
  <c r="AX92" i="1"/>
  <c r="BA92" i="1" s="1"/>
  <c r="BC92" i="1" s="1"/>
  <c r="AX645" i="1"/>
  <c r="BA645" i="1" s="1"/>
  <c r="BC645" i="1" s="1"/>
  <c r="AX222" i="1"/>
  <c r="BA222" i="1" s="1"/>
  <c r="BC222" i="1" s="1"/>
  <c r="AY222" i="1"/>
  <c r="AX844" i="1"/>
  <c r="BA844" i="1" s="1"/>
  <c r="BC844" i="1" s="1"/>
  <c r="AX456" i="1"/>
  <c r="BA456" i="1" s="1"/>
  <c r="BC456" i="1" s="1"/>
  <c r="AX66" i="1"/>
  <c r="BA66" i="1" s="1"/>
  <c r="BC66" i="1" s="1"/>
  <c r="AY798" i="1"/>
  <c r="AX793" i="1"/>
  <c r="BA793" i="1" s="1"/>
  <c r="BC793" i="1" s="1"/>
  <c r="AX714" i="1"/>
  <c r="BA714" i="1" s="1"/>
  <c r="BC714" i="1" s="1"/>
  <c r="AY336" i="1"/>
  <c r="AX489" i="1"/>
  <c r="BA489" i="1" s="1"/>
  <c r="BC489" i="1" s="1"/>
  <c r="AX550" i="1"/>
  <c r="BA550" i="1" s="1"/>
  <c r="BC550" i="1" s="1"/>
  <c r="AY42" i="1"/>
  <c r="AX247" i="1"/>
  <c r="BA247" i="1" s="1"/>
  <c r="BC247" i="1" s="1"/>
  <c r="AY171" i="1"/>
  <c r="AX742" i="1"/>
  <c r="BA742" i="1" s="1"/>
  <c r="BC742" i="1" s="1"/>
  <c r="AX372" i="1"/>
  <c r="BA372" i="1" s="1"/>
  <c r="BC372" i="1" s="1"/>
  <c r="AX469" i="1"/>
  <c r="BA469" i="1" s="1"/>
  <c r="BC469" i="1" s="1"/>
  <c r="AX138" i="1"/>
  <c r="BA138" i="1" s="1"/>
  <c r="BC138" i="1" s="1"/>
  <c r="AX9" i="1"/>
  <c r="BA9" i="1" s="1"/>
  <c r="BC9" i="1" s="1"/>
  <c r="BG9" i="1" s="1"/>
  <c r="AX748" i="1"/>
  <c r="BA748" i="1" s="1"/>
  <c r="BC748" i="1" s="1"/>
  <c r="AX312" i="1"/>
  <c r="BA312" i="1" s="1"/>
  <c r="BC312" i="1" s="1"/>
  <c r="AX860" i="1"/>
  <c r="BA860" i="1" s="1"/>
  <c r="BC860" i="1" s="1"/>
  <c r="AY697" i="1"/>
  <c r="AX257" i="1"/>
  <c r="BA257" i="1" s="1"/>
  <c r="BC257" i="1" s="1"/>
  <c r="AY234" i="1"/>
  <c r="AY262" i="1"/>
  <c r="AX323" i="1"/>
  <c r="BA323" i="1" s="1"/>
  <c r="BC323" i="1" s="1"/>
  <c r="AY230" i="1"/>
  <c r="AY467" i="1"/>
  <c r="AX650" i="1"/>
  <c r="BA650" i="1" s="1"/>
  <c r="BC650" i="1" s="1"/>
  <c r="AX88" i="1"/>
  <c r="BA88" i="1" s="1"/>
  <c r="BC88" i="1" s="1"/>
  <c r="AX164" i="1"/>
  <c r="BA164" i="1" s="1"/>
  <c r="BC164" i="1" s="1"/>
  <c r="AX638" i="1"/>
  <c r="BA638" i="1" s="1"/>
  <c r="BC638" i="1" s="1"/>
  <c r="AX192" i="1"/>
  <c r="BA192" i="1" s="1"/>
  <c r="BC192" i="1" s="1"/>
  <c r="AX201" i="1"/>
  <c r="BA201" i="1" s="1"/>
  <c r="BC201" i="1" s="1"/>
  <c r="AX299" i="1"/>
  <c r="BA299" i="1" s="1"/>
  <c r="BC299" i="1" s="1"/>
  <c r="AY811" i="1"/>
  <c r="AX805" i="1"/>
  <c r="BA805" i="1" s="1"/>
  <c r="BC805" i="1" s="1"/>
  <c r="AY611" i="1"/>
  <c r="AY324" i="1"/>
  <c r="AY239" i="1"/>
  <c r="AX776" i="1"/>
  <c r="BA776" i="1" s="1"/>
  <c r="BC776" i="1" s="1"/>
  <c r="AX578" i="1"/>
  <c r="BA578" i="1" s="1"/>
  <c r="BC578" i="1" s="1"/>
  <c r="AX599" i="1"/>
  <c r="BA599" i="1" s="1"/>
  <c r="BC599" i="1" s="1"/>
  <c r="AX539" i="1"/>
  <c r="BA539" i="1" s="1"/>
  <c r="BC539" i="1" s="1"/>
  <c r="AX297" i="1"/>
  <c r="BA297" i="1" s="1"/>
  <c r="BC297" i="1" s="1"/>
  <c r="AX922" i="1"/>
  <c r="BA922" i="1" s="1"/>
  <c r="BC922" i="1" s="1"/>
  <c r="AX411" i="1"/>
  <c r="BA411" i="1" s="1"/>
  <c r="BC411" i="1" s="1"/>
  <c r="AY677" i="1"/>
  <c r="AX677" i="1"/>
  <c r="BA677" i="1" s="1"/>
  <c r="BC677" i="1" s="1"/>
  <c r="AX591" i="1"/>
  <c r="BA591" i="1" s="1"/>
  <c r="BC591" i="1" s="1"/>
  <c r="AX480" i="1"/>
  <c r="BA480" i="1" s="1"/>
  <c r="BC480" i="1" s="1"/>
  <c r="AX531" i="1"/>
  <c r="BA531" i="1" s="1"/>
  <c r="BC531" i="1" s="1"/>
  <c r="AX357" i="1"/>
  <c r="BA357" i="1" s="1"/>
  <c r="BC357" i="1" s="1"/>
  <c r="AY17" i="1"/>
  <c r="AX444" i="1"/>
  <c r="BA444" i="1" s="1"/>
  <c r="BC444" i="1" s="1"/>
  <c r="AX60" i="1"/>
  <c r="BA60" i="1" s="1"/>
  <c r="BC60" i="1" s="1"/>
  <c r="AX49" i="1"/>
  <c r="BA49" i="1" s="1"/>
  <c r="BC49" i="1" s="1"/>
  <c r="AX127" i="1"/>
  <c r="BA127" i="1" s="1"/>
  <c r="BC127" i="1" s="1"/>
  <c r="AY127" i="1"/>
  <c r="AX767" i="1"/>
  <c r="BA767" i="1" s="1"/>
  <c r="BC767" i="1" s="1"/>
  <c r="AX617" i="1"/>
  <c r="BA617" i="1" s="1"/>
  <c r="BC617" i="1" s="1"/>
  <c r="AX466" i="1"/>
  <c r="BA466" i="1" s="1"/>
  <c r="BC466" i="1" s="1"/>
  <c r="AX415" i="1"/>
  <c r="BA415" i="1" s="1"/>
  <c r="BC415" i="1" s="1"/>
  <c r="AX165" i="1"/>
  <c r="BA165" i="1" s="1"/>
  <c r="BC165" i="1" s="1"/>
  <c r="AX218" i="1"/>
  <c r="BA218" i="1" s="1"/>
  <c r="BC218" i="1" s="1"/>
  <c r="AY91" i="1"/>
  <c r="AX764" i="1"/>
  <c r="BA764" i="1" s="1"/>
  <c r="BC764" i="1" s="1"/>
  <c r="AY27" i="1"/>
  <c r="AX730" i="1"/>
  <c r="BA730" i="1" s="1"/>
  <c r="BC730" i="1" s="1"/>
  <c r="AY540" i="1"/>
  <c r="AX721" i="1"/>
  <c r="BA721" i="1" s="1"/>
  <c r="BC721" i="1" s="1"/>
  <c r="AX561" i="1"/>
  <c r="BA561" i="1" s="1"/>
  <c r="BC561" i="1" s="1"/>
  <c r="AX213" i="1"/>
  <c r="BA213" i="1" s="1"/>
  <c r="BC213" i="1" s="1"/>
  <c r="AX61" i="1"/>
  <c r="BA61" i="1" s="1"/>
  <c r="BC61" i="1" s="1"/>
  <c r="AY653" i="1"/>
  <c r="AX653" i="1"/>
  <c r="BA653" i="1" s="1"/>
  <c r="BC653" i="1" s="1"/>
  <c r="AX775" i="1"/>
  <c r="BA775" i="1" s="1"/>
  <c r="BC775" i="1" s="1"/>
  <c r="AY207" i="1"/>
  <c r="AY264" i="1"/>
  <c r="AX585" i="1"/>
  <c r="BA585" i="1" s="1"/>
  <c r="BC585" i="1" s="1"/>
  <c r="AY448" i="1"/>
  <c r="AX365" i="1"/>
  <c r="BA365" i="1" s="1"/>
  <c r="BC365" i="1" s="1"/>
  <c r="AX821" i="1"/>
  <c r="BA821" i="1" s="1"/>
  <c r="BC821" i="1" s="1"/>
  <c r="AX724" i="1"/>
  <c r="BA724" i="1" s="1"/>
  <c r="BC724" i="1" s="1"/>
  <c r="AY797" i="1"/>
  <c r="AY519" i="1"/>
  <c r="AY78" i="1"/>
  <c r="AX751" i="1"/>
  <c r="BA751" i="1" s="1"/>
  <c r="BC751" i="1" s="1"/>
  <c r="AY534" i="1"/>
  <c r="AX351" i="1"/>
  <c r="BA351" i="1" s="1"/>
  <c r="BC351" i="1" s="1"/>
  <c r="AX281" i="1"/>
  <c r="BA281" i="1" s="1"/>
  <c r="BC281" i="1" s="1"/>
  <c r="AX516" i="1"/>
  <c r="BA516" i="1" s="1"/>
  <c r="BC516" i="1" s="1"/>
  <c r="AY613" i="1"/>
  <c r="AX613" i="1"/>
  <c r="BA613" i="1" s="1"/>
  <c r="BC613" i="1" s="1"/>
  <c r="AX587" i="1"/>
  <c r="BA587" i="1" s="1"/>
  <c r="BC587" i="1" s="1"/>
  <c r="AY597" i="1"/>
  <c r="AX597" i="1"/>
  <c r="BA597" i="1" s="1"/>
  <c r="BC597" i="1" s="1"/>
  <c r="AY236" i="1"/>
  <c r="AY120" i="1"/>
  <c r="AY640" i="1"/>
  <c r="AX176" i="1"/>
  <c r="BA176" i="1" s="1"/>
  <c r="BC176" i="1" s="1"/>
  <c r="AY176" i="1"/>
  <c r="AY934" i="1"/>
  <c r="AX934" i="1"/>
  <c r="BA934" i="1" s="1"/>
  <c r="BC934" i="1" s="1"/>
  <c r="AX266" i="1"/>
  <c r="BA266" i="1" s="1"/>
  <c r="BC266" i="1" s="1"/>
  <c r="AY266" i="1"/>
  <c r="AX931" i="1"/>
  <c r="BA931" i="1" s="1"/>
  <c r="BC931" i="1" s="1"/>
  <c r="AX871" i="1"/>
  <c r="BA871" i="1" s="1"/>
  <c r="BC871" i="1" s="1"/>
  <c r="AX792" i="1"/>
  <c r="BA792" i="1" s="1"/>
  <c r="BC792" i="1" s="1"/>
  <c r="AX761" i="1"/>
  <c r="BA761" i="1" s="1"/>
  <c r="BC761" i="1" s="1"/>
  <c r="AY745" i="1"/>
  <c r="AX657" i="1"/>
  <c r="BA657" i="1" s="1"/>
  <c r="BC657" i="1" s="1"/>
  <c r="AX315" i="1"/>
  <c r="BA315" i="1" s="1"/>
  <c r="BC315" i="1" s="1"/>
  <c r="AX73" i="1"/>
  <c r="BA73" i="1" s="1"/>
  <c r="BC73" i="1" s="1"/>
  <c r="AX114" i="1"/>
  <c r="BA114" i="1" s="1"/>
  <c r="BC114" i="1" s="1"/>
  <c r="AY76" i="1"/>
  <c r="AY77" i="1"/>
  <c r="AX132" i="1"/>
  <c r="BA132" i="1" s="1"/>
  <c r="BC132" i="1" s="1"/>
  <c r="AY72" i="1"/>
  <c r="AX363" i="1"/>
  <c r="BA363" i="1" s="1"/>
  <c r="BC363" i="1" s="1"/>
  <c r="AY271" i="1"/>
  <c r="AX271" i="1"/>
  <c r="BA271" i="1" s="1"/>
  <c r="BC271" i="1" s="1"/>
  <c r="AY287" i="1"/>
  <c r="AX287" i="1"/>
  <c r="BA287" i="1" s="1"/>
  <c r="BC287" i="1" s="1"/>
  <c r="AY795" i="1"/>
  <c r="AY604" i="1"/>
  <c r="AY739" i="1"/>
  <c r="AX370" i="1"/>
  <c r="BA370" i="1" s="1"/>
  <c r="BC370" i="1" s="1"/>
  <c r="AY191" i="1"/>
  <c r="AX942" i="1"/>
  <c r="BA942" i="1" s="1"/>
  <c r="BC942" i="1" s="1"/>
  <c r="AY918" i="1"/>
  <c r="AY787" i="1"/>
  <c r="AX690" i="1"/>
  <c r="BA690" i="1" s="1"/>
  <c r="BC690" i="1" s="1"/>
  <c r="AX758" i="1"/>
  <c r="BA758" i="1" s="1"/>
  <c r="BC758" i="1" s="1"/>
  <c r="AY655" i="1"/>
  <c r="AX455" i="1"/>
  <c r="BA455" i="1" s="1"/>
  <c r="BC455" i="1" s="1"/>
  <c r="AY332" i="1"/>
  <c r="AX373" i="1"/>
  <c r="BA373" i="1" s="1"/>
  <c r="BC373" i="1" s="1"/>
  <c r="AX117" i="1"/>
  <c r="BA117" i="1" s="1"/>
  <c r="BC117" i="1" s="1"/>
  <c r="AX56" i="1"/>
  <c r="BA56" i="1" s="1"/>
  <c r="BC56" i="1" s="1"/>
  <c r="AX170" i="1"/>
  <c r="BA170" i="1" s="1"/>
  <c r="BC170" i="1" s="1"/>
  <c r="AX106" i="1"/>
  <c r="BA106" i="1" s="1"/>
  <c r="BC106" i="1" s="1"/>
  <c r="AY40" i="1"/>
  <c r="AY64" i="1"/>
  <c r="AX22" i="1"/>
  <c r="BA22" i="1" s="1"/>
  <c r="BC22" i="1" s="1"/>
  <c r="AX7" i="1"/>
  <c r="BA7" i="1" s="1"/>
  <c r="BC7" i="1" s="1"/>
  <c r="BG7" i="1" s="1"/>
  <c r="AX872" i="1"/>
  <c r="BA872" i="1" s="1"/>
  <c r="BC872" i="1" s="1"/>
  <c r="AX396" i="1"/>
  <c r="BA396" i="1" s="1"/>
  <c r="BC396" i="1" s="1"/>
  <c r="AX615" i="1"/>
  <c r="BA615" i="1" s="1"/>
  <c r="BC615" i="1" s="1"/>
  <c r="AX687" i="1"/>
  <c r="BA687" i="1" s="1"/>
  <c r="BC687" i="1" s="1"/>
  <c r="AY687" i="1"/>
  <c r="AY908" i="1"/>
  <c r="AX908" i="1"/>
  <c r="BA908" i="1" s="1"/>
  <c r="BC908" i="1" s="1"/>
  <c r="AY929" i="1"/>
  <c r="AY155" i="1"/>
  <c r="AY937" i="1"/>
  <c r="AX756" i="1"/>
  <c r="BA756" i="1" s="1"/>
  <c r="BC756" i="1" s="1"/>
  <c r="AX917" i="1"/>
  <c r="BA917" i="1" s="1"/>
  <c r="BC917" i="1" s="1"/>
  <c r="AY779" i="1"/>
  <c r="AX932" i="1"/>
  <c r="BA932" i="1" s="1"/>
  <c r="BC932" i="1" s="1"/>
  <c r="AX881" i="1"/>
  <c r="BA881" i="1" s="1"/>
  <c r="BC881" i="1" s="1"/>
  <c r="AX824" i="1"/>
  <c r="BA824" i="1" s="1"/>
  <c r="BC824" i="1" s="1"/>
  <c r="AY735" i="1"/>
  <c r="AX705" i="1"/>
  <c r="BA705" i="1" s="1"/>
  <c r="BC705" i="1" s="1"/>
  <c r="AX605" i="1"/>
  <c r="BA605" i="1" s="1"/>
  <c r="BC605" i="1" s="1"/>
  <c r="AX726" i="1"/>
  <c r="BA726" i="1" s="1"/>
  <c r="BC726" i="1" s="1"/>
  <c r="AX407" i="1"/>
  <c r="BA407" i="1" s="1"/>
  <c r="BC407" i="1" s="1"/>
  <c r="AX643" i="1"/>
  <c r="BA643" i="1" s="1"/>
  <c r="BC643" i="1" s="1"/>
  <c r="AX592" i="1"/>
  <c r="BA592" i="1" s="1"/>
  <c r="BC592" i="1" s="1"/>
  <c r="AX368" i="1"/>
  <c r="BA368" i="1" s="1"/>
  <c r="BC368" i="1" s="1"/>
  <c r="AY491" i="1"/>
  <c r="AX348" i="1"/>
  <c r="BA348" i="1" s="1"/>
  <c r="BC348" i="1" s="1"/>
  <c r="AX461" i="1"/>
  <c r="BA461" i="1" s="1"/>
  <c r="BC461" i="1" s="1"/>
  <c r="AY233" i="1"/>
  <c r="AX152" i="1"/>
  <c r="BA152" i="1" s="1"/>
  <c r="BC152" i="1" s="1"/>
  <c r="AY286" i="1"/>
  <c r="AY686" i="1"/>
  <c r="AX559" i="1"/>
  <c r="BA559" i="1" s="1"/>
  <c r="BC559" i="1" s="1"/>
  <c r="AX501" i="1"/>
  <c r="BA501" i="1" s="1"/>
  <c r="BC501" i="1" s="1"/>
  <c r="AX906" i="1"/>
  <c r="BA906" i="1" s="1"/>
  <c r="BC906" i="1" s="1"/>
  <c r="AX901" i="1"/>
  <c r="BA901" i="1" s="1"/>
  <c r="BC901" i="1" s="1"/>
  <c r="AX947" i="1"/>
  <c r="BA947" i="1" s="1"/>
  <c r="BC947" i="1" s="1"/>
  <c r="AY784" i="1"/>
  <c r="AY633" i="1"/>
  <c r="AY392" i="1"/>
  <c r="AX406" i="1"/>
  <c r="BA406" i="1" s="1"/>
  <c r="BC406" i="1" s="1"/>
  <c r="AX291" i="1"/>
  <c r="BA291" i="1" s="1"/>
  <c r="BC291" i="1" s="1"/>
  <c r="AX102" i="1"/>
  <c r="BA102" i="1" s="1"/>
  <c r="BC102" i="1" s="1"/>
  <c r="AX6" i="1"/>
  <c r="BA6" i="1" s="1"/>
  <c r="BC6" i="1" s="1"/>
  <c r="BG6" i="1" s="1"/>
  <c r="AX130" i="1"/>
  <c r="BA130" i="1" s="1"/>
  <c r="BC130" i="1" s="1"/>
  <c r="AX153" i="1"/>
  <c r="BA153" i="1" s="1"/>
  <c r="BC153" i="1" s="1"/>
  <c r="AY5" i="1"/>
  <c r="BG5" i="1" s="1"/>
  <c r="AX734" i="1"/>
  <c r="BA734" i="1" s="1"/>
  <c r="BC734" i="1" s="1"/>
  <c r="AX819" i="1"/>
  <c r="BA819" i="1" s="1"/>
  <c r="BC819" i="1" s="1"/>
  <c r="AY819" i="1"/>
  <c r="AX837" i="1"/>
  <c r="BA837" i="1" s="1"/>
  <c r="BC837" i="1" s="1"/>
  <c r="AX632" i="1"/>
  <c r="BA632" i="1" s="1"/>
  <c r="BC632" i="1" s="1"/>
  <c r="AX656" i="1"/>
  <c r="BA656" i="1" s="1"/>
  <c r="BC656" i="1" s="1"/>
  <c r="AX389" i="1"/>
  <c r="BA389" i="1" s="1"/>
  <c r="BC389" i="1" s="1"/>
  <c r="AY187" i="1"/>
  <c r="AX109" i="1"/>
  <c r="BA109" i="1" s="1"/>
  <c r="BC109" i="1" s="1"/>
  <c r="AY773" i="1"/>
  <c r="AY317" i="1"/>
  <c r="AX317" i="1"/>
  <c r="BA317" i="1" s="1"/>
  <c r="BC317" i="1" s="1"/>
  <c r="AY362" i="1"/>
  <c r="AX362" i="1"/>
  <c r="BA362" i="1" s="1"/>
  <c r="BC362" i="1" s="1"/>
  <c r="AY137" i="1"/>
  <c r="AX137" i="1"/>
  <c r="BA137" i="1" s="1"/>
  <c r="BC137" i="1" s="1"/>
  <c r="AX847" i="1"/>
  <c r="BA847" i="1" s="1"/>
  <c r="BC847" i="1" s="1"/>
  <c r="AX892" i="1"/>
  <c r="BA892" i="1" s="1"/>
  <c r="BC892" i="1" s="1"/>
  <c r="AX121" i="1"/>
  <c r="BA121" i="1" s="1"/>
  <c r="BC121" i="1" s="1"/>
  <c r="AY818" i="1"/>
  <c r="AX818" i="1"/>
  <c r="BA818" i="1" s="1"/>
  <c r="BC818" i="1" s="1"/>
  <c r="AY549" i="1"/>
  <c r="AX549" i="1"/>
  <c r="BA549" i="1" s="1"/>
  <c r="BC549" i="1" s="1"/>
  <c r="AY279" i="1"/>
  <c r="AX279" i="1"/>
  <c r="BA279" i="1" s="1"/>
  <c r="BC279" i="1" s="1"/>
  <c r="AY208" i="1"/>
  <c r="AX208" i="1"/>
  <c r="BA208" i="1" s="1"/>
  <c r="BC208" i="1" s="1"/>
  <c r="AY86" i="1"/>
  <c r="AX86" i="1"/>
  <c r="BA86" i="1" s="1"/>
  <c r="BC86" i="1" s="1"/>
  <c r="AX853" i="1"/>
  <c r="BA853" i="1" s="1"/>
  <c r="BC853" i="1" s="1"/>
  <c r="AY548" i="1"/>
  <c r="AY258" i="1"/>
  <c r="AX23" i="1"/>
  <c r="BA23" i="1" s="1"/>
  <c r="BC23" i="1" s="1"/>
  <c r="AY364" i="1"/>
  <c r="AX945" i="1"/>
  <c r="BA945" i="1" s="1"/>
  <c r="BC945" i="1" s="1"/>
  <c r="AY945" i="1"/>
  <c r="AY882" i="1"/>
  <c r="AX882" i="1"/>
  <c r="BA882" i="1" s="1"/>
  <c r="BC882" i="1" s="1"/>
  <c r="AY669" i="1"/>
  <c r="AX669" i="1"/>
  <c r="BA669" i="1" s="1"/>
  <c r="BC669" i="1" s="1"/>
  <c r="AY671" i="1"/>
  <c r="AX671" i="1"/>
  <c r="BA671" i="1" s="1"/>
  <c r="BC671" i="1" s="1"/>
  <c r="AX394" i="1"/>
  <c r="BA394" i="1" s="1"/>
  <c r="BC394" i="1" s="1"/>
  <c r="AY394" i="1"/>
  <c r="AY168" i="1"/>
  <c r="AX168" i="1"/>
  <c r="BA168" i="1" s="1"/>
  <c r="BC168" i="1" s="1"/>
  <c r="AX203" i="1"/>
  <c r="BA203" i="1" s="1"/>
  <c r="BC203" i="1" s="1"/>
  <c r="AY203" i="1"/>
  <c r="AX167" i="1"/>
  <c r="BA167" i="1" s="1"/>
  <c r="BC167" i="1" s="1"/>
  <c r="AY167" i="1"/>
  <c r="AX565" i="1"/>
  <c r="BA565" i="1" s="1"/>
  <c r="BC565" i="1" s="1"/>
  <c r="AY565" i="1"/>
  <c r="AY695" i="1"/>
  <c r="AX695" i="1"/>
  <c r="BA695" i="1" s="1"/>
  <c r="BC695" i="1" s="1"/>
  <c r="AY450" i="1"/>
  <c r="AX450" i="1"/>
  <c r="BA450" i="1" s="1"/>
  <c r="BC450" i="1" s="1"/>
  <c r="AX401" i="1"/>
  <c r="BA401" i="1" s="1"/>
  <c r="BC401" i="1" s="1"/>
  <c r="AY401" i="1"/>
  <c r="AX768" i="1"/>
  <c r="BA768" i="1" s="1"/>
  <c r="BC768" i="1" s="1"/>
  <c r="AX698" i="1"/>
  <c r="BA698" i="1" s="1"/>
  <c r="BC698" i="1" s="1"/>
  <c r="AX603" i="1"/>
  <c r="BA603" i="1" s="1"/>
  <c r="BC603" i="1" s="1"/>
  <c r="AY507" i="1"/>
  <c r="AX80" i="1"/>
  <c r="BA80" i="1" s="1"/>
  <c r="BC80" i="1" s="1"/>
  <c r="AX122" i="1"/>
  <c r="BA122" i="1" s="1"/>
  <c r="BC122" i="1" s="1"/>
  <c r="AX596" i="1"/>
  <c r="BA596" i="1" s="1"/>
  <c r="BC596" i="1" s="1"/>
  <c r="AY596" i="1"/>
  <c r="AX878" i="1"/>
  <c r="BA878" i="1" s="1"/>
  <c r="BC878" i="1" s="1"/>
  <c r="AY878" i="1"/>
  <c r="AX755" i="1"/>
  <c r="BA755" i="1" s="1"/>
  <c r="BC755" i="1" s="1"/>
  <c r="AY755" i="1"/>
  <c r="AY812" i="1"/>
  <c r="AX812" i="1"/>
  <c r="BA812" i="1" s="1"/>
  <c r="BC812" i="1" s="1"/>
  <c r="AX905" i="1"/>
  <c r="BA905" i="1" s="1"/>
  <c r="BC905" i="1" s="1"/>
  <c r="AY905" i="1"/>
  <c r="AY354" i="1"/>
  <c r="AX354" i="1"/>
  <c r="BA354" i="1" s="1"/>
  <c r="BC354" i="1" s="1"/>
  <c r="AX34" i="1"/>
  <c r="BA34" i="1" s="1"/>
  <c r="BC34" i="1" s="1"/>
  <c r="AY34" i="1"/>
  <c r="AY112" i="1"/>
  <c r="AX112" i="1"/>
  <c r="BA112" i="1" s="1"/>
  <c r="BC112" i="1" s="1"/>
  <c r="AY200" i="1"/>
  <c r="AX200" i="1"/>
  <c r="BA200" i="1" s="1"/>
  <c r="BC200" i="1" s="1"/>
  <c r="AY251" i="1"/>
  <c r="AX251" i="1"/>
  <c r="BA251" i="1" s="1"/>
  <c r="BC251" i="1" s="1"/>
  <c r="AX494" i="1"/>
  <c r="BA494" i="1" s="1"/>
  <c r="BC494" i="1" s="1"/>
  <c r="AY494" i="1"/>
  <c r="AY933" i="1"/>
  <c r="AX836" i="1"/>
  <c r="BA836" i="1" s="1"/>
  <c r="BC836" i="1" s="1"/>
  <c r="AX802" i="1"/>
  <c r="BA802" i="1" s="1"/>
  <c r="BC802" i="1" s="1"/>
  <c r="AX790" i="1"/>
  <c r="BA790" i="1" s="1"/>
  <c r="BC790" i="1" s="1"/>
  <c r="AY535" i="1"/>
  <c r="AX541" i="1"/>
  <c r="BA541" i="1" s="1"/>
  <c r="BC541" i="1" s="1"/>
  <c r="AX367" i="1"/>
  <c r="BA367" i="1" s="1"/>
  <c r="BC367" i="1" s="1"/>
  <c r="AX359" i="1"/>
  <c r="BA359" i="1" s="1"/>
  <c r="BC359" i="1" s="1"/>
  <c r="AY183" i="1"/>
  <c r="AX276" i="1"/>
  <c r="BA276" i="1" s="1"/>
  <c r="BC276" i="1" s="1"/>
  <c r="AY2" i="1"/>
  <c r="BG2" i="1" s="1"/>
  <c r="AY826" i="1"/>
  <c r="AX826" i="1"/>
  <c r="BA826" i="1" s="1"/>
  <c r="BC826" i="1" s="1"/>
  <c r="AY874" i="1"/>
  <c r="AX874" i="1"/>
  <c r="BA874" i="1" s="1"/>
  <c r="BC874" i="1" s="1"/>
  <c r="AX620" i="1"/>
  <c r="BA620" i="1" s="1"/>
  <c r="BC620" i="1" s="1"/>
  <c r="AY620" i="1"/>
  <c r="AX870" i="1"/>
  <c r="BA870" i="1" s="1"/>
  <c r="BC870" i="1" s="1"/>
  <c r="AY870" i="1"/>
  <c r="AY782" i="1"/>
  <c r="AX782" i="1"/>
  <c r="BA782" i="1" s="1"/>
  <c r="BC782" i="1" s="1"/>
  <c r="AY708" i="1"/>
  <c r="AX708" i="1"/>
  <c r="BA708" i="1" s="1"/>
  <c r="BC708" i="1" s="1"/>
  <c r="AY226" i="1"/>
  <c r="AX226" i="1"/>
  <c r="BA226" i="1" s="1"/>
  <c r="BC226" i="1" s="1"/>
  <c r="AX159" i="1"/>
  <c r="BA159" i="1" s="1"/>
  <c r="BC159" i="1" s="1"/>
  <c r="AY159" i="1"/>
  <c r="AY116" i="1"/>
  <c r="AX116" i="1"/>
  <c r="BA116" i="1" s="1"/>
  <c r="BC116" i="1" s="1"/>
  <c r="AX713" i="1"/>
  <c r="BA713" i="1" s="1"/>
  <c r="BC713" i="1" s="1"/>
  <c r="AY814" i="1"/>
  <c r="AX814" i="1"/>
  <c r="BA814" i="1" s="1"/>
  <c r="BC814" i="1" s="1"/>
  <c r="AY732" i="1"/>
  <c r="AX732" i="1"/>
  <c r="BA732" i="1" s="1"/>
  <c r="BC732" i="1" s="1"/>
  <c r="AX588" i="1"/>
  <c r="BA588" i="1" s="1"/>
  <c r="BC588" i="1" s="1"/>
  <c r="AY588" i="1"/>
  <c r="AY750" i="1"/>
  <c r="AX750" i="1"/>
  <c r="BA750" i="1" s="1"/>
  <c r="BC750" i="1" s="1"/>
  <c r="AY866" i="1"/>
  <c r="AX866" i="1"/>
  <c r="BA866" i="1" s="1"/>
  <c r="BC866" i="1" s="1"/>
  <c r="AY386" i="1"/>
  <c r="AX386" i="1"/>
  <c r="BA386" i="1" s="1"/>
  <c r="BC386" i="1" s="1"/>
  <c r="AX199" i="1"/>
  <c r="BA199" i="1" s="1"/>
  <c r="BC199" i="1" s="1"/>
  <c r="AY199" i="1"/>
  <c r="AX104" i="1"/>
  <c r="BA104" i="1" s="1"/>
  <c r="BC104" i="1" s="1"/>
  <c r="AY104" i="1"/>
  <c r="AX107" i="1"/>
  <c r="BA107" i="1" s="1"/>
  <c r="BC107" i="1" s="1"/>
  <c r="AY107" i="1"/>
  <c r="AX502" i="1"/>
  <c r="BA502" i="1" s="1"/>
  <c r="BC502" i="1" s="1"/>
  <c r="AY502" i="1"/>
  <c r="AY941" i="1"/>
  <c r="AY825" i="1"/>
  <c r="AX788" i="1"/>
  <c r="BA788" i="1" s="1"/>
  <c r="BC788" i="1" s="1"/>
  <c r="AX674" i="1"/>
  <c r="BA674" i="1" s="1"/>
  <c r="BC674" i="1" s="1"/>
  <c r="AX544" i="1"/>
  <c r="BA544" i="1" s="1"/>
  <c r="BC544" i="1" s="1"/>
  <c r="AX178" i="1"/>
  <c r="BA178" i="1" s="1"/>
  <c r="BC178" i="1" s="1"/>
  <c r="AX8" i="1"/>
  <c r="BA8" i="1" s="1"/>
  <c r="BC8" i="1" s="1"/>
  <c r="BG8" i="1" s="1"/>
  <c r="AY663" i="1"/>
  <c r="AX663" i="1"/>
  <c r="BA663" i="1" s="1"/>
  <c r="BC663" i="1" s="1"/>
  <c r="AX527" i="1"/>
  <c r="BA527" i="1" s="1"/>
  <c r="BC527" i="1" s="1"/>
  <c r="AY527" i="1"/>
  <c r="AY799" i="1"/>
  <c r="AX799" i="1"/>
  <c r="BA799" i="1" s="1"/>
  <c r="BC799" i="1" s="1"/>
  <c r="AX719" i="1"/>
  <c r="BA719" i="1" s="1"/>
  <c r="BC719" i="1" s="1"/>
  <c r="AY719" i="1"/>
  <c r="AY495" i="1"/>
  <c r="AX495" i="1"/>
  <c r="BA495" i="1" s="1"/>
  <c r="BC495" i="1" s="1"/>
  <c r="AY807" i="1"/>
  <c r="AX807" i="1"/>
  <c r="BA807" i="1" s="1"/>
  <c r="BC807" i="1" s="1"/>
  <c r="AY328" i="1"/>
  <c r="AX328" i="1"/>
  <c r="BA328" i="1" s="1"/>
  <c r="BC328" i="1" s="1"/>
  <c r="AX451" i="1"/>
  <c r="BA451" i="1" s="1"/>
  <c r="BC451" i="1" s="1"/>
  <c r="AY451" i="1"/>
  <c r="AX87" i="1"/>
  <c r="BA87" i="1" s="1"/>
  <c r="BC87" i="1" s="1"/>
  <c r="AY87" i="1"/>
  <c r="AY241" i="1"/>
  <c r="AX241" i="1"/>
  <c r="BA241" i="1" s="1"/>
  <c r="BC241" i="1" s="1"/>
  <c r="AY65" i="1"/>
  <c r="AY766" i="1"/>
  <c r="AX766" i="1"/>
  <c r="BA766" i="1" s="1"/>
  <c r="BC766" i="1" s="1"/>
  <c r="AY180" i="1"/>
  <c r="AX180" i="1"/>
  <c r="BA180" i="1" s="1"/>
  <c r="BC180" i="1" s="1"/>
  <c r="AX863" i="1"/>
  <c r="BA863" i="1" s="1"/>
  <c r="BC863" i="1" s="1"/>
  <c r="AY274" i="1"/>
  <c r="AY946" i="1"/>
  <c r="AX946" i="1"/>
  <c r="BA946" i="1" s="1"/>
  <c r="BC946" i="1" s="1"/>
  <c r="AY295" i="1"/>
  <c r="AX295" i="1"/>
  <c r="BA295" i="1" s="1"/>
  <c r="BC295" i="1" s="1"/>
  <c r="AX144" i="1"/>
  <c r="BA144" i="1" s="1"/>
  <c r="BC144" i="1" s="1"/>
  <c r="AY144" i="1"/>
  <c r="AY188" i="1"/>
  <c r="AX188" i="1"/>
  <c r="BA188" i="1" s="1"/>
  <c r="BC188" i="1" s="1"/>
  <c r="AY223" i="1"/>
  <c r="AX223" i="1"/>
  <c r="BA223" i="1" s="1"/>
  <c r="BC223" i="1" s="1"/>
  <c r="AX29" i="1"/>
  <c r="BA29" i="1" s="1"/>
  <c r="BC29" i="1" s="1"/>
  <c r="AX668" i="1"/>
  <c r="BA668" i="1" s="1"/>
  <c r="BC668" i="1" s="1"/>
  <c r="AY668" i="1"/>
  <c r="AY600" i="1"/>
  <c r="AX600" i="1"/>
  <c r="BA600" i="1" s="1"/>
  <c r="BC600" i="1" s="1"/>
  <c r="AY275" i="1"/>
  <c r="AX275" i="1"/>
  <c r="BA275" i="1" s="1"/>
  <c r="BC275" i="1" s="1"/>
  <c r="AY243" i="1"/>
  <c r="AX243" i="1"/>
  <c r="BA243" i="1" s="1"/>
  <c r="BC243" i="1" s="1"/>
  <c r="AY413" i="1"/>
  <c r="AX413" i="1"/>
  <c r="BA413" i="1" s="1"/>
  <c r="BC413" i="1" s="1"/>
  <c r="AY118" i="1"/>
  <c r="AX118" i="1"/>
  <c r="BA118" i="1" s="1"/>
  <c r="BC118" i="1" s="1"/>
  <c r="AY94" i="1"/>
  <c r="AX94" i="1"/>
  <c r="BA94" i="1" s="1"/>
  <c r="BC94" i="1" s="1"/>
  <c r="U62" i="7"/>
  <c r="T62" i="7"/>
  <c r="W62" i="7" s="1"/>
  <c r="Y62" i="7" s="1"/>
  <c r="AY820" i="1"/>
  <c r="AX820" i="1"/>
  <c r="BA820" i="1" s="1"/>
  <c r="BC820" i="1" s="1"/>
  <c r="AX809" i="1"/>
  <c r="BA809" i="1" s="1"/>
  <c r="BC809" i="1" s="1"/>
  <c r="AY809" i="1"/>
  <c r="AX652" i="1"/>
  <c r="BA652" i="1" s="1"/>
  <c r="BC652" i="1" s="1"/>
  <c r="AY652" i="1"/>
  <c r="AY267" i="1"/>
  <c r="AX267" i="1"/>
  <c r="BA267" i="1" s="1"/>
  <c r="BC267" i="1" s="1"/>
  <c r="AY285" i="1"/>
  <c r="AX285" i="1"/>
  <c r="BA285" i="1" s="1"/>
  <c r="BC285" i="1" s="1"/>
  <c r="AX147" i="1"/>
  <c r="BA147" i="1" s="1"/>
  <c r="BC147" i="1" s="1"/>
  <c r="AY147" i="1"/>
  <c r="AY174" i="1"/>
  <c r="AX174" i="1"/>
  <c r="BA174" i="1" s="1"/>
  <c r="BC174" i="1" s="1"/>
  <c r="AY850" i="1"/>
  <c r="AX850" i="1"/>
  <c r="BA850" i="1" s="1"/>
  <c r="BC850" i="1" s="1"/>
  <c r="AY398" i="1"/>
  <c r="AX398" i="1"/>
  <c r="BA398" i="1" s="1"/>
  <c r="BC398" i="1" s="1"/>
  <c r="AY269" i="1"/>
  <c r="AX269" i="1"/>
  <c r="BA269" i="1" s="1"/>
  <c r="BC269" i="1" s="1"/>
  <c r="AY30" i="1"/>
  <c r="AX30" i="1"/>
  <c r="BA30" i="1" s="1"/>
  <c r="BC30" i="1" s="1"/>
  <c r="AY53" i="1"/>
  <c r="AX53" i="1"/>
  <c r="BA53" i="1" s="1"/>
  <c r="BC53" i="1" s="1"/>
  <c r="AX636" i="1"/>
  <c r="BA636" i="1" s="1"/>
  <c r="BC636" i="1" s="1"/>
  <c r="AY636" i="1"/>
  <c r="AY801" i="1"/>
  <c r="AX801" i="1"/>
  <c r="BA801" i="1" s="1"/>
  <c r="BC801" i="1" s="1"/>
  <c r="AY570" i="1"/>
  <c r="AX570" i="1"/>
  <c r="BA570" i="1" s="1"/>
  <c r="BC570" i="1" s="1"/>
  <c r="AY658" i="1"/>
  <c r="AX658" i="1"/>
  <c r="BA658" i="1" s="1"/>
  <c r="BC658" i="1" s="1"/>
  <c r="AY508" i="1"/>
  <c r="AX508" i="1"/>
  <c r="BA508" i="1" s="1"/>
  <c r="BC508" i="1" s="1"/>
  <c r="AY930" i="1"/>
  <c r="AX930" i="1"/>
  <c r="BA930" i="1" s="1"/>
  <c r="BC930" i="1" s="1"/>
  <c r="AX841" i="1"/>
  <c r="BA841" i="1" s="1"/>
  <c r="BC841" i="1" s="1"/>
  <c r="AY841" i="1"/>
  <c r="AX700" i="1"/>
  <c r="BA700" i="1" s="1"/>
  <c r="BC700" i="1" s="1"/>
  <c r="AY700" i="1"/>
  <c r="AY500" i="1"/>
  <c r="AX500" i="1"/>
  <c r="BA500" i="1" s="1"/>
  <c r="BC500" i="1" s="1"/>
  <c r="AY414" i="1"/>
  <c r="AX414" i="1"/>
  <c r="BA414" i="1" s="1"/>
  <c r="BC414" i="1" s="1"/>
  <c r="AY430" i="1"/>
  <c r="AX430" i="1"/>
  <c r="BA430" i="1" s="1"/>
  <c r="BC430" i="1" s="1"/>
  <c r="AY366" i="1"/>
  <c r="AX366" i="1"/>
  <c r="BA366" i="1" s="1"/>
  <c r="BC366" i="1" s="1"/>
  <c r="AY237" i="1"/>
  <c r="AX237" i="1"/>
  <c r="BA237" i="1" s="1"/>
  <c r="BC237" i="1" s="1"/>
  <c r="AX179" i="1"/>
  <c r="BA179" i="1" s="1"/>
  <c r="BC179" i="1" s="1"/>
  <c r="AY179" i="1"/>
  <c r="AY182" i="1"/>
  <c r="AX182" i="1"/>
  <c r="BA182" i="1" s="1"/>
  <c r="BC182" i="1" s="1"/>
  <c r="AY142" i="1"/>
  <c r="AX142" i="1"/>
  <c r="BA142" i="1" s="1"/>
  <c r="BC142" i="1" s="1"/>
  <c r="AY79" i="1"/>
  <c r="AX79" i="1"/>
  <c r="BA79" i="1" s="1"/>
  <c r="BC79" i="1" s="1"/>
  <c r="AY158" i="1"/>
  <c r="AX158" i="1"/>
  <c r="BA158" i="1" s="1"/>
  <c r="BC158" i="1" s="1"/>
  <c r="AY626" i="1"/>
  <c r="AX626" i="1"/>
  <c r="BA626" i="1" s="1"/>
  <c r="BC626" i="1" s="1"/>
  <c r="AY214" i="1"/>
  <c r="AX214" i="1"/>
  <c r="BA214" i="1" s="1"/>
  <c r="BC214" i="1" s="1"/>
  <c r="AY190" i="1"/>
  <c r="AX190" i="1"/>
  <c r="BA190" i="1" s="1"/>
  <c r="BC190" i="1" s="1"/>
  <c r="AY634" i="1"/>
  <c r="AX634" i="1"/>
  <c r="BA634" i="1" s="1"/>
  <c r="BC634" i="1" s="1"/>
  <c r="AX692" i="1"/>
  <c r="BA692" i="1" s="1"/>
  <c r="BC692" i="1" s="1"/>
  <c r="AY692" i="1"/>
  <c r="AY594" i="1"/>
  <c r="AX594" i="1"/>
  <c r="BA594" i="1" s="1"/>
  <c r="BC594" i="1" s="1"/>
  <c r="AX470" i="1"/>
  <c r="BA470" i="1" s="1"/>
  <c r="BC470" i="1" s="1"/>
  <c r="AY470" i="1"/>
  <c r="AY350" i="1"/>
  <c r="AX350" i="1"/>
  <c r="BA350" i="1" s="1"/>
  <c r="BC350" i="1" s="1"/>
  <c r="AX290" i="1"/>
  <c r="BA290" i="1" s="1"/>
  <c r="BC290" i="1" s="1"/>
  <c r="AY290" i="1"/>
  <c r="AY314" i="1"/>
  <c r="AX314" i="1"/>
  <c r="BA314" i="1" s="1"/>
  <c r="BC314" i="1" s="1"/>
  <c r="AY261" i="1"/>
  <c r="AX261" i="1"/>
  <c r="BA261" i="1" s="1"/>
  <c r="BC261" i="1" s="1"/>
  <c r="AY706" i="1"/>
  <c r="AX706" i="1"/>
  <c r="BA706" i="1" s="1"/>
  <c r="BC706" i="1" s="1"/>
  <c r="AY462" i="1"/>
  <c r="AX462" i="1"/>
  <c r="BA462" i="1" s="1"/>
  <c r="BC462" i="1" s="1"/>
  <c r="AX849" i="1"/>
  <c r="BA849" i="1" s="1"/>
  <c r="BC849" i="1" s="1"/>
  <c r="AY849" i="1"/>
  <c r="U78" i="7"/>
  <c r="T78" i="7"/>
  <c r="W78" i="7" s="1"/>
  <c r="Y78" i="7" s="1"/>
  <c r="AX902" i="1"/>
  <c r="BA902" i="1" s="1"/>
  <c r="BC902" i="1" s="1"/>
  <c r="AY902" i="1"/>
  <c r="AX854" i="1"/>
  <c r="BA854" i="1" s="1"/>
  <c r="BC854" i="1" s="1"/>
  <c r="AY854" i="1"/>
  <c r="AY846" i="1"/>
  <c r="AX846" i="1"/>
  <c r="BA846" i="1" s="1"/>
  <c r="BC846" i="1" s="1"/>
  <c r="AY828" i="1"/>
  <c r="AX828" i="1"/>
  <c r="BA828" i="1" s="1"/>
  <c r="BC828" i="1" s="1"/>
  <c r="AX684" i="1"/>
  <c r="BA684" i="1" s="1"/>
  <c r="BC684" i="1" s="1"/>
  <c r="AY684" i="1"/>
  <c r="AY476" i="1"/>
  <c r="AX476" i="1"/>
  <c r="BA476" i="1" s="1"/>
  <c r="BC476" i="1" s="1"/>
  <c r="AY492" i="1"/>
  <c r="AX492" i="1"/>
  <c r="BA492" i="1" s="1"/>
  <c r="BC492" i="1" s="1"/>
  <c r="AY333" i="1"/>
  <c r="AX333" i="1"/>
  <c r="BA333" i="1" s="1"/>
  <c r="BC333" i="1" s="1"/>
  <c r="AY309" i="1"/>
  <c r="AX309" i="1"/>
  <c r="BA309" i="1" s="1"/>
  <c r="BC309" i="1" s="1"/>
  <c r="AX250" i="1"/>
  <c r="BA250" i="1" s="1"/>
  <c r="BC250" i="1" s="1"/>
  <c r="AY250" i="1"/>
  <c r="AX115" i="1"/>
  <c r="BA115" i="1" s="1"/>
  <c r="BC115" i="1" s="1"/>
  <c r="AY115" i="1"/>
  <c r="AY245" i="1"/>
  <c r="AX245" i="1"/>
  <c r="BA245" i="1" s="1"/>
  <c r="BC245" i="1" s="1"/>
  <c r="AY150" i="1"/>
  <c r="AX150" i="1"/>
  <c r="BA150" i="1" s="1"/>
  <c r="BC150" i="1" s="1"/>
  <c r="AY206" i="1"/>
  <c r="AX206" i="1"/>
  <c r="BA206" i="1" s="1"/>
  <c r="BC206" i="1" s="1"/>
  <c r="AY126" i="1"/>
  <c r="AX126" i="1"/>
  <c r="BA126" i="1" s="1"/>
  <c r="BC126" i="1" s="1"/>
  <c r="U86" i="7"/>
  <c r="T86" i="7"/>
  <c r="W86" i="7" s="1"/>
  <c r="Y86" i="7" s="1"/>
  <c r="AY562" i="1"/>
  <c r="AX562" i="1"/>
  <c r="BA562" i="1" s="1"/>
  <c r="BC562" i="1" s="1"/>
  <c r="AY259" i="1"/>
  <c r="AX259" i="1"/>
  <c r="BA259" i="1" s="1"/>
  <c r="BC259" i="1" s="1"/>
  <c r="AY277" i="1"/>
  <c r="AX277" i="1"/>
  <c r="BA277" i="1" s="1"/>
  <c r="BC277" i="1" s="1"/>
  <c r="U38" i="7"/>
  <c r="T38" i="7"/>
  <c r="W38" i="7" s="1"/>
  <c r="Y38" i="7" s="1"/>
  <c r="U14" i="7"/>
  <c r="T14" i="7"/>
  <c r="W14" i="7" s="1"/>
  <c r="Y14" i="7" s="1"/>
  <c r="AX833" i="1"/>
  <c r="BA833" i="1" s="1"/>
  <c r="BC833" i="1" s="1"/>
  <c r="AY833" i="1"/>
  <c r="AX707" i="1"/>
  <c r="BA707" i="1" s="1"/>
  <c r="BC707" i="1" s="1"/>
  <c r="AY707" i="1"/>
  <c r="AY602" i="1"/>
  <c r="AX602" i="1"/>
  <c r="BA602" i="1" s="1"/>
  <c r="BC602" i="1" s="1"/>
  <c r="AY538" i="1"/>
  <c r="AX538" i="1"/>
  <c r="BA538" i="1" s="1"/>
  <c r="BC538" i="1" s="1"/>
  <c r="AX676" i="1"/>
  <c r="BA676" i="1" s="1"/>
  <c r="BC676" i="1" s="1"/>
  <c r="AY676" i="1"/>
  <c r="AY532" i="1"/>
  <c r="AX532" i="1"/>
  <c r="BA532" i="1" s="1"/>
  <c r="BC532" i="1" s="1"/>
  <c r="AY468" i="1"/>
  <c r="AX468" i="1"/>
  <c r="BA468" i="1" s="1"/>
  <c r="BC468" i="1" s="1"/>
  <c r="AY283" i="1"/>
  <c r="AX283" i="1"/>
  <c r="BA283" i="1" s="1"/>
  <c r="BC283" i="1" s="1"/>
  <c r="AX306" i="1"/>
  <c r="BA306" i="1" s="1"/>
  <c r="BC306" i="1" s="1"/>
  <c r="AY306" i="1"/>
  <c r="AY506" i="1"/>
  <c r="AX506" i="1"/>
  <c r="BA506" i="1" s="1"/>
  <c r="BC506" i="1" s="1"/>
  <c r="AX211" i="1"/>
  <c r="BA211" i="1" s="1"/>
  <c r="BC211" i="1" s="1"/>
  <c r="AY211" i="1"/>
  <c r="AY110" i="1"/>
  <c r="AX110" i="1"/>
  <c r="BA110" i="1" s="1"/>
  <c r="BC110" i="1" s="1"/>
  <c r="AC38" i="7" l="1"/>
  <c r="AC14" i="7"/>
  <c r="AC62" i="7"/>
  <c r="BA329" i="1"/>
  <c r="BC329" i="1" s="1"/>
  <c r="BA434" i="1"/>
  <c r="BC434" i="1" s="1"/>
  <c r="BA342" i="1"/>
  <c r="BC342" i="1" s="1"/>
  <c r="BA322" i="1"/>
  <c r="BC322" i="1" s="1"/>
  <c r="BA524" i="1"/>
  <c r="BC524" i="1" s="1"/>
  <c r="BA425" i="1"/>
  <c r="BC425" i="1" s="1"/>
  <c r="BA224" i="1"/>
  <c r="BC224" i="1" s="1"/>
  <c r="BA928" i="1"/>
  <c r="BC928" i="1" s="1"/>
  <c r="BA778" i="1"/>
  <c r="BC778" i="1" s="1"/>
  <c r="BA667" i="1"/>
  <c r="BC667" i="1" s="1"/>
  <c r="BA499" i="1"/>
  <c r="BC499" i="1" s="1"/>
  <c r="BA382" i="1"/>
  <c r="BC382" i="1" s="1"/>
  <c r="BA418" i="1"/>
  <c r="BC418" i="1" s="1"/>
  <c r="BA304" i="1"/>
  <c r="BC304" i="1" s="1"/>
  <c r="BA154" i="1"/>
  <c r="BC154" i="1" s="1"/>
  <c r="BA422" i="1"/>
  <c r="BC422" i="1" s="1"/>
  <c r="BA571" i="1"/>
  <c r="BC571" i="1" s="1"/>
  <c r="BA143" i="1"/>
  <c r="BC143" i="1" s="1"/>
  <c r="BA913" i="1"/>
  <c r="BC913" i="1" s="1"/>
  <c r="BA288" i="1"/>
  <c r="BC288" i="1" s="1"/>
  <c r="BA410" i="1"/>
  <c r="BC410" i="1" s="1"/>
  <c r="BA522" i="1"/>
  <c r="BC522" i="1" s="1"/>
  <c r="BA635" i="1"/>
  <c r="BC635" i="1" s="1"/>
  <c r="BA840" i="1"/>
  <c r="BC840" i="1" s="1"/>
  <c r="BA280" i="1"/>
  <c r="BC280" i="1" s="1"/>
  <c r="BA209" i="1"/>
  <c r="BC209" i="1" s="1"/>
  <c r="BA347" i="1"/>
  <c r="BC347" i="1" s="1"/>
  <c r="AC86" i="7"/>
  <c r="AC7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tc={DE0C8A33-9EA1-4796-8E68-3E10DF9F7B04}</author>
  </authors>
  <commentList>
    <comment ref="G1" authorId="0" shapeId="0" xr:uid="{DE0C8A33-9EA1-4796-8E68-3E10DF9F7B04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Toplam çalışmadan  mola ve yemek düşülmüyor.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tc={0013000A-0076-46DA-B4E6-00DD007C009B}</author>
  </authors>
  <commentList>
    <comment ref="G1" authorId="0" shapeId="0" xr:uid="{00000000-0006-0000-0000-000001000000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Toplam çalışmadan  mola ve yemek düşülmüyor.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tc={CBA8941B-11E9-4959-8407-759DED3495EF}</author>
  </authors>
  <commentList>
    <comment ref="G1" authorId="0" shapeId="0" xr:uid="{CBA8941B-11E9-4959-8407-759DED3495EF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Toplam çalışmadan  mola ve yemek düşülmüyor.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tc={00BA0053-004A-4444-A301-007A00910085}</author>
  </authors>
  <commentList>
    <comment ref="G1" authorId="0" shapeId="0" xr:uid="{00000000-0006-0000-0600-000001000000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Toplam çalışmadan  mola ve yemek düşülmüyor.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<sst xmlns="http://schemas.openxmlformats.org/spreadsheetml/2006/main" count="881" uniqueCount="205">
  <si>
    <t>Tarih</t>
  </si>
  <si>
    <t>Ürün</t>
  </si>
  <si>
    <t>Başlangıç</t>
  </si>
  <si>
    <t>Bitiş</t>
  </si>
  <si>
    <t xml:space="preserve">Mola/  Yemek/    </t>
  </si>
  <si>
    <t>Üretim Yok</t>
  </si>
  <si>
    <t>Toplam Çalışma</t>
  </si>
  <si>
    <t>Set-Up</t>
  </si>
  <si>
    <t>Üst Amir Kararı</t>
  </si>
  <si>
    <t>Operatör Hatası</t>
  </si>
  <si>
    <t>Dek Bezi Değiştirme</t>
  </si>
  <si>
    <t>Ek Hatası</t>
  </si>
  <si>
    <t>Programsal Arıza</t>
  </si>
  <si>
    <t>Feeder Malzeme Değişimi</t>
  </si>
  <si>
    <t>Parametre Ayarlama</t>
  </si>
  <si>
    <t>Dizgi Hazırlığı</t>
  </si>
  <si>
    <t>Dizgi Onayı</t>
  </si>
  <si>
    <t>Servo Hatası</t>
  </si>
  <si>
    <t>Eğitim ve Toplantı</t>
  </si>
  <si>
    <t>Feeder Hatası</t>
  </si>
  <si>
    <t>Fiducial Hatası</t>
  </si>
  <si>
    <t>Nozzle Hatası</t>
  </si>
  <si>
    <t>Temizlik</t>
  </si>
  <si>
    <t>DEK-YSP Hatası</t>
  </si>
  <si>
    <t>Oxit Hatası</t>
  </si>
  <si>
    <t>Eksik Magazin</t>
  </si>
  <si>
    <t>Elektrik Kesintisi</t>
  </si>
  <si>
    <t>Mekanik Arıza</t>
  </si>
  <si>
    <t>Yanlış Malzeme Kullanımı</t>
  </si>
  <si>
    <t>Malzeme Arama</t>
  </si>
  <si>
    <t>Bakım</t>
  </si>
  <si>
    <t>AOI Bekleme</t>
  </si>
  <si>
    <t>Toplam Duruşlar</t>
  </si>
  <si>
    <t>Kullanılabilir
Zaman</t>
  </si>
  <si>
    <t>Kullanılabilir Zaman (DK)</t>
  </si>
  <si>
    <t>YÜKLEME SEVİYESİ</t>
  </si>
  <si>
    <t>Teorik Hızı</t>
  </si>
  <si>
    <t>Üretilebilecek Kart Adedi</t>
  </si>
  <si>
    <t>Üretilen Kart Adedi</t>
  </si>
  <si>
    <t>PERFORMANS SEVİYESİ</t>
  </si>
  <si>
    <t>Sağlam Kart Adedi</t>
  </si>
  <si>
    <t>Uygunsuz Ürün</t>
  </si>
  <si>
    <t>KALİTE SEVİYESİ</t>
  </si>
  <si>
    <t>OEE</t>
  </si>
  <si>
    <t>Ortalama OEE</t>
  </si>
  <si>
    <t>FİRE KOMPONENT</t>
  </si>
  <si>
    <t>ADET</t>
  </si>
  <si>
    <t>Fire oranı</t>
  </si>
  <si>
    <t>BUZZER</t>
  </si>
  <si>
    <t>LED</t>
  </si>
  <si>
    <t>DİRENÇ</t>
  </si>
  <si>
    <t>İŞLEMCİ</t>
  </si>
  <si>
    <t>ENTEGRE</t>
  </si>
  <si>
    <t>KAPASİTÖR</t>
  </si>
  <si>
    <t>SWİTCH</t>
  </si>
  <si>
    <t>KONEKTÖR</t>
  </si>
  <si>
    <t>REWORK</t>
  </si>
  <si>
    <t>toplam kart adeti / fire oranı</t>
  </si>
  <si>
    <t xml:space="preserve"> 24.10.2023</t>
  </si>
  <si>
    <t xml:space="preserve"> 25.10.2023</t>
  </si>
  <si>
    <t>Duruş Nedeni</t>
  </si>
  <si>
    <t>Toplam Süre Dk</t>
  </si>
  <si>
    <t>Toplam Çalışma Süresine Oranı</t>
  </si>
  <si>
    <t>Malzeme Değişimi</t>
  </si>
  <si>
    <t>Hata Düzeltme</t>
  </si>
  <si>
    <t>Toplam Duruş Dk</t>
  </si>
  <si>
    <t>Toplam Çalışma Dk</t>
  </si>
  <si>
    <t>Toplam Süre</t>
  </si>
  <si>
    <t>Komponent</t>
  </si>
  <si>
    <t>Toplam Süreye Oranı</t>
  </si>
  <si>
    <t>UMO-174</t>
  </si>
  <si>
    <t>UMJ-1380</t>
  </si>
  <si>
    <t>UMH-28</t>
  </si>
  <si>
    <t>UMR-1326</t>
  </si>
  <si>
    <t>TARİH</t>
  </si>
  <si>
    <t>KOMPONENT</t>
  </si>
  <si>
    <t>TUTAR</t>
  </si>
  <si>
    <t>MİKTAR</t>
  </si>
  <si>
    <t>Ortalama Birim Fiyat</t>
  </si>
  <si>
    <t>Dökülen Malzemenin Üretime Maliyeti</t>
  </si>
  <si>
    <t>Entegre</t>
  </si>
  <si>
    <t>Buzzer</t>
  </si>
  <si>
    <t>Direnç</t>
  </si>
  <si>
    <t>Konnektör</t>
  </si>
  <si>
    <t>Kapasitör</t>
  </si>
  <si>
    <t>Transistör</t>
  </si>
  <si>
    <t>Toplam Atık Malzeme Sayısı</t>
  </si>
  <si>
    <t>Toplam Dizilen Kart Sayısı</t>
  </si>
  <si>
    <t>Atık Malzeme Oranı</t>
  </si>
  <si>
    <t>UMH-0028</t>
  </si>
  <si>
    <t>UMI-0814</t>
  </si>
  <si>
    <t>UMO-0174</t>
  </si>
  <si>
    <t>KOMP</t>
  </si>
  <si>
    <t>MALZ MALİYETİ</t>
  </si>
  <si>
    <t>Mola/  Yemek/  Temizlik</t>
  </si>
  <si>
    <t>Traşlama Makinesi</t>
  </si>
  <si>
    <t>Etiket Değişimi</t>
  </si>
  <si>
    <t>Dizgi Bekleme</t>
  </si>
  <si>
    <t xml:space="preserve">V-CUT Makinesi </t>
  </si>
  <si>
    <t>Test</t>
  </si>
  <si>
    <t>Program</t>
  </si>
  <si>
    <t>Bekleme</t>
  </si>
  <si>
    <t>V-Cut Makinesi</t>
  </si>
  <si>
    <t>Udea Kodu</t>
  </si>
  <si>
    <t>Seri No</t>
  </si>
  <si>
    <t>Birim</t>
  </si>
  <si>
    <t>Neden</t>
  </si>
  <si>
    <t>İş Emri</t>
  </si>
  <si>
    <t>Uygunsuzluk</t>
  </si>
  <si>
    <t>Adet</t>
  </si>
  <si>
    <t>Başka Hatlara Yardım Etme</t>
  </si>
  <si>
    <t>AOI Makinesi Arızası</t>
  </si>
  <si>
    <t xml:space="preserve">Malzeme Bekleme      </t>
  </si>
  <si>
    <t>Malzeme Kontrol Etme</t>
  </si>
  <si>
    <t>Malzeme Hatası</t>
  </si>
  <si>
    <t>KULLANILABİLİRLİK</t>
  </si>
  <si>
    <t>Alkol Doldurma</t>
  </si>
  <si>
    <t>Doküman Kontrolü</t>
  </si>
  <si>
    <t>P-tool Program Hazırlama</t>
  </si>
  <si>
    <t>Doküman Eksikliği</t>
  </si>
  <si>
    <t>El ile Dizgi</t>
  </si>
  <si>
    <t>Latex Atma</t>
  </si>
  <si>
    <t>Azot Bekleme</t>
  </si>
  <si>
    <t>Kasnak Eksikliği</t>
  </si>
  <si>
    <t>Pulsar Elektronik Tarafından Robot Ayarlama</t>
  </si>
  <si>
    <t>Malzeme Düzeltme</t>
  </si>
  <si>
    <t>Uç Değişimi</t>
  </si>
  <si>
    <t>Elek Temizleme</t>
  </si>
  <si>
    <t>SPI Arızası</t>
  </si>
  <si>
    <t>Kart Bekleme</t>
  </si>
  <si>
    <t>Yanlış Parti Numaraları Ürünler Sebebiyle Oxit Beklemesi</t>
  </si>
  <si>
    <t>Vardiya Geçişi</t>
  </si>
  <si>
    <t>Periyodik Bakım</t>
  </si>
  <si>
    <t>Kutu Bekleme</t>
  </si>
  <si>
    <t>Tepsi Değiştirme</t>
  </si>
  <si>
    <t>Robot Çalışmadı</t>
  </si>
  <si>
    <t>Fikstür Arızası</t>
  </si>
  <si>
    <t>Kart Fırınlama</t>
  </si>
  <si>
    <t>Üretim Yapılmadı</t>
  </si>
  <si>
    <t>Oxit Hazırlığı</t>
  </si>
  <si>
    <t>Stick Ayar</t>
  </si>
  <si>
    <t>Lehim Çekme</t>
  </si>
  <si>
    <t>Arzi ve Periyodik Bakım</t>
  </si>
  <si>
    <t>Fırın Soğutma</t>
  </si>
  <si>
    <t>Kayış Değiştirme</t>
  </si>
  <si>
    <t>Malzeme Montajı</t>
  </si>
  <si>
    <t>Makine Bakımı/Lehim Temizliği</t>
  </si>
  <si>
    <t>Pota Arızası</t>
  </si>
  <si>
    <t>P-Tool Arızası</t>
  </si>
  <si>
    <t>HAT1-V2</t>
  </si>
  <si>
    <t>HAT1-V1</t>
  </si>
  <si>
    <t>İzbilir Hazırlığı</t>
  </si>
  <si>
    <t>E10R</t>
  </si>
  <si>
    <t>İnternet Kesintisi</t>
  </si>
  <si>
    <t>Pota Isısını Bekleme</t>
  </si>
  <si>
    <t>UD-0054-0019-HAT2-V1-MUSTAFA</t>
  </si>
  <si>
    <t>Set-Up Sökme</t>
  </si>
  <si>
    <t>UD-0054-0019-HAT2-V2-TALHA</t>
  </si>
  <si>
    <t>UD-0066-0006-HAT3-V1-METE</t>
  </si>
  <si>
    <t>UD-0066-0006-HAT3-V2-EMRE</t>
  </si>
  <si>
    <t>UD-0054-0017-HAT4-V1-MÜCAHİT</t>
  </si>
  <si>
    <t>UD-0054-0017-HAT4-V2-ERDEM</t>
  </si>
  <si>
    <t>POT400-MUSTAFA</t>
  </si>
  <si>
    <t>HAT ÇALIŞMADI</t>
  </si>
  <si>
    <t>UD-0054-0019-HAT2-V1-YASİN</t>
  </si>
  <si>
    <t>UD-0054-0067-HAT3-V1-METE</t>
  </si>
  <si>
    <t>UD-0054-0067-HAT3-V2-UMUTCAN</t>
  </si>
  <si>
    <t>Onay Bekleme</t>
  </si>
  <si>
    <t>UD-0054-0019-HAT2-V1-TALHA</t>
  </si>
  <si>
    <t>UD-0054-0019-HAT2-V2-MUSTAFA</t>
  </si>
  <si>
    <t>UD-0054-0067-HAT3-V2-METE</t>
  </si>
  <si>
    <t>UD-0054-0067-HAT3-V1-EMRE</t>
  </si>
  <si>
    <t>UD-0054-0017-HAT4-V1-ERDEM</t>
  </si>
  <si>
    <t>UD-0054-0017-HAT4-V2-MÜCAHİT</t>
  </si>
  <si>
    <t>Üretilen Miktar</t>
  </si>
  <si>
    <t>POT400-HÜSESYİN</t>
  </si>
  <si>
    <t>UD-0054-0019-HAT2-V1-ALPER</t>
  </si>
  <si>
    <t>UD-0054-0067-HAT3-V1-UMUTCAN</t>
  </si>
  <si>
    <t>UD-0054-0031-UD-0054-0017-HAT4-V1-ERDEM</t>
  </si>
  <si>
    <t>UD-0035-0058-HAT1-V1-ALPER</t>
  </si>
  <si>
    <t>UD-0101-0002-HAT4-V1-EREDM</t>
  </si>
  <si>
    <t>HAT4-V2</t>
  </si>
  <si>
    <t>UD-0054-0019-0066-0007-HAT2-V1-TALHA</t>
  </si>
  <si>
    <t>UD-0066-0007-UD-0054-0019-HAT2-V2-METE</t>
  </si>
  <si>
    <t>UD-0054-0067-HAT3-V2-MUSTAFA</t>
  </si>
  <si>
    <t>HAT4-V1</t>
  </si>
  <si>
    <t>HAT2-V2</t>
  </si>
  <si>
    <t>HAT3-V2</t>
  </si>
  <si>
    <t>UD-0066-0006-HAT3-V1-UMUTCAN</t>
  </si>
  <si>
    <t>UD-0017-0004-HAT3-V1-METE</t>
  </si>
  <si>
    <t>UD-0066-0007-UD-0054-0019-HAT2-V1-MUSTAFA</t>
  </si>
  <si>
    <t>UD-0017-0004-HAT3-V1-UMUTCAN</t>
  </si>
  <si>
    <t>POT1100-MUSTAFA</t>
  </si>
  <si>
    <t>UD-0035-0004-HAT1-V1-ALPER</t>
  </si>
  <si>
    <t>UD-0066-0007-HAT2-V1-TALHA</t>
  </si>
  <si>
    <t>ÜRÜN</t>
  </si>
  <si>
    <t>UD-0017-0003-0004-HAT3-V1-METE</t>
  </si>
  <si>
    <t>UD-0003-0047-HAT1-V1-ALPER</t>
  </si>
  <si>
    <t>HAT2-V1</t>
  </si>
  <si>
    <t>HAT3-V1</t>
  </si>
  <si>
    <t>UD-0096-0002-HAT4-V1-ERDEM</t>
  </si>
  <si>
    <t>UD-0015-0040-HAT1-V1-ALPER</t>
  </si>
  <si>
    <t>UD-0096-0002-HAT4-V1-MÜCAHİT</t>
  </si>
  <si>
    <t>5285 POT-HÜSEYİN</t>
  </si>
  <si>
    <t>UD-0054-0019-HAT2-V1-TALHA-MUSTAFA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</si>
</sst>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[$-F400]h:mm:ss\ AM/PM"/>
    <numFmt numFmtId="165" formatCode="0.0%"/>
    <numFmt numFmtId="166" formatCode="[$$-409]#,##0.00"/>
    <numFmt numFmtId="167" formatCode="_-[$$-409]* #,##0.000_ ;_-[$$-409]* \-#,##0.000\ ;_-[$$-409]* &quot;-&quot;???_ ;_-@_ "/>
    <numFmt numFmtId="168" formatCode="_-* #,##0_-;\-* #,##0_-;_-* &quot;-&quot;??_-;_-@_-"/>
    <numFmt numFmtId="169" formatCode="#,##0.000"/>
    <numFmt numFmtId="170" formatCode="hh:mm;@"/>
    <numFmt numFmtId="172" formatCode="[$-F400]h:mm:ss\ AM/PM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i/>
      <sz val="18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8"/>
      <color indexed="2"/>
      <name val="Calibri"/>
      <family val="2"/>
      <charset val="162"/>
      <scheme val="minor"/>
    </font>
    <font>
      <sz val="18"/>
      <name val="Calibri"/>
      <family val="2"/>
      <charset val="162"/>
      <scheme val="minor"/>
    </font>
    <font>
      <i/>
      <sz val="18"/>
      <name val="Calibri"/>
      <family val="2"/>
      <charset val="162"/>
      <scheme val="minor"/>
    </font>
    <font>
      <b/>
      <sz val="18"/>
      <name val="Calibri"/>
      <family val="2"/>
      <charset val="162"/>
      <scheme val="minor"/>
    </font>
    <font>
      <b/>
      <sz val="18"/>
      <color rgb="FF00206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6"/>
      <color theme="0"/>
      <name val="Calibri"/>
      <family val="2"/>
      <charset val="162"/>
      <scheme val="minor"/>
    </font>
    <font>
      <sz val="18"/>
      <color theme="0"/>
      <name val="Calibri"/>
      <family val="2"/>
      <charset val="162"/>
      <scheme val="minor"/>
    </font>
    <font>
      <b/>
      <sz val="18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4"/>
      <color indexed="2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3" fontId="19" fillId="0" borderId="0" applyFont="0" applyFill="0" applyBorder="0" applyProtection="0"/>
    <xf numFmtId="9" fontId="19" fillId="0" borderId="0" applyFont="0" applyFill="0" applyBorder="0" applyProtection="0"/>
  </cellStyleXfs>
  <cellXfs count="13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4" fontId="3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8" fillId="2" borderId="1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9" fontId="9" fillId="3" borderId="1" xfId="2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9" fontId="10" fillId="4" borderId="1" xfId="2" applyFont="1" applyFill="1" applyBorder="1" applyAlignment="1">
      <alignment horizontal="center"/>
    </xf>
    <xf numFmtId="9" fontId="10" fillId="5" borderId="1" xfId="2" applyFont="1" applyFill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/>
    </xf>
    <xf numFmtId="9" fontId="14" fillId="0" borderId="0" xfId="0" applyNumberFormat="1" applyFont="1" applyAlignment="1">
      <alignment horizontal="center"/>
    </xf>
    <xf numFmtId="10" fontId="14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10" fontId="11" fillId="0" borderId="0" xfId="2" applyNumberFormat="1" applyFont="1"/>
    <xf numFmtId="9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1" fontId="0" fillId="0" borderId="0" xfId="0" applyNumberFormat="1"/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2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15" fillId="0" borderId="0" xfId="0" applyFont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2" xfId="2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167" fontId="0" fillId="0" borderId="1" xfId="0" applyNumberFormat="1" applyBorder="1"/>
    <xf numFmtId="9" fontId="0" fillId="0" borderId="0" xfId="2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6" fillId="2" borderId="0" xfId="0" applyFont="1" applyFill="1"/>
    <xf numFmtId="0" fontId="15" fillId="0" borderId="0" xfId="0" applyFont="1"/>
    <xf numFmtId="4" fontId="0" fillId="0" borderId="0" xfId="0" applyNumberFormat="1" applyAlignment="1">
      <alignment horizontal="center"/>
    </xf>
    <xf numFmtId="0" fontId="17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wrapText="1"/>
    </xf>
    <xf numFmtId="168" fontId="3" fillId="0" borderId="1" xfId="1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2" borderId="1" xfId="0" applyFill="1" applyBorder="1"/>
    <xf numFmtId="0" fontId="16" fillId="2" borderId="1" xfId="0" applyFont="1" applyFill="1" applyBorder="1"/>
    <xf numFmtId="0" fontId="15" fillId="0" borderId="1" xfId="0" applyFont="1" applyBorder="1"/>
    <xf numFmtId="0" fontId="17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18" fillId="2" borderId="1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20" fillId="0" borderId="1" xfId="0" applyFont="1" applyBorder="1" applyAlignment="1">
      <alignment horizontal="center"/>
    </xf>
    <xf numFmtId="169" fontId="3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/>
    </xf>
    <xf numFmtId="20" fontId="20" fillId="0" borderId="1" xfId="0" applyNumberFormat="1" applyFont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4" fontId="20" fillId="0" borderId="1" xfId="0" applyNumberFormat="1" applyFont="1" applyBorder="1" applyAlignment="1">
      <alignment horizontal="center"/>
    </xf>
    <xf numFmtId="165" fontId="10" fillId="5" borderId="1" xfId="2" applyNumberFormat="1" applyFont="1" applyFill="1" applyBorder="1" applyAlignment="1">
      <alignment horizontal="center"/>
    </xf>
    <xf numFmtId="165" fontId="10" fillId="4" borderId="1" xfId="2" applyNumberFormat="1" applyFont="1" applyFill="1" applyBorder="1" applyAlignment="1">
      <alignment horizontal="center"/>
    </xf>
    <xf numFmtId="10" fontId="10" fillId="5" borderId="1" xfId="2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9" fillId="3" borderId="1" xfId="2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8" fillId="2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9" fontId="9" fillId="3" borderId="1" xfId="2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20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21" fontId="3" fillId="0" borderId="1" xfId="0" applyNumberFormat="1" applyFont="1" applyBorder="1" applyAlignment="1">
      <alignment horizontal="center"/>
    </xf>
    <xf numFmtId="9" fontId="5" fillId="0" borderId="0" xfId="0" applyNumberFormat="1" applyFont="1"/>
    <xf numFmtId="170" fontId="3" fillId="0" borderId="1" xfId="0" applyNumberFormat="1" applyFont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0" fontId="10" fillId="4" borderId="1" xfId="2" applyNumberFormat="1" applyFont="1" applyFill="1" applyBorder="1" applyAlignment="1">
      <alignment horizontal="center"/>
    </xf>
    <xf numFmtId="0" fontId="2" fillId="0" borderId="0" xfId="0" applyFont="1"/>
    <xf numFmtId="164" fontId="0" fillId="0" borderId="0" xfId="0" applyNumberFormat="1"/>
    <xf numFmtId="46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NumberFormat="1" applyFont="1" applyBorder="1" applyAlignment="1">
      <alignment horizontal="center"/>
    </xf>
    <xf numFmtId="172" fontId="0" fillId="0" borderId="0" xfId="0" applyNumberFormat="1"/>
    <xf numFmtId="3" fontId="0" fillId="0" borderId="0" xfId="0" applyNumberFormat="1"/>
  </cellXfs>
  <cellStyles count="3">
    <cellStyle name="Normal" xfId="0" builtinId="0"/>
    <cellStyle name="Virgül" xfId="1" builtinId="3"/>
    <cellStyle name="Yüzde" xfId="2" builtinId="5"/>
  </cellStyles>
  <dxfs count="300"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72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Günlük OEE Grafiği</a:t>
            </a:r>
          </a:p>
        </c:rich>
      </c:tx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Sayfa2!$B$1</c:f>
              <c:strCache>
                <c:ptCount val="1"/>
                <c:pt idx="0">
                  <c:v>OEE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Sayfa2!$A$2:$A$69</c:f>
              <c:strCache>
                <c:ptCount val="68"/>
                <c:pt idx="0">
                  <c:v>2.10.2023</c:v>
                </c:pt>
                <c:pt idx="1">
                  <c:v>2.10.2023</c:v>
                </c:pt>
                <c:pt idx="2">
                  <c:v>2.10.2023</c:v>
                </c:pt>
                <c:pt idx="3">
                  <c:v>3.10.2023</c:v>
                </c:pt>
                <c:pt idx="4">
                  <c:v>3.10.2023</c:v>
                </c:pt>
                <c:pt idx="5">
                  <c:v>3.10.2023</c:v>
                </c:pt>
                <c:pt idx="6">
                  <c:v>3.10.2023</c:v>
                </c:pt>
                <c:pt idx="7">
                  <c:v>4.10.2023</c:v>
                </c:pt>
                <c:pt idx="8">
                  <c:v>4.10.2023</c:v>
                </c:pt>
                <c:pt idx="9">
                  <c:v>4.10.2023</c:v>
                </c:pt>
                <c:pt idx="10">
                  <c:v>4.10.2023</c:v>
                </c:pt>
                <c:pt idx="11">
                  <c:v>4.10.2023</c:v>
                </c:pt>
                <c:pt idx="12">
                  <c:v>4.10.2023</c:v>
                </c:pt>
                <c:pt idx="13">
                  <c:v>5.10.2023</c:v>
                </c:pt>
                <c:pt idx="14">
                  <c:v>5.10.2023</c:v>
                </c:pt>
                <c:pt idx="15">
                  <c:v>5.10.2023</c:v>
                </c:pt>
                <c:pt idx="16">
                  <c:v>5.10.2023</c:v>
                </c:pt>
                <c:pt idx="17">
                  <c:v>6.10.2023</c:v>
                </c:pt>
                <c:pt idx="18">
                  <c:v>6.10.2023</c:v>
                </c:pt>
                <c:pt idx="19">
                  <c:v>6.10.2023</c:v>
                </c:pt>
                <c:pt idx="20">
                  <c:v>6.10.2023</c:v>
                </c:pt>
                <c:pt idx="21">
                  <c:v>7.10.2023</c:v>
                </c:pt>
                <c:pt idx="22">
                  <c:v>9.10.2023</c:v>
                </c:pt>
                <c:pt idx="23">
                  <c:v>9.10.2023</c:v>
                </c:pt>
                <c:pt idx="24">
                  <c:v>9.10.2023</c:v>
                </c:pt>
                <c:pt idx="25">
                  <c:v>9.10.2023</c:v>
                </c:pt>
                <c:pt idx="26">
                  <c:v>10.10.2023</c:v>
                </c:pt>
                <c:pt idx="27">
                  <c:v>10.10.2023</c:v>
                </c:pt>
                <c:pt idx="28">
                  <c:v>10.10.2023</c:v>
                </c:pt>
                <c:pt idx="29">
                  <c:v>10.10.2023</c:v>
                </c:pt>
                <c:pt idx="30">
                  <c:v>10.10.2023</c:v>
                </c:pt>
                <c:pt idx="31">
                  <c:v>10.10.2023</c:v>
                </c:pt>
                <c:pt idx="32">
                  <c:v>11.10.2023</c:v>
                </c:pt>
                <c:pt idx="33">
                  <c:v>11.10.2023</c:v>
                </c:pt>
                <c:pt idx="34">
                  <c:v>11.10.2023</c:v>
                </c:pt>
                <c:pt idx="35">
                  <c:v>11.10.2023</c:v>
                </c:pt>
                <c:pt idx="36">
                  <c:v>11.10.2023</c:v>
                </c:pt>
                <c:pt idx="37">
                  <c:v>12.10.2023</c:v>
                </c:pt>
                <c:pt idx="38">
                  <c:v>12.10.2023</c:v>
                </c:pt>
                <c:pt idx="39">
                  <c:v>12.10.2023</c:v>
                </c:pt>
                <c:pt idx="40">
                  <c:v>12.10.2023</c:v>
                </c:pt>
                <c:pt idx="41">
                  <c:v>12.10.2023</c:v>
                </c:pt>
                <c:pt idx="42">
                  <c:v>12.10.2023</c:v>
                </c:pt>
                <c:pt idx="43">
                  <c:v>12.10.2023</c:v>
                </c:pt>
                <c:pt idx="44">
                  <c:v>12.10.2023</c:v>
                </c:pt>
                <c:pt idx="45">
                  <c:v>13.10.2023</c:v>
                </c:pt>
                <c:pt idx="46">
                  <c:v>13.10.2023</c:v>
                </c:pt>
                <c:pt idx="47">
                  <c:v>16.10.2023</c:v>
                </c:pt>
                <c:pt idx="48">
                  <c:v>16.10.2023</c:v>
                </c:pt>
                <c:pt idx="49">
                  <c:v>16.10.2023</c:v>
                </c:pt>
                <c:pt idx="50">
                  <c:v>16.10.2023</c:v>
                </c:pt>
                <c:pt idx="51">
                  <c:v>17.10.2023</c:v>
                </c:pt>
                <c:pt idx="52">
                  <c:v>17.10.2023</c:v>
                </c:pt>
                <c:pt idx="53">
                  <c:v>17.10.2023</c:v>
                </c:pt>
                <c:pt idx="54">
                  <c:v>17.10.2023</c:v>
                </c:pt>
                <c:pt idx="55">
                  <c:v>18.10.2023</c:v>
                </c:pt>
                <c:pt idx="56">
                  <c:v>18.10.2023</c:v>
                </c:pt>
                <c:pt idx="57">
                  <c:v>18.10.2023</c:v>
                </c:pt>
                <c:pt idx="58">
                  <c:v>18.10.2023</c:v>
                </c:pt>
                <c:pt idx="59">
                  <c:v>19.10.2023</c:v>
                </c:pt>
                <c:pt idx="60">
                  <c:v> 24.10.2023</c:v>
                </c:pt>
                <c:pt idx="61">
                  <c:v> 24.10.2023</c:v>
                </c:pt>
                <c:pt idx="62">
                  <c:v>25.10.2023</c:v>
                </c:pt>
                <c:pt idx="63">
                  <c:v> 25.10.2023</c:v>
                </c:pt>
                <c:pt idx="64">
                  <c:v>26.10.2023</c:v>
                </c:pt>
                <c:pt idx="65">
                  <c:v>26.10.2023</c:v>
                </c:pt>
                <c:pt idx="66">
                  <c:v>27.10.2023</c:v>
                </c:pt>
                <c:pt idx="67">
                  <c:v>27.10.2023</c:v>
                </c:pt>
              </c:strCache>
            </c:strRef>
          </c:cat>
          <c:val>
            <c:numRef>
              <c:f>Sayfa2!$B$2:$B$69</c:f>
              <c:numCache>
                <c:formatCode>0%</c:formatCode>
                <c:ptCount val="68"/>
                <c:pt idx="0">
                  <c:v>0.90541666666666665</c:v>
                </c:pt>
                <c:pt idx="1">
                  <c:v>0.6226250000000001</c:v>
                </c:pt>
                <c:pt idx="2">
                  <c:v>0.87935000000000008</c:v>
                </c:pt>
                <c:pt idx="3">
                  <c:v>0.93159999999999998</c:v>
                </c:pt>
                <c:pt idx="4">
                  <c:v>0.88579999999999992</c:v>
                </c:pt>
                <c:pt idx="5">
                  <c:v>0.88723809523809516</c:v>
                </c:pt>
                <c:pt idx="6">
                  <c:v>1.068888888888889</c:v>
                </c:pt>
                <c:pt idx="7">
                  <c:v>0.6278999999999999</c:v>
                </c:pt>
                <c:pt idx="8">
                  <c:v>0.87185166666666669</c:v>
                </c:pt>
                <c:pt idx="9" formatCode="0.00%">
                  <c:v>0.89827450980392154</c:v>
                </c:pt>
                <c:pt idx="10" formatCode="0.0%">
                  <c:v>0.61214166666666681</c:v>
                </c:pt>
                <c:pt idx="11">
                  <c:v>0.79326000000000008</c:v>
                </c:pt>
                <c:pt idx="12">
                  <c:v>0.71644615384615395</c:v>
                </c:pt>
                <c:pt idx="13">
                  <c:v>0.68293333333333328</c:v>
                </c:pt>
                <c:pt idx="14">
                  <c:v>0.88851562500000025</c:v>
                </c:pt>
                <c:pt idx="15">
                  <c:v>0.86619047619047607</c:v>
                </c:pt>
                <c:pt idx="16">
                  <c:v>0.78832500000000005</c:v>
                </c:pt>
                <c:pt idx="17">
                  <c:v>0.66243902439024371</c:v>
                </c:pt>
                <c:pt idx="18">
                  <c:v>0.85579545454545447</c:v>
                </c:pt>
                <c:pt idx="19">
                  <c:v>0.90999999999999992</c:v>
                </c:pt>
                <c:pt idx="20">
                  <c:v>0.33536585365853661</c:v>
                </c:pt>
                <c:pt idx="21">
                  <c:v>0.76803571428571427</c:v>
                </c:pt>
                <c:pt idx="22">
                  <c:v>0.74571428571428577</c:v>
                </c:pt>
                <c:pt idx="23">
                  <c:v>0.86733278955954329</c:v>
                </c:pt>
                <c:pt idx="24">
                  <c:v>0.92399999999999993</c:v>
                </c:pt>
                <c:pt idx="25">
                  <c:v>0.92949999999999999</c:v>
                </c:pt>
                <c:pt idx="26">
                  <c:v>0.71142499999999997</c:v>
                </c:pt>
                <c:pt idx="27">
                  <c:v>0.91850000000000009</c:v>
                </c:pt>
                <c:pt idx="28">
                  <c:v>0.91590909090909101</c:v>
                </c:pt>
                <c:pt idx="29">
                  <c:v>0.56978417266187065</c:v>
                </c:pt>
                <c:pt idx="30">
                  <c:v>0.18571428571428575</c:v>
                </c:pt>
                <c:pt idx="31">
                  <c:v>0.89858251885555296</c:v>
                </c:pt>
                <c:pt idx="32">
                  <c:v>0.88</c:v>
                </c:pt>
                <c:pt idx="33">
                  <c:v>0.95607476635514022</c:v>
                </c:pt>
                <c:pt idx="34">
                  <c:v>0.63479923518164427</c:v>
                </c:pt>
                <c:pt idx="35">
                  <c:v>0.96074999999999988</c:v>
                </c:pt>
                <c:pt idx="36">
                  <c:v>0.97482417947970645</c:v>
                </c:pt>
                <c:pt idx="37">
                  <c:v>0.86888888888888882</c:v>
                </c:pt>
                <c:pt idx="38">
                  <c:v>0.79229398663697104</c:v>
                </c:pt>
                <c:pt idx="39">
                  <c:v>0.95624999999999993</c:v>
                </c:pt>
                <c:pt idx="40">
                  <c:v>0.69588235294117651</c:v>
                </c:pt>
                <c:pt idx="41">
                  <c:v>0.93799999999999994</c:v>
                </c:pt>
                <c:pt idx="42">
                  <c:v>0.83333333333333326</c:v>
                </c:pt>
                <c:pt idx="43">
                  <c:v>0.90263157894736823</c:v>
                </c:pt>
                <c:pt idx="44">
                  <c:v>0.86666666666666659</c:v>
                </c:pt>
                <c:pt idx="45">
                  <c:v>0.70833333333333348</c:v>
                </c:pt>
                <c:pt idx="46">
                  <c:v>0.82928205128205135</c:v>
                </c:pt>
                <c:pt idx="47">
                  <c:v>0.88305</c:v>
                </c:pt>
                <c:pt idx="48">
                  <c:v>0.71500000000000008</c:v>
                </c:pt>
                <c:pt idx="49">
                  <c:v>0.90749999999999997</c:v>
                </c:pt>
                <c:pt idx="50">
                  <c:v>0.96515000000000006</c:v>
                </c:pt>
                <c:pt idx="51">
                  <c:v>0.89926666666666666</c:v>
                </c:pt>
                <c:pt idx="52">
                  <c:v>0.8908666666666667</c:v>
                </c:pt>
                <c:pt idx="53">
                  <c:v>0.9265000000000001</c:v>
                </c:pt>
                <c:pt idx="54">
                  <c:v>0.83366666666666656</c:v>
                </c:pt>
                <c:pt idx="55">
                  <c:v>0.90746666666666675</c:v>
                </c:pt>
                <c:pt idx="56">
                  <c:v>0.92683098591549296</c:v>
                </c:pt>
                <c:pt idx="57">
                  <c:v>0.92872500000000013</c:v>
                </c:pt>
                <c:pt idx="58">
                  <c:v>0.89380000000000004</c:v>
                </c:pt>
                <c:pt idx="59">
                  <c:v>0.84700000000000009</c:v>
                </c:pt>
                <c:pt idx="60">
                  <c:v>0.7679999999999999</c:v>
                </c:pt>
                <c:pt idx="61">
                  <c:v>0.79500000000000004</c:v>
                </c:pt>
                <c:pt idx="62">
                  <c:v>0.87813333333333343</c:v>
                </c:pt>
                <c:pt idx="63">
                  <c:v>0.93440000000000001</c:v>
                </c:pt>
                <c:pt idx="64">
                  <c:v>0.89798333333333324</c:v>
                </c:pt>
                <c:pt idx="65">
                  <c:v>0.81830000000000003</c:v>
                </c:pt>
                <c:pt idx="66">
                  <c:v>0.93357894736842095</c:v>
                </c:pt>
                <c:pt idx="67">
                  <c:v>0.92752941176470594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C2-4A2C-B0AC-CDA2A90F3706}"/>
            </c:ext>
          </c:extLst>
        </c:ser>
        <c:ser>
          <c:idx val="1"/>
          <c:order val="1"/>
          <c:tx>
            <c:strRef>
              <c:f>Sayfa2!$C$1</c:f>
              <c:strCache>
                <c:ptCount val="1"/>
                <c:pt idx="0">
                  <c:v>Ortalama OEE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Sayfa2!$A$2:$A$69</c:f>
              <c:strCache>
                <c:ptCount val="68"/>
                <c:pt idx="0">
                  <c:v>2.10.2023</c:v>
                </c:pt>
                <c:pt idx="1">
                  <c:v>2.10.2023</c:v>
                </c:pt>
                <c:pt idx="2">
                  <c:v>2.10.2023</c:v>
                </c:pt>
                <c:pt idx="3">
                  <c:v>3.10.2023</c:v>
                </c:pt>
                <c:pt idx="4">
                  <c:v>3.10.2023</c:v>
                </c:pt>
                <c:pt idx="5">
                  <c:v>3.10.2023</c:v>
                </c:pt>
                <c:pt idx="6">
                  <c:v>3.10.2023</c:v>
                </c:pt>
                <c:pt idx="7">
                  <c:v>4.10.2023</c:v>
                </c:pt>
                <c:pt idx="8">
                  <c:v>4.10.2023</c:v>
                </c:pt>
                <c:pt idx="9">
                  <c:v>4.10.2023</c:v>
                </c:pt>
                <c:pt idx="10">
                  <c:v>4.10.2023</c:v>
                </c:pt>
                <c:pt idx="11">
                  <c:v>4.10.2023</c:v>
                </c:pt>
                <c:pt idx="12">
                  <c:v>4.10.2023</c:v>
                </c:pt>
                <c:pt idx="13">
                  <c:v>5.10.2023</c:v>
                </c:pt>
                <c:pt idx="14">
                  <c:v>5.10.2023</c:v>
                </c:pt>
                <c:pt idx="15">
                  <c:v>5.10.2023</c:v>
                </c:pt>
                <c:pt idx="16">
                  <c:v>5.10.2023</c:v>
                </c:pt>
                <c:pt idx="17">
                  <c:v>6.10.2023</c:v>
                </c:pt>
                <c:pt idx="18">
                  <c:v>6.10.2023</c:v>
                </c:pt>
                <c:pt idx="19">
                  <c:v>6.10.2023</c:v>
                </c:pt>
                <c:pt idx="20">
                  <c:v>6.10.2023</c:v>
                </c:pt>
                <c:pt idx="21">
                  <c:v>7.10.2023</c:v>
                </c:pt>
                <c:pt idx="22">
                  <c:v>9.10.2023</c:v>
                </c:pt>
                <c:pt idx="23">
                  <c:v>9.10.2023</c:v>
                </c:pt>
                <c:pt idx="24">
                  <c:v>9.10.2023</c:v>
                </c:pt>
                <c:pt idx="25">
                  <c:v>9.10.2023</c:v>
                </c:pt>
                <c:pt idx="26">
                  <c:v>10.10.2023</c:v>
                </c:pt>
                <c:pt idx="27">
                  <c:v>10.10.2023</c:v>
                </c:pt>
                <c:pt idx="28">
                  <c:v>10.10.2023</c:v>
                </c:pt>
                <c:pt idx="29">
                  <c:v>10.10.2023</c:v>
                </c:pt>
                <c:pt idx="30">
                  <c:v>10.10.2023</c:v>
                </c:pt>
                <c:pt idx="31">
                  <c:v>10.10.2023</c:v>
                </c:pt>
                <c:pt idx="32">
                  <c:v>11.10.2023</c:v>
                </c:pt>
                <c:pt idx="33">
                  <c:v>11.10.2023</c:v>
                </c:pt>
                <c:pt idx="34">
                  <c:v>11.10.2023</c:v>
                </c:pt>
                <c:pt idx="35">
                  <c:v>11.10.2023</c:v>
                </c:pt>
                <c:pt idx="36">
                  <c:v>11.10.2023</c:v>
                </c:pt>
                <c:pt idx="37">
                  <c:v>12.10.2023</c:v>
                </c:pt>
                <c:pt idx="38">
                  <c:v>12.10.2023</c:v>
                </c:pt>
                <c:pt idx="39">
                  <c:v>12.10.2023</c:v>
                </c:pt>
                <c:pt idx="40">
                  <c:v>12.10.2023</c:v>
                </c:pt>
                <c:pt idx="41">
                  <c:v>12.10.2023</c:v>
                </c:pt>
                <c:pt idx="42">
                  <c:v>12.10.2023</c:v>
                </c:pt>
                <c:pt idx="43">
                  <c:v>12.10.2023</c:v>
                </c:pt>
                <c:pt idx="44">
                  <c:v>12.10.2023</c:v>
                </c:pt>
                <c:pt idx="45">
                  <c:v>13.10.2023</c:v>
                </c:pt>
                <c:pt idx="46">
                  <c:v>13.10.2023</c:v>
                </c:pt>
                <c:pt idx="47">
                  <c:v>16.10.2023</c:v>
                </c:pt>
                <c:pt idx="48">
                  <c:v>16.10.2023</c:v>
                </c:pt>
                <c:pt idx="49">
                  <c:v>16.10.2023</c:v>
                </c:pt>
                <c:pt idx="50">
                  <c:v>16.10.2023</c:v>
                </c:pt>
                <c:pt idx="51">
                  <c:v>17.10.2023</c:v>
                </c:pt>
                <c:pt idx="52">
                  <c:v>17.10.2023</c:v>
                </c:pt>
                <c:pt idx="53">
                  <c:v>17.10.2023</c:v>
                </c:pt>
                <c:pt idx="54">
                  <c:v>17.10.2023</c:v>
                </c:pt>
                <c:pt idx="55">
                  <c:v>18.10.2023</c:v>
                </c:pt>
                <c:pt idx="56">
                  <c:v>18.10.2023</c:v>
                </c:pt>
                <c:pt idx="57">
                  <c:v>18.10.2023</c:v>
                </c:pt>
                <c:pt idx="58">
                  <c:v>18.10.2023</c:v>
                </c:pt>
                <c:pt idx="59">
                  <c:v>19.10.2023</c:v>
                </c:pt>
                <c:pt idx="60">
                  <c:v> 24.10.2023</c:v>
                </c:pt>
                <c:pt idx="61">
                  <c:v> 24.10.2023</c:v>
                </c:pt>
                <c:pt idx="62">
                  <c:v>25.10.2023</c:v>
                </c:pt>
                <c:pt idx="63">
                  <c:v> 25.10.2023</c:v>
                </c:pt>
                <c:pt idx="64">
                  <c:v>26.10.2023</c:v>
                </c:pt>
                <c:pt idx="65">
                  <c:v>26.10.2023</c:v>
                </c:pt>
                <c:pt idx="66">
                  <c:v>27.10.2023</c:v>
                </c:pt>
                <c:pt idx="67">
                  <c:v>27.10.2023</c:v>
                </c:pt>
              </c:strCache>
            </c:strRef>
          </c:cat>
          <c:val>
            <c:numRef>
              <c:f>Sayfa2!$C$2:$C$69</c:f>
              <c:numCache>
                <c:formatCode>0%</c:formatCode>
                <c:ptCount val="68"/>
                <c:pt idx="0">
                  <c:v>0.83</c:v>
                </c:pt>
                <c:pt idx="1">
                  <c:v>0.83</c:v>
                </c:pt>
                <c:pt idx="2">
                  <c:v>0.83</c:v>
                </c:pt>
                <c:pt idx="3">
                  <c:v>0.83</c:v>
                </c:pt>
                <c:pt idx="4">
                  <c:v>0.83</c:v>
                </c:pt>
                <c:pt idx="5">
                  <c:v>0.83</c:v>
                </c:pt>
                <c:pt idx="6">
                  <c:v>0.83</c:v>
                </c:pt>
                <c:pt idx="7">
                  <c:v>0.83</c:v>
                </c:pt>
                <c:pt idx="8">
                  <c:v>0.83</c:v>
                </c:pt>
                <c:pt idx="9">
                  <c:v>0.83</c:v>
                </c:pt>
                <c:pt idx="10">
                  <c:v>0.83</c:v>
                </c:pt>
                <c:pt idx="11">
                  <c:v>0.83</c:v>
                </c:pt>
                <c:pt idx="12">
                  <c:v>0.83</c:v>
                </c:pt>
                <c:pt idx="13">
                  <c:v>0.83</c:v>
                </c:pt>
                <c:pt idx="14">
                  <c:v>0.83</c:v>
                </c:pt>
                <c:pt idx="15">
                  <c:v>0.83</c:v>
                </c:pt>
                <c:pt idx="16">
                  <c:v>0.83</c:v>
                </c:pt>
                <c:pt idx="17">
                  <c:v>0.83</c:v>
                </c:pt>
                <c:pt idx="18">
                  <c:v>0.83</c:v>
                </c:pt>
                <c:pt idx="19">
                  <c:v>0.83</c:v>
                </c:pt>
                <c:pt idx="20">
                  <c:v>0.83</c:v>
                </c:pt>
                <c:pt idx="21">
                  <c:v>0.83</c:v>
                </c:pt>
                <c:pt idx="22">
                  <c:v>0.83</c:v>
                </c:pt>
                <c:pt idx="23">
                  <c:v>0.83</c:v>
                </c:pt>
                <c:pt idx="24">
                  <c:v>0.83</c:v>
                </c:pt>
                <c:pt idx="25">
                  <c:v>0.83</c:v>
                </c:pt>
                <c:pt idx="26">
                  <c:v>0.83</c:v>
                </c:pt>
                <c:pt idx="27">
                  <c:v>0.83</c:v>
                </c:pt>
                <c:pt idx="28">
                  <c:v>0.83</c:v>
                </c:pt>
                <c:pt idx="29">
                  <c:v>0.83</c:v>
                </c:pt>
                <c:pt idx="30">
                  <c:v>0.83</c:v>
                </c:pt>
                <c:pt idx="31">
                  <c:v>0.83</c:v>
                </c:pt>
                <c:pt idx="32">
                  <c:v>0.83</c:v>
                </c:pt>
                <c:pt idx="33">
                  <c:v>0.83</c:v>
                </c:pt>
                <c:pt idx="34">
                  <c:v>0.83</c:v>
                </c:pt>
                <c:pt idx="35">
                  <c:v>0.83</c:v>
                </c:pt>
                <c:pt idx="36">
                  <c:v>0.83</c:v>
                </c:pt>
                <c:pt idx="37">
                  <c:v>0.83</c:v>
                </c:pt>
                <c:pt idx="38">
                  <c:v>0.83</c:v>
                </c:pt>
                <c:pt idx="39">
                  <c:v>0.83</c:v>
                </c:pt>
                <c:pt idx="40">
                  <c:v>0.83</c:v>
                </c:pt>
                <c:pt idx="41">
                  <c:v>0.83</c:v>
                </c:pt>
                <c:pt idx="42">
                  <c:v>0.83</c:v>
                </c:pt>
                <c:pt idx="43">
                  <c:v>0.83</c:v>
                </c:pt>
                <c:pt idx="44">
                  <c:v>0.83</c:v>
                </c:pt>
                <c:pt idx="45">
                  <c:v>0.83</c:v>
                </c:pt>
                <c:pt idx="46">
                  <c:v>0.83</c:v>
                </c:pt>
                <c:pt idx="47">
                  <c:v>0.83</c:v>
                </c:pt>
                <c:pt idx="48">
                  <c:v>0.83</c:v>
                </c:pt>
                <c:pt idx="49">
                  <c:v>0.83</c:v>
                </c:pt>
                <c:pt idx="50">
                  <c:v>0.83</c:v>
                </c:pt>
                <c:pt idx="51">
                  <c:v>0.83</c:v>
                </c:pt>
                <c:pt idx="52">
                  <c:v>0.83</c:v>
                </c:pt>
                <c:pt idx="53">
                  <c:v>0.83</c:v>
                </c:pt>
                <c:pt idx="54">
                  <c:v>0.83</c:v>
                </c:pt>
                <c:pt idx="55">
                  <c:v>0.83</c:v>
                </c:pt>
                <c:pt idx="56">
                  <c:v>0.83</c:v>
                </c:pt>
                <c:pt idx="57">
                  <c:v>0.83</c:v>
                </c:pt>
                <c:pt idx="58">
                  <c:v>0.83</c:v>
                </c:pt>
                <c:pt idx="59">
                  <c:v>0.83</c:v>
                </c:pt>
                <c:pt idx="60">
                  <c:v>0.83</c:v>
                </c:pt>
                <c:pt idx="61">
                  <c:v>0.83</c:v>
                </c:pt>
                <c:pt idx="62">
                  <c:v>0.83</c:v>
                </c:pt>
                <c:pt idx="63">
                  <c:v>0.83</c:v>
                </c:pt>
                <c:pt idx="64">
                  <c:v>0.83</c:v>
                </c:pt>
                <c:pt idx="65">
                  <c:v>0.83</c:v>
                </c:pt>
                <c:pt idx="66">
                  <c:v>0.83</c:v>
                </c:pt>
                <c:pt idx="67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C2-4A2C-B0AC-CDA2A90F3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566463"/>
        <c:axId val="1719346655"/>
      </c:lineChart>
      <c:catAx>
        <c:axId val="168356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19346655"/>
        <c:crosses val="autoZero"/>
        <c:auto val="1"/>
        <c:lblAlgn val="ctr"/>
        <c:lblOffset val="100"/>
        <c:noMultiLvlLbl val="0"/>
      </c:catAx>
      <c:valAx>
        <c:axId val="171934665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83566463"/>
        <c:crosses val="autoZero"/>
        <c:crossBetween val="between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[1]Sayfa1!$C$1</c:f>
              <c:strCache>
                <c:ptCount val="1"/>
                <c:pt idx="0">
                  <c:v>Fire oranı</c:v>
                </c:pt>
              </c:strCache>
            </c:strRef>
          </c:tx>
          <c:spPr>
            <a:prstGeom prst="rect">
              <a:avLst/>
            </a:prstGeom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[1]Sayfa1!$A$2:$A$11</c:f>
              <c:strCache>
                <c:ptCount val="10"/>
                <c:pt idx="0">
                  <c:v>LED</c:v>
                </c:pt>
                <c:pt idx="1">
                  <c:v>SWİTCH</c:v>
                </c:pt>
                <c:pt idx="2">
                  <c:v>REWORK</c:v>
                </c:pt>
                <c:pt idx="3">
                  <c:v>KONEKTÖR</c:v>
                </c:pt>
                <c:pt idx="4">
                  <c:v>KAPASİTÖR</c:v>
                </c:pt>
                <c:pt idx="5">
                  <c:v>DİRENÇ</c:v>
                </c:pt>
                <c:pt idx="6">
                  <c:v>ENTEGRE</c:v>
                </c:pt>
                <c:pt idx="7">
                  <c:v>İŞLEMCİ</c:v>
                </c:pt>
                <c:pt idx="8">
                  <c:v>BUZZER</c:v>
                </c:pt>
                <c:pt idx="9">
                  <c:v>toplam kart adeti / fire oranı</c:v>
                </c:pt>
              </c:strCache>
            </c:strRef>
          </c:cat>
          <c:val>
            <c:numRef>
              <c:f>[1]Sayfa1!$C$2:$C$11</c:f>
              <c:numCache>
                <c:formatCode>General</c:formatCode>
                <c:ptCount val="10"/>
                <c:pt idx="0">
                  <c:v>3.7857409545971571E-3</c:v>
                </c:pt>
                <c:pt idx="1">
                  <c:v>1.9796993982755776E-3</c:v>
                </c:pt>
                <c:pt idx="2">
                  <c:v>1.8407731247123793E-3</c:v>
                </c:pt>
                <c:pt idx="3">
                  <c:v>1.4847745487066833E-3</c:v>
                </c:pt>
                <c:pt idx="4">
                  <c:v>1.0940444043101877E-3</c:v>
                </c:pt>
                <c:pt idx="5">
                  <c:v>8.5960631767229034E-4</c:v>
                </c:pt>
                <c:pt idx="6">
                  <c:v>5.8175377054589343E-4</c:v>
                </c:pt>
                <c:pt idx="7">
                  <c:v>2.6916965502869696E-4</c:v>
                </c:pt>
                <c:pt idx="8">
                  <c:v>2.3443808663789736E-4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0-47E9-8945-171487138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5956607"/>
        <c:axId val="1691290543"/>
      </c:barChart>
      <c:catAx>
        <c:axId val="170595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91290543"/>
        <c:crosses val="autoZero"/>
        <c:auto val="1"/>
        <c:lblAlgn val="ctr"/>
        <c:lblOffset val="100"/>
        <c:noMultiLvlLbl val="0"/>
      </c:catAx>
      <c:valAx>
        <c:axId val="169129054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05956607"/>
        <c:crosses val="autoZero"/>
        <c:crossBetween val="between"/>
      </c:valAx>
      <c:spPr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cap="none" spc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ORANLAR!$B$1</c:f>
              <c:strCache>
                <c:ptCount val="1"/>
                <c:pt idx="0">
                  <c:v>Toplam Süre Dk</c:v>
                </c:pt>
              </c:strCache>
            </c:strRef>
          </c:tx>
          <c:spPr>
            <a:prstGeom prst="rect">
              <a:avLst/>
            </a:prstGeom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8.3333333333333332E-3"/>
                  <c:y val="4.5603674540682414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F7DC-4DEE-8625-70D81172B2A8}"/>
                </c:ext>
              </c:extLst>
            </c:dLbl>
            <c:dLbl>
              <c:idx val="1"/>
              <c:layout>
                <c:manualLayout>
                  <c:x val="-8.3333333333333332E-3"/>
                  <c:y val="5.2857976086322546E-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F7DC-4DEE-8625-70D81172B2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ORANLAR!$A$2:$A$3</c:f>
              <c:strCache>
                <c:ptCount val="2"/>
                <c:pt idx="0">
                  <c:v>Malzeme Değişimi</c:v>
                </c:pt>
                <c:pt idx="1">
                  <c:v>Hata Düzeltme</c:v>
                </c:pt>
              </c:strCache>
            </c:strRef>
          </c:cat>
          <c:val>
            <c:numRef>
              <c:f>ORANLAR!$B$2:$B$3</c:f>
              <c:numCache>
                <c:formatCode>0</c:formatCode>
                <c:ptCount val="2"/>
                <c:pt idx="0">
                  <c:v>865.61666666666667</c:v>
                </c:pt>
                <c:pt idx="1">
                  <c:v>106.4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DC-4DEE-8625-70D81172B2A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648699119"/>
        <c:axId val="648699535"/>
      </c:barChart>
      <c:catAx>
        <c:axId val="648699119"/>
        <c:scaling>
          <c:orientation val="minMax"/>
        </c:scaling>
        <c:delete val="0"/>
        <c:axPos val="b"/>
        <c:majorGridlines>
          <c:spPr>
            <a:prstGeom prst="rect">
              <a:avLst/>
            </a:prstGeom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cap="none" spc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48699535"/>
        <c:crosses val="autoZero"/>
        <c:auto val="1"/>
        <c:lblAlgn val="ctr"/>
        <c:lblOffset val="100"/>
        <c:noMultiLvlLbl val="0"/>
      </c:catAx>
      <c:valAx>
        <c:axId val="648699535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48699119"/>
        <c:crosses val="autoZero"/>
        <c:crossBetween val="between"/>
      </c:valAx>
      <c:spPr>
        <a:prstGeom prst="rect">
          <a:avLst/>
        </a:prstGeom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xfrm>
      <a:off x="0" y="0"/>
      <a:ext cx="0" cy="0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cap="none" spc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ORANLAR!$C$1</c:f>
              <c:strCache>
                <c:ptCount val="1"/>
                <c:pt idx="0">
                  <c:v>Toplam Çalışma Süresine Oranı</c:v>
                </c:pt>
              </c:strCache>
            </c:strRef>
          </c:tx>
          <c:spPr>
            <a:prstGeom prst="rect">
              <a:avLst/>
            </a:prstGeom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1899970836978716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3CE9-46D5-9E99-CE3740842299}"/>
                </c:ext>
              </c:extLst>
            </c:dLbl>
            <c:dLbl>
              <c:idx val="1"/>
              <c:layout>
                <c:manualLayout>
                  <c:x val="-1.0185067526415994E-16"/>
                  <c:y val="6.131525226013415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E9-46D5-9E99-CE37408422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ORANLAR!$A$2:$A$3</c:f>
              <c:strCache>
                <c:ptCount val="2"/>
                <c:pt idx="0">
                  <c:v>Malzeme Değişimi</c:v>
                </c:pt>
                <c:pt idx="1">
                  <c:v>Hata Düzeltme</c:v>
                </c:pt>
              </c:strCache>
            </c:strRef>
          </c:cat>
          <c:val>
            <c:numRef>
              <c:f>ORANLAR!$C$2:$C$3</c:f>
              <c:numCache>
                <c:formatCode>0%</c:formatCode>
                <c:ptCount val="2"/>
                <c:pt idx="0">
                  <c:v>7.7983483483483482E-2</c:v>
                </c:pt>
                <c:pt idx="1">
                  <c:v>9.5855855855855859E-3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E9-46D5-9E99-CE374084229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652320207"/>
        <c:axId val="652313551"/>
      </c:barChart>
      <c:catAx>
        <c:axId val="652320207"/>
        <c:scaling>
          <c:orientation val="minMax"/>
        </c:scaling>
        <c:delete val="0"/>
        <c:axPos val="b"/>
        <c:majorGridlines>
          <c:spPr>
            <a:prstGeom prst="rect">
              <a:avLst/>
            </a:prstGeom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cap="none" spc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52313551"/>
        <c:crosses val="autoZero"/>
        <c:auto val="1"/>
        <c:lblAlgn val="ctr"/>
        <c:lblOffset val="100"/>
        <c:noMultiLvlLbl val="0"/>
      </c:catAx>
      <c:valAx>
        <c:axId val="652313551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52320207"/>
        <c:crosses val="autoZero"/>
        <c:crossBetween val="between"/>
      </c:valAx>
      <c:spPr>
        <a:prstGeom prst="rect">
          <a:avLst/>
        </a:prstGeom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xfrm>
      <a:off x="0" y="0"/>
      <a:ext cx="0" cy="0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cap="none" spc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tr-TR">
                <a:solidFill>
                  <a:sysClr val="windowText" lastClr="000000"/>
                </a:solidFill>
              </a:rPr>
              <a:t>Feeder Atık Malzeme Pareto Grafiği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Sayfa3!$B$1</c:f>
              <c:strCache>
                <c:ptCount val="1"/>
                <c:pt idx="0">
                  <c:v>MİKTAR</c:v>
                </c:pt>
              </c:strCache>
            </c:strRef>
          </c:tx>
          <c:spPr>
            <a:prstGeom prst="rect">
              <a:avLst/>
            </a:prstGeom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462668816039986E-17"/>
                  <c:y val="1.84492563429571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1B9-4C84-AA28-BCA59B05995B}"/>
                </c:ext>
              </c:extLst>
            </c:dLbl>
            <c:dLbl>
              <c:idx val="1"/>
              <c:layout>
                <c:manualLayout>
                  <c:x val="0"/>
                  <c:y val="4.560367454068198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1B9-4C84-AA28-BCA59B05995B}"/>
                </c:ext>
              </c:extLst>
            </c:dLbl>
            <c:dLbl>
              <c:idx val="2"/>
              <c:layout>
                <c:manualLayout>
                  <c:x val="0"/>
                  <c:y val="1.381962671332741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1B9-4C84-AA28-BCA59B05995B}"/>
                </c:ext>
              </c:extLst>
            </c:dLbl>
            <c:dLbl>
              <c:idx val="3"/>
              <c:layout>
                <c:manualLayout>
                  <c:x val="-1.0185067526415994E-16"/>
                  <c:y val="2.30788859725867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1B9-4C84-AA28-BCA59B05995B}"/>
                </c:ext>
              </c:extLst>
            </c:dLbl>
            <c:dLbl>
              <c:idx val="4"/>
              <c:layout>
                <c:manualLayout>
                  <c:x val="0"/>
                  <c:y val="1.84492563429571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1B9-4C84-AA28-BCA59B05995B}"/>
                </c:ext>
              </c:extLst>
            </c:dLbl>
            <c:dLbl>
              <c:idx val="5"/>
              <c:layout>
                <c:manualLayout>
                  <c:x val="0"/>
                  <c:y val="1.82447506561679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1B9-4C84-AA28-BCA59B05995B}"/>
                </c:ext>
              </c:extLst>
            </c:dLbl>
            <c:dLbl>
              <c:idx val="6"/>
              <c:layout>
                <c:manualLayout>
                  <c:x val="-2.0370135052831988E-16"/>
                  <c:y val="2.15908428113150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1B9-4C84-AA28-BCA59B05995B}"/>
                </c:ext>
              </c:extLst>
            </c:dLbl>
            <c:spPr>
              <a:noFill/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Sayfa3!$A$2:$A$8</c:f>
              <c:strCache>
                <c:ptCount val="7"/>
                <c:pt idx="0">
                  <c:v>LED</c:v>
                </c:pt>
                <c:pt idx="1">
                  <c:v>Buzzer</c:v>
                </c:pt>
                <c:pt idx="2">
                  <c:v>Direnç</c:v>
                </c:pt>
                <c:pt idx="3">
                  <c:v>Entegre</c:v>
                </c:pt>
                <c:pt idx="4">
                  <c:v>Konnektör</c:v>
                </c:pt>
                <c:pt idx="5">
                  <c:v>Kapasitör</c:v>
                </c:pt>
                <c:pt idx="6">
                  <c:v>Transistör</c:v>
                </c:pt>
              </c:strCache>
            </c:strRef>
          </c:cat>
          <c:val>
            <c:numRef>
              <c:f>Sayfa3!$B$2:$B$8</c:f>
              <c:numCache>
                <c:formatCode>General</c:formatCode>
                <c:ptCount val="7"/>
                <c:pt idx="0">
                  <c:v>112</c:v>
                </c:pt>
                <c:pt idx="1">
                  <c:v>78</c:v>
                </c:pt>
                <c:pt idx="2">
                  <c:v>61</c:v>
                </c:pt>
                <c:pt idx="3">
                  <c:v>51</c:v>
                </c:pt>
                <c:pt idx="4">
                  <c:v>20</c:v>
                </c:pt>
                <c:pt idx="5">
                  <c:v>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1B9-4C84-AA28-BCA59B0599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541537247"/>
        <c:axId val="541539327"/>
      </c:barChart>
      <c:catAx>
        <c:axId val="541537247"/>
        <c:scaling>
          <c:orientation val="minMax"/>
        </c:scaling>
        <c:delete val="0"/>
        <c:axPos val="b"/>
        <c:majorGridlines>
          <c:spPr>
            <a:prstGeom prst="rect">
              <a:avLst/>
            </a:prstGeom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cap="none" spc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1539327"/>
        <c:crosses val="autoZero"/>
        <c:auto val="1"/>
        <c:lblAlgn val="ctr"/>
        <c:lblOffset val="100"/>
        <c:noMultiLvlLbl val="0"/>
      </c:catAx>
      <c:valAx>
        <c:axId val="541539327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1537247"/>
        <c:crosses val="autoZero"/>
        <c:crossBetween val="between"/>
        <c:majorUnit val="10"/>
      </c:valAx>
      <c:spPr>
        <a:prstGeom prst="rect">
          <a:avLst/>
        </a:prstGeom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xfrm>
      <a:off x="0" y="0"/>
      <a:ext cx="0" cy="0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cap="none" spc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tr-TR">
                <a:solidFill>
                  <a:sysClr val="windowText" lastClr="000000"/>
                </a:solidFill>
              </a:rPr>
              <a:t>Feeder Atık Malzeme Pareto Grafiği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Sayfa3!$B$1</c:f>
              <c:strCache>
                <c:ptCount val="1"/>
                <c:pt idx="0">
                  <c:v>MİKTAR</c:v>
                </c:pt>
              </c:strCache>
            </c:strRef>
          </c:tx>
          <c:spPr>
            <a:prstGeom prst="rect">
              <a:avLst/>
            </a:prstGeom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462668816039986E-17"/>
                  <c:y val="1.84492563429571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B8C-43D1-8A42-5CBC26B8B09F}"/>
                </c:ext>
              </c:extLst>
            </c:dLbl>
            <c:dLbl>
              <c:idx val="1"/>
              <c:layout>
                <c:manualLayout>
                  <c:x val="0"/>
                  <c:y val="4.560367454068198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8C-43D1-8A42-5CBC26B8B09F}"/>
                </c:ext>
              </c:extLst>
            </c:dLbl>
            <c:dLbl>
              <c:idx val="2"/>
              <c:layout>
                <c:manualLayout>
                  <c:x val="0"/>
                  <c:y val="1.381962671332741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8C-43D1-8A42-5CBC26B8B09F}"/>
                </c:ext>
              </c:extLst>
            </c:dLbl>
            <c:dLbl>
              <c:idx val="3"/>
              <c:layout>
                <c:manualLayout>
                  <c:x val="-1.0185067526415994E-16"/>
                  <c:y val="2.30788859725867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8C-43D1-8A42-5CBC26B8B09F}"/>
                </c:ext>
              </c:extLst>
            </c:dLbl>
            <c:dLbl>
              <c:idx val="4"/>
              <c:layout>
                <c:manualLayout>
                  <c:x val="0"/>
                  <c:y val="1.84492563429571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8C-43D1-8A42-5CBC26B8B09F}"/>
                </c:ext>
              </c:extLst>
            </c:dLbl>
            <c:dLbl>
              <c:idx val="5"/>
              <c:layout>
                <c:manualLayout>
                  <c:x val="0"/>
                  <c:y val="1.82447506561679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B8C-43D1-8A42-5CBC26B8B09F}"/>
                </c:ext>
              </c:extLst>
            </c:dLbl>
            <c:dLbl>
              <c:idx val="6"/>
              <c:layout>
                <c:manualLayout>
                  <c:x val="-2.0370135052831988E-16"/>
                  <c:y val="2.15908428113150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B8C-43D1-8A42-5CBC26B8B09F}"/>
                </c:ext>
              </c:extLst>
            </c:dLbl>
            <c:spPr>
              <a:noFill/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Sayfa3!$A$2:$A$8</c:f>
              <c:strCache>
                <c:ptCount val="7"/>
                <c:pt idx="0">
                  <c:v>LED</c:v>
                </c:pt>
                <c:pt idx="1">
                  <c:v>Buzzer</c:v>
                </c:pt>
                <c:pt idx="2">
                  <c:v>Direnç</c:v>
                </c:pt>
                <c:pt idx="3">
                  <c:v>Entegre</c:v>
                </c:pt>
                <c:pt idx="4">
                  <c:v>Konnektör</c:v>
                </c:pt>
                <c:pt idx="5">
                  <c:v>Kapasitör</c:v>
                </c:pt>
                <c:pt idx="6">
                  <c:v>Transistör</c:v>
                </c:pt>
              </c:strCache>
            </c:strRef>
          </c:cat>
          <c:val>
            <c:numRef>
              <c:f>Sayfa3!$B$2:$B$8</c:f>
              <c:numCache>
                <c:formatCode>General</c:formatCode>
                <c:ptCount val="7"/>
                <c:pt idx="0">
                  <c:v>112</c:v>
                </c:pt>
                <c:pt idx="1">
                  <c:v>78</c:v>
                </c:pt>
                <c:pt idx="2">
                  <c:v>61</c:v>
                </c:pt>
                <c:pt idx="3">
                  <c:v>51</c:v>
                </c:pt>
                <c:pt idx="4">
                  <c:v>20</c:v>
                </c:pt>
                <c:pt idx="5">
                  <c:v>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8C-43D1-8A42-5CBC26B8B0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541537247"/>
        <c:axId val="541539327"/>
      </c:barChart>
      <c:catAx>
        <c:axId val="541537247"/>
        <c:scaling>
          <c:orientation val="minMax"/>
        </c:scaling>
        <c:delete val="0"/>
        <c:axPos val="b"/>
        <c:majorGridlines>
          <c:spPr>
            <a:prstGeom prst="rect">
              <a:avLst/>
            </a:prstGeom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cap="none" spc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1539327"/>
        <c:crosses val="autoZero"/>
        <c:auto val="1"/>
        <c:lblAlgn val="ctr"/>
        <c:lblOffset val="100"/>
        <c:noMultiLvlLbl val="0"/>
      </c:catAx>
      <c:valAx>
        <c:axId val="541539327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1537247"/>
        <c:crosses val="autoZero"/>
        <c:crossBetween val="between"/>
        <c:majorUnit val="10"/>
      </c:valAx>
      <c:spPr>
        <a:prstGeom prst="rect">
          <a:avLst/>
        </a:prstGeom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xfrm>
      <a:off x="0" y="0"/>
      <a:ext cx="0" cy="0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466725</xdr:colOff>
      <xdr:row>0</xdr:row>
      <xdr:rowOff>133349</xdr:rowOff>
    </xdr:from>
    <xdr:to>
      <xdr:col>26</xdr:col>
      <xdr:colOff>600075</xdr:colOff>
      <xdr:row>15</xdr:row>
      <xdr:rowOff>266699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0</xdr:row>
      <xdr:rowOff>142874</xdr:rowOff>
    </xdr:from>
    <xdr:to>
      <xdr:col>11</xdr:col>
      <xdr:colOff>276224</xdr:colOff>
      <xdr:row>16</xdr:row>
      <xdr:rowOff>9525</xdr:rowOff>
    </xdr:to>
    <xdr:graphicFrame macro="">
      <xdr:nvGraphicFramePr>
        <xdr:cNvPr id="10" name="Grafik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327659</xdr:colOff>
      <xdr:row>7</xdr:row>
      <xdr:rowOff>106680</xdr:rowOff>
    </xdr:from>
    <xdr:to>
      <xdr:col>11</xdr:col>
      <xdr:colOff>22860</xdr:colOff>
      <xdr:row>22</xdr:row>
      <xdr:rowOff>106680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281940</xdr:colOff>
      <xdr:row>7</xdr:row>
      <xdr:rowOff>121920</xdr:rowOff>
    </xdr:from>
    <xdr:to>
      <xdr:col>3</xdr:col>
      <xdr:colOff>236220</xdr:colOff>
      <xdr:row>22</xdr:row>
      <xdr:rowOff>121920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1</xdr:row>
      <xdr:rowOff>91440</xdr:rowOff>
    </xdr:from>
    <xdr:to>
      <xdr:col>13</xdr:col>
      <xdr:colOff>121920</xdr:colOff>
      <xdr:row>21</xdr:row>
      <xdr:rowOff>99060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</xdr:row>
      <xdr:rowOff>68580</xdr:rowOff>
    </xdr:from>
    <xdr:to>
      <xdr:col>10</xdr:col>
      <xdr:colOff>342900</xdr:colOff>
      <xdr:row>18</xdr:row>
      <xdr:rowOff>68580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rt%20Yazgac\Desktop\F&#304;RE%20RAPORU.xlsx" TargetMode="External"/><Relationship Id="rId1" Type="http://schemas.openxmlformats.org/officeDocument/2006/relationships/externalLinkPath" Target="/Users/Mert%20Yazgac/Desktop/F&#304;RE%20RAPOR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yfa1"/>
      <sheetName val="EKİM 2023 ÜRETİM"/>
    </sheetNames>
    <sheetDataSet>
      <sheetData sheetId="0">
        <row r="1">
          <cell r="C1" t="str">
            <v>Fire oranı</v>
          </cell>
        </row>
        <row r="2">
          <cell r="A2" t="str">
            <v>LED</v>
          </cell>
          <cell r="C2">
            <v>3.7857409545971571E-3</v>
          </cell>
        </row>
        <row r="3">
          <cell r="A3" t="str">
            <v>SWİTCH</v>
          </cell>
          <cell r="C3">
            <v>1.9796993982755776E-3</v>
          </cell>
        </row>
        <row r="4">
          <cell r="A4" t="str">
            <v>REWORK</v>
          </cell>
          <cell r="C4">
            <v>1.8407731247123793E-3</v>
          </cell>
        </row>
        <row r="5">
          <cell r="A5" t="str">
            <v>KONEKTÖR</v>
          </cell>
          <cell r="C5">
            <v>1.4847745487066833E-3</v>
          </cell>
        </row>
        <row r="6">
          <cell r="A6" t="str">
            <v>KAPASİTÖR</v>
          </cell>
          <cell r="C6">
            <v>1.0940444043101877E-3</v>
          </cell>
        </row>
        <row r="7">
          <cell r="A7" t="str">
            <v>DİRENÇ</v>
          </cell>
          <cell r="C7">
            <v>8.5960631767229034E-4</v>
          </cell>
        </row>
        <row r="8">
          <cell r="A8" t="str">
            <v>ENTEGRE</v>
          </cell>
          <cell r="C8">
            <v>5.8175377054589343E-4</v>
          </cell>
        </row>
        <row r="9">
          <cell r="A9" t="str">
            <v>İŞLEMCİ</v>
          </cell>
          <cell r="C9">
            <v>2.6916965502869696E-4</v>
          </cell>
        </row>
        <row r="10">
          <cell r="A10" t="str">
            <v>BUZZER</v>
          </cell>
          <cell r="C10">
            <v>2.3443808663789736E-4</v>
          </cell>
        </row>
        <row r="11">
          <cell r="A11" t="str">
            <v>toplam kart adeti / fire oranı</v>
          </cell>
          <cell r="C11"/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ulut" id="{2311C827-25E5-0BAE-63D9-06EC7ACEE045}" userId="" providerId="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D6C57-8E0A-4FE6-A28C-31DED3C4A9F8}" name="Tablo1" displayName="Tablo1" ref="A1:AY34" totalsRowCount="1">
  <autoFilter ref="A1:AY33" xr:uid="{2B7D6C57-8E0A-4FE6-A28C-31DED3C4A9F8}"/>
  <tableColumns count="51">
    <tableColumn id="1" xr3:uid="{6263717C-48A0-4F5D-88A1-98BDB57D5CDB}" name="Tarih" dataDxfId="299" totalsRowDxfId="298"/>
    <tableColumn id="2" xr3:uid="{3E5E2FBB-6B98-4297-8A54-C3BE78AD21C6}" name="Ürün"/>
    <tableColumn id="3" xr3:uid="{4DE5F5D0-E474-4518-B927-D07512A65F67}" name="Set-Up" totalsRowFunction="sum" dataDxfId="297" totalsRowDxfId="296"/>
    <tableColumn id="4" xr3:uid="{5C9EFA40-1CC8-497F-885A-28EFC1A801D2}" name="Set-Up Sökme" totalsRowFunction="sum" dataDxfId="295" totalsRowDxfId="294"/>
    <tableColumn id="5" xr3:uid="{42FC5EE0-4B35-4217-9D45-395DCA481383}" name="Malzeme Bekleme      " totalsRowFunction="sum" dataDxfId="293" totalsRowDxfId="292"/>
    <tableColumn id="6" xr3:uid="{E03566DE-47FF-4D51-9226-A9F348270DA0}" name="Kart Fırınlama" totalsRowFunction="sum" dataDxfId="291" totalsRowDxfId="290"/>
    <tableColumn id="7" xr3:uid="{E83A7AAF-A5F6-4C54-B919-51A2B735314A}" name="Üst Amir Kararı" totalsRowFunction="sum" dataDxfId="289" totalsRowDxfId="288"/>
    <tableColumn id="8" xr3:uid="{1CC76E91-EAE7-4566-9D6B-AF86E6BB51C1}" name="Malzeme Düzeltme" totalsRowFunction="sum" dataDxfId="287" totalsRowDxfId="286"/>
    <tableColumn id="9" xr3:uid="{B619C6B7-7D37-4B01-8629-E61E1EA8916F}" name="Dek Bezi Değiştirme" totalsRowFunction="sum" dataDxfId="285" totalsRowDxfId="284"/>
    <tableColumn id="10" xr3:uid="{1D883169-86FA-4DEB-BE2A-03D2B7316EB3}" name="Ek Hatası" totalsRowFunction="sum" dataDxfId="283" totalsRowDxfId="282"/>
    <tableColumn id="11" xr3:uid="{7383F973-8ADF-42AB-993F-CF4614CC1678}" name="Programsal Arıza" totalsRowFunction="sum" dataDxfId="281" totalsRowDxfId="280"/>
    <tableColumn id="12" xr3:uid="{31133D00-C6D2-4EB1-A9F9-C06304DE77A2}" name="Feeder Malzeme Değişimi" totalsRowFunction="sum" dataDxfId="279" totalsRowDxfId="278"/>
    <tableColumn id="13" xr3:uid="{396CE1FC-3386-463F-9E0B-FAAC214AA6DA}" name="Parametre Ayarlama" totalsRowFunction="sum" dataDxfId="277" totalsRowDxfId="276"/>
    <tableColumn id="14" xr3:uid="{237B9C5D-A1F1-44D4-AC21-66CFCAA0F56D}" name="Dizgi Hazırlığı" totalsRowFunction="sum" dataDxfId="275" totalsRowDxfId="274"/>
    <tableColumn id="15" xr3:uid="{8904F660-DFF1-4B97-B289-C65D35442DAF}" name="Dizgi Onayı" totalsRowFunction="sum" dataDxfId="273" totalsRowDxfId="272"/>
    <tableColumn id="16" xr3:uid="{EED65936-E327-44FD-B448-FADAC2E24248}" name="Servo Hatası" totalsRowFunction="sum" dataDxfId="271" totalsRowDxfId="270"/>
    <tableColumn id="17" xr3:uid="{375A3D64-2798-499A-9434-9ED1D765FC62}" name="Eğitim ve Toplantı" totalsRowFunction="sum" dataDxfId="269" totalsRowDxfId="268"/>
    <tableColumn id="18" xr3:uid="{E1CF0F36-4085-41FA-B0CD-62A81C18811E}" name="Lehim Çekme" totalsRowFunction="sum" dataDxfId="267" totalsRowDxfId="266"/>
    <tableColumn id="19" xr3:uid="{1C177681-E081-4513-B512-0FFAB7ABD135}" name="Stick Ayar" totalsRowFunction="sum" dataDxfId="265" totalsRowDxfId="264"/>
    <tableColumn id="20" xr3:uid="{8F650726-F327-4A30-9B29-B1584D500841}" name="Feeder Hatası" totalsRowFunction="sum" dataDxfId="263" totalsRowDxfId="262"/>
    <tableColumn id="21" xr3:uid="{65DA8A0A-9F98-4916-A2DE-522B5880F286}" name="Fiducial Hatası" totalsRowFunction="sum" dataDxfId="261" totalsRowDxfId="260"/>
    <tableColumn id="22" xr3:uid="{D992766B-71F8-4196-B0F8-9B1BB172352D}" name="Nozzle Hatası" totalsRowFunction="sum" dataDxfId="259" totalsRowDxfId="258"/>
    <tableColumn id="23" xr3:uid="{B3B291BB-9C3A-40F2-8986-F3BDD4F1B109}" name="Temizlik" totalsRowFunction="sum" dataDxfId="257" totalsRowDxfId="256"/>
    <tableColumn id="24" xr3:uid="{6EB68DB9-E57A-4794-9ACA-869C830BFC42}" name="DEK-YSP Hatası" totalsRowFunction="sum" dataDxfId="255" totalsRowDxfId="254"/>
    <tableColumn id="25" xr3:uid="{6E928EE1-AC0C-4722-910C-EF6797E3EB33}" name="P-tool Program Hazırlama" totalsRowFunction="sum" dataDxfId="253" totalsRowDxfId="252"/>
    <tableColumn id="26" xr3:uid="{1F6492E5-3E7F-4124-BE3A-89E3E05EAF3F}" name="P-Tool Arızası" totalsRowFunction="sum" dataDxfId="251" totalsRowDxfId="250"/>
    <tableColumn id="27" xr3:uid="{9EA25032-BC6C-4C20-B74D-E596813E332B}" name="El ile Dizgi" totalsRowFunction="sum" dataDxfId="249" totalsRowDxfId="248"/>
    <tableColumn id="28" xr3:uid="{52A9644E-6C0E-4FBE-8399-88E9AEF12212}" name="Oxit Hatası" totalsRowFunction="sum" dataDxfId="247" totalsRowDxfId="246"/>
    <tableColumn id="29" xr3:uid="{303315D5-9802-470D-AFED-2BC531C9533F}" name="İnternet Kesintisi" totalsRowFunction="sum" dataDxfId="245" totalsRowDxfId="244"/>
    <tableColumn id="30" xr3:uid="{4E269CDA-61E9-48ED-9F00-8FC919DA74A0}" name="Latex Atma" totalsRowFunction="sum" dataDxfId="243" totalsRowDxfId="242"/>
    <tableColumn id="31" xr3:uid="{DF6A5134-EF80-4C24-9C47-808641748EB7}" name="Elektrik Kesintisi" totalsRowFunction="sum" dataDxfId="241" totalsRowDxfId="240"/>
    <tableColumn id="32" xr3:uid="{17B69F31-CE21-421B-88D9-6D27E07E9C5C}" name="Mekanik Arıza" totalsRowFunction="sum" dataDxfId="239" totalsRowDxfId="238"/>
    <tableColumn id="33" xr3:uid="{D28CDFC6-EB60-4B0C-B6AD-DA8150EC6343}" name="Kasnak Eksikliği" totalsRowFunction="sum" dataDxfId="237" totalsRowDxfId="236"/>
    <tableColumn id="34" xr3:uid="{91EB57A9-0C93-4B0E-ADDA-FA303F5F85E9}" name="Yanlış Malzeme Kullanımı" totalsRowFunction="sum" dataDxfId="235" totalsRowDxfId="234"/>
    <tableColumn id="35" xr3:uid="{4D7DC849-BEAC-4DAB-989C-CA8D7BFEA6F6}" name="Başka Hatlara Yardım Etme" totalsRowFunction="sum" dataDxfId="233" totalsRowDxfId="232"/>
    <tableColumn id="36" xr3:uid="{83BAA9A7-5E19-496D-AE42-597C8D26843C}" name="Malzeme Arama" totalsRowFunction="sum" dataDxfId="231" totalsRowDxfId="230"/>
    <tableColumn id="37" xr3:uid="{E081C0FD-6A7B-4436-BE51-DAEC2C125587}" name="Üretim Yapılmadı" totalsRowFunction="sum" dataDxfId="229" totalsRowDxfId="228"/>
    <tableColumn id="38" xr3:uid="{D77B5E5C-0678-42CE-9CC3-87648D1CC967}" name="Malzeme Kontrol Etme" totalsRowFunction="sum" dataDxfId="227" totalsRowDxfId="226"/>
    <tableColumn id="39" xr3:uid="{BA0C965A-B76D-4BCC-A318-799BE99A0680}" name="Malzeme Hatası" totalsRowFunction="sum" dataDxfId="225" totalsRowDxfId="224"/>
    <tableColumn id="40" xr3:uid="{96144C90-1628-43A4-9EC0-C0DA32945AFE}" name="AOI Bekleme" totalsRowFunction="sum" dataDxfId="223" totalsRowDxfId="222"/>
    <tableColumn id="41" xr3:uid="{778058EB-74DB-46B3-BA49-BBEFB0A33122}" name="AOI Makinesi Arızası" totalsRowFunction="sum" dataDxfId="221" totalsRowDxfId="220"/>
    <tableColumn id="42" xr3:uid="{0E2BA2D1-9517-46D3-B3AB-71BC41A058EC}" name="Arzi ve Periyodik Bakım" totalsRowFunction="sum" dataDxfId="219" totalsRowDxfId="218"/>
    <tableColumn id="43" xr3:uid="{331BCEA4-80F1-423E-8A92-8CDA78EA2B77}" name="Operatör Hatası" totalsRowFunction="sum" dataDxfId="217" totalsRowDxfId="216"/>
    <tableColumn id="44" xr3:uid="{28175972-5EC5-4EAD-8C0F-F5B34E275AEF}" name="Vardiya Geçişi" totalsRowFunction="sum" dataDxfId="215" totalsRowDxfId="214"/>
    <tableColumn id="45" xr3:uid="{98A4CDD0-2D91-466F-9184-0C6367F0968E}" name="Elek Temizleme" totalsRowFunction="sum" dataDxfId="213" totalsRowDxfId="212"/>
    <tableColumn id="46" xr3:uid="{C60C827B-EBBA-4BD0-A509-257C3D02CB62}" name="Yanlış Parti Numaraları Ürünler Sebebiyle Oxit Beklemesi" totalsRowFunction="sum" dataDxfId="211" totalsRowDxfId="210"/>
    <tableColumn id="47" xr3:uid="{40DD26D8-D84A-44AD-B769-175BF4AAF2E0}" name="İzbilir Hazırlığı" totalsRowFunction="sum" dataDxfId="209" totalsRowDxfId="208"/>
    <tableColumn id="48" xr3:uid="{CB99978D-52CB-499C-8BAE-6C8A969F584F}" name="Tepsi Değiştirme" totalsRowFunction="sum" dataDxfId="207" totalsRowDxfId="206"/>
    <tableColumn id="49" xr3:uid="{4E42FA5C-A450-4606-845C-E1B060465475}" name="Fırın Soğutma" totalsRowFunction="sum" dataDxfId="205" totalsRowDxfId="204"/>
    <tableColumn id="50" xr3:uid="{948F5485-9D82-4A38-B84B-3BCD90275F4D}" name="SPI Arızası" totalsRowFunction="sum" dataDxfId="203" totalsRowDxfId="202"/>
    <tableColumn id="51" xr3:uid="{E334FEE7-C730-42CB-985A-60F2DCE920CB}" name="Alkol Doldurma" totalsRowFunction="sum" dataDxfId="201" totalsRowDxfId="2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A69551-7936-49B3-81A2-4D3DB70087CA}" name="Tablo2" displayName="Tablo2" ref="A1:AY42" totalsRowCount="1">
  <autoFilter ref="A1:AY41" xr:uid="{6FA69551-7936-49B3-81A2-4D3DB70087CA}"/>
  <tableColumns count="51">
    <tableColumn id="1" xr3:uid="{9F71449A-81DD-49D7-8B14-ACA32277A722}" name="TARİH" dataDxfId="199" totalsRowDxfId="198"/>
    <tableColumn id="2" xr3:uid="{2AC2D287-6B6D-4E6D-9590-FD46C44CCCD3}" name="ÜRÜN" dataDxfId="197" totalsRowDxfId="196"/>
    <tableColumn id="3" xr3:uid="{BE1412FC-D075-41BF-9FE3-A53ACC8FC59B}" name="Set-Up" totalsRowFunction="sum" dataDxfId="195" totalsRowDxfId="194"/>
    <tableColumn id="4" xr3:uid="{D55514E2-4BAA-4ED0-AA29-5BFC1131D2DF}" name="Set-Up Sökme" totalsRowFunction="sum" dataDxfId="193" totalsRowDxfId="192"/>
    <tableColumn id="5" xr3:uid="{85C03233-0E84-4758-8AE1-28AB3701E452}" name="Malzeme Bekleme      " totalsRowFunction="sum" dataDxfId="191" totalsRowDxfId="190"/>
    <tableColumn id="6" xr3:uid="{ACA0BB22-942C-4860-BEBC-8D47329CFF2D}" name="Kart Fırınlama" totalsRowFunction="sum" dataDxfId="189" totalsRowDxfId="188"/>
    <tableColumn id="7" xr3:uid="{3A10A93D-6D37-4906-9F4B-B5E2C998E3DE}" name="Üst Amir Kararı" totalsRowFunction="sum" dataDxfId="187" totalsRowDxfId="186"/>
    <tableColumn id="8" xr3:uid="{9456AF19-1933-43CD-AE3B-796C5A510CE9}" name="Malzeme Düzeltme" totalsRowFunction="sum" dataDxfId="185" totalsRowDxfId="184"/>
    <tableColumn id="9" xr3:uid="{9FD1EF7B-3D1C-4BE6-BEDA-DE8001528026}" name="Dek Bezi Değiştirme" totalsRowFunction="sum" dataDxfId="183" totalsRowDxfId="182"/>
    <tableColumn id="10" xr3:uid="{155B24AF-E5CD-405D-AC39-B5C7F5CD64C4}" name="Ek Hatası" totalsRowFunction="sum" dataDxfId="181" totalsRowDxfId="180"/>
    <tableColumn id="11" xr3:uid="{35C82EC3-BBBB-41B5-A753-7A9FC8504434}" name="Programsal Arıza" totalsRowFunction="sum" dataDxfId="179" totalsRowDxfId="178"/>
    <tableColumn id="12" xr3:uid="{513C8754-1CB6-4151-9474-B6FB8169E77F}" name="Feeder Malzeme Değişimi" totalsRowFunction="sum" dataDxfId="177" totalsRowDxfId="176"/>
    <tableColumn id="13" xr3:uid="{19367552-C7CB-4191-BEE2-A45CA5E25FD2}" name="Parametre Ayarlama" totalsRowFunction="sum" dataDxfId="175" totalsRowDxfId="174"/>
    <tableColumn id="14" xr3:uid="{7DEB1B4A-1A53-47A0-B403-5562D006B61C}" name="Dizgi Hazırlığı" totalsRowFunction="sum" dataDxfId="173" totalsRowDxfId="172"/>
    <tableColumn id="15" xr3:uid="{414242B3-F52C-427D-B3A5-21809016AC59}" name="Dizgi Onayı" totalsRowFunction="sum" dataDxfId="171" totalsRowDxfId="170"/>
    <tableColumn id="16" xr3:uid="{F8B885C0-FB62-419F-88B2-F03BAC44B0E2}" name="Servo Hatası" totalsRowFunction="sum" dataDxfId="169" totalsRowDxfId="168"/>
    <tableColumn id="17" xr3:uid="{08387A91-0CB7-4E05-BA2D-FF7E87711370}" name="Eğitim ve Toplantı" totalsRowFunction="sum" dataDxfId="167" totalsRowDxfId="166"/>
    <tableColumn id="18" xr3:uid="{601C522D-3EF9-4E0A-B7F8-6CE6A2906C7E}" name="Lehim Çekme" totalsRowFunction="sum" dataDxfId="165" totalsRowDxfId="164"/>
    <tableColumn id="19" xr3:uid="{E0CA93D1-41B9-4383-9856-23CE1BD1C289}" name="Stick Ayar" totalsRowFunction="sum" dataDxfId="163" totalsRowDxfId="162"/>
    <tableColumn id="20" xr3:uid="{19B8E3EE-E4E6-4112-8A72-84E1D973681C}" name="Feeder Hatası" totalsRowFunction="sum" dataDxfId="161" totalsRowDxfId="160"/>
    <tableColumn id="21" xr3:uid="{205F9761-3F2F-4D3E-B759-8D38096AFA82}" name="Fiducial Hatası" totalsRowFunction="sum" dataDxfId="159" totalsRowDxfId="158"/>
    <tableColumn id="22" xr3:uid="{B1363A08-7D6B-4BE5-BAC4-35E26768F5DA}" name="Nozzle Hatası" totalsRowFunction="sum" dataDxfId="157" totalsRowDxfId="156"/>
    <tableColumn id="23" xr3:uid="{C93E3D57-1B0A-41AE-B727-5F63ED958045}" name="Temizlik" totalsRowFunction="sum" dataDxfId="155" totalsRowDxfId="154"/>
    <tableColumn id="24" xr3:uid="{1FB82A30-352A-4188-B347-83DD4676E96F}" name="DEK-YSP Hatası" totalsRowFunction="sum" dataDxfId="153" totalsRowDxfId="152"/>
    <tableColumn id="25" xr3:uid="{08E40023-FAFF-498C-BD7A-857E25B3ACCE}" name="P-tool Program Hazırlama" totalsRowFunction="sum" dataDxfId="151" totalsRowDxfId="150"/>
    <tableColumn id="26" xr3:uid="{611830A9-DAD5-4D49-80C5-DF131AC5EC92}" name="P-Tool Arızası" totalsRowFunction="sum" dataDxfId="149" totalsRowDxfId="148"/>
    <tableColumn id="27" xr3:uid="{FE9699D1-9056-4900-942A-FE93CEE8D551}" name="El ile Dizgi" totalsRowFunction="sum" dataDxfId="147" totalsRowDxfId="146"/>
    <tableColumn id="28" xr3:uid="{85623D42-A142-41DF-836A-2667F2B5844D}" name="Oxit Hatası" totalsRowFunction="sum" dataDxfId="145" totalsRowDxfId="144"/>
    <tableColumn id="29" xr3:uid="{19A23E7B-9CAF-4D6F-9629-66504D9B850A}" name="İnternet Kesintisi" totalsRowFunction="sum" dataDxfId="143" totalsRowDxfId="142"/>
    <tableColumn id="30" xr3:uid="{8F3EA479-FC98-4B15-88C2-86E1A866A6A9}" name="Latex Atma" totalsRowFunction="sum" dataDxfId="141" totalsRowDxfId="140"/>
    <tableColumn id="31" xr3:uid="{7C1AA8B2-0943-4231-9762-E432167A0B28}" name="Elektrik Kesintisi" totalsRowFunction="sum" dataDxfId="139" totalsRowDxfId="138"/>
    <tableColumn id="32" xr3:uid="{3AFD7384-B849-41A2-9EA7-5A463EF0EB52}" name="Mekanik Arıza" totalsRowFunction="sum" dataDxfId="137" totalsRowDxfId="136"/>
    <tableColumn id="33" xr3:uid="{BC14F3C3-AF23-463D-85C6-8B32530171D1}" name="Kasnak Eksikliği" totalsRowFunction="sum" dataDxfId="135" totalsRowDxfId="134"/>
    <tableColumn id="34" xr3:uid="{A5542F67-F04E-4B18-8112-ED7CF07D72F9}" name="Yanlış Malzeme Kullanımı" totalsRowFunction="sum" dataDxfId="133" totalsRowDxfId="132"/>
    <tableColumn id="35" xr3:uid="{D8FAB5A1-FC64-4BC5-8322-E1595EB12FAF}" name="Başka Hatlara Yardım Etme" totalsRowFunction="sum" dataDxfId="131" totalsRowDxfId="130"/>
    <tableColumn id="36" xr3:uid="{662D2473-1C44-47B8-B9ED-5DD399FD24EB}" name="Malzeme Arama" totalsRowFunction="sum" dataDxfId="129" totalsRowDxfId="128"/>
    <tableColumn id="37" xr3:uid="{8D8DA917-1E71-49E2-B216-4E99D773046D}" name="Üretim Yapılmadı" totalsRowFunction="sum" dataDxfId="127" totalsRowDxfId="126"/>
    <tableColumn id="38" xr3:uid="{6933493E-D02F-45C0-896D-4D89DD0A3F82}" name="Malzeme Kontrol Etme" totalsRowFunction="sum" dataDxfId="125" totalsRowDxfId="124"/>
    <tableColumn id="39" xr3:uid="{C018E84E-B3C5-485D-88E2-9F67B26394B2}" name="Malzeme Hatası" totalsRowFunction="sum" dataDxfId="123" totalsRowDxfId="122"/>
    <tableColumn id="40" xr3:uid="{51AA9039-31AB-48D6-A52C-9A9FE06CE785}" name="AOI Bekleme" totalsRowFunction="sum" dataDxfId="121" totalsRowDxfId="120"/>
    <tableColumn id="41" xr3:uid="{64F75BEC-8FE4-4E03-81CC-87F2F3272B8B}" name="AOI Makinesi Arızası" totalsRowFunction="sum" dataDxfId="119" totalsRowDxfId="118"/>
    <tableColumn id="42" xr3:uid="{5891E4D5-A849-4414-8664-B3F1ADD0D344}" name="Arzi ve Periyodik Bakım" totalsRowFunction="sum" dataDxfId="117" totalsRowDxfId="116"/>
    <tableColumn id="43" xr3:uid="{568AEB29-63C3-4790-B6C6-555409FCD538}" name="Operatör Hatası" totalsRowFunction="sum" dataDxfId="115" totalsRowDxfId="114"/>
    <tableColumn id="44" xr3:uid="{EB594FB5-B641-4E73-BBEA-B0C839D4D13D}" name="Vardiya Geçişi" totalsRowFunction="sum" dataDxfId="113" totalsRowDxfId="112"/>
    <tableColumn id="45" xr3:uid="{46D16B44-57D7-46F3-8E88-4E09ED67506A}" name="Elek Temizleme" totalsRowFunction="sum" dataDxfId="111" totalsRowDxfId="110"/>
    <tableColumn id="46" xr3:uid="{44B8599B-D472-44DF-BA6E-C034A0B80CEB}" name="Yanlış Parti Numaraları Ürünler Sebebiyle Oxit Beklemesi" totalsRowFunction="sum" dataDxfId="109" totalsRowDxfId="108"/>
    <tableColumn id="47" xr3:uid="{1B8086A1-CF78-4E46-8BAC-C671CF005DE6}" name="İzbilir Hazırlığı" totalsRowFunction="sum" dataDxfId="107" totalsRowDxfId="106"/>
    <tableColumn id="48" xr3:uid="{725814CD-03F9-4F88-A69E-68EC61F35EA5}" name="Tepsi Değiştirme" totalsRowFunction="sum" dataDxfId="105" totalsRowDxfId="104"/>
    <tableColumn id="49" xr3:uid="{6E76E6D2-28F0-4C65-A8C4-A2626CB27C90}" name="Fırın Soğutma" totalsRowFunction="sum" dataDxfId="103" totalsRowDxfId="102"/>
    <tableColumn id="50" xr3:uid="{E3BAC207-5933-4E26-AB1C-29A907326B6F}" name="SPI Arızası" totalsRowFunction="sum" dataDxfId="101" totalsRowDxfId="100"/>
    <tableColumn id="51" xr3:uid="{C3DE99BA-6040-4B74-A231-6A49C1AFC351}" name="Alkol Doldurma" totalsRowFunction="sum" dataDxfId="99" totalsRowDxfId="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84D9BD-7444-4831-B661-4576AE49E95D}" name="Tablo3" displayName="Tablo3" ref="A1:AY42" totalsRowCount="1">
  <autoFilter ref="A1:AY41" xr:uid="{4184D9BD-7444-4831-B661-4576AE49E95D}"/>
  <tableColumns count="51">
    <tableColumn id="1" xr3:uid="{3CA29A72-E12C-4501-A464-E5FB6E14D43E}" name="Tarih"/>
    <tableColumn id="2" xr3:uid="{9FAC77F1-8881-44C2-83B9-75929FEE51C2}" name="Ürün"/>
    <tableColumn id="3" xr3:uid="{ECAB6CD4-251E-481A-AA88-0588D2040DE2}" name="Set-Up" totalsRowFunction="sum" dataDxfId="97" totalsRowDxfId="48"/>
    <tableColumn id="4" xr3:uid="{3B729ED4-DD35-4BA1-AB2E-A3CB8E5DFDBE}" name="Set-Up Sökme" totalsRowFunction="sum" dataDxfId="96" totalsRowDxfId="47"/>
    <tableColumn id="5" xr3:uid="{F06F78DD-B4E5-41E8-8786-5E632677B984}" name="Malzeme Bekleme      " totalsRowFunction="sum" dataDxfId="95" totalsRowDxfId="46"/>
    <tableColumn id="6" xr3:uid="{DE77B493-4D6A-41C4-9514-E1452B995796}" name="Kart Fırınlama" totalsRowFunction="sum" dataDxfId="94" totalsRowDxfId="45"/>
    <tableColumn id="7" xr3:uid="{B68AC768-993B-42F3-8256-CE6A06FC0386}" name="Üst Amir Kararı" totalsRowFunction="sum" dataDxfId="93" totalsRowDxfId="44"/>
    <tableColumn id="8" xr3:uid="{2278DA93-FC18-4BAF-B84E-F30680A8EA4F}" name="Malzeme Düzeltme" totalsRowFunction="sum" dataDxfId="92" totalsRowDxfId="43"/>
    <tableColumn id="9" xr3:uid="{6CA63C80-F971-4358-9521-17EE9DE80726}" name="Dek Bezi Değiştirme" totalsRowFunction="sum" dataDxfId="91" totalsRowDxfId="42"/>
    <tableColumn id="10" xr3:uid="{0516D780-1BA4-4A9D-B495-331E093AA79F}" name="Ek Hatası" totalsRowFunction="sum" dataDxfId="90" totalsRowDxfId="41"/>
    <tableColumn id="11" xr3:uid="{C1E16F5B-EDF7-41A5-A4C3-3EAB555E96B7}" name="Programsal Arıza" totalsRowFunction="sum" dataDxfId="89" totalsRowDxfId="40"/>
    <tableColumn id="12" xr3:uid="{1F004305-5AEF-479A-836C-EB654A7A388F}" name="Feeder Malzeme Değişimi" totalsRowFunction="sum" dataDxfId="88" totalsRowDxfId="39"/>
    <tableColumn id="13" xr3:uid="{E65E72DB-E0C4-4BB3-AD09-3BD93D4CBADF}" name="Parametre Ayarlama" totalsRowFunction="sum" dataDxfId="87" totalsRowDxfId="38"/>
    <tableColumn id="14" xr3:uid="{6270E6AA-6FAC-47F8-A378-42A915B9203E}" name="Dizgi Hazırlığı" totalsRowFunction="sum" dataDxfId="86" totalsRowDxfId="37"/>
    <tableColumn id="15" xr3:uid="{129B4A0D-DA7D-4DEE-AC6B-E3EECF16DBFC}" name="Dizgi Onayı" totalsRowFunction="sum" dataDxfId="85" totalsRowDxfId="36"/>
    <tableColumn id="16" xr3:uid="{DB3AEACF-4769-4894-9609-A52538AE7A15}" name="Servo Hatası" totalsRowFunction="sum" dataDxfId="84" totalsRowDxfId="35"/>
    <tableColumn id="17" xr3:uid="{14C19927-BD74-46F8-B34C-5AC0BE7571A0}" name="Eğitim ve Toplantı" totalsRowFunction="sum" dataDxfId="83" totalsRowDxfId="34"/>
    <tableColumn id="18" xr3:uid="{82CEEF17-E53D-4D59-8937-5EB45383F59E}" name="Lehim Çekme" totalsRowFunction="sum" dataDxfId="82" totalsRowDxfId="33"/>
    <tableColumn id="19" xr3:uid="{6B78A836-FDD5-4604-9142-D2CC3224A3F2}" name="Stick Ayar" totalsRowFunction="sum" dataDxfId="81" totalsRowDxfId="32"/>
    <tableColumn id="20" xr3:uid="{DB70DACA-82A9-4D3B-9757-166B632E9352}" name="Feeder Hatası" totalsRowFunction="sum" dataDxfId="80" totalsRowDxfId="31"/>
    <tableColumn id="21" xr3:uid="{58F6912C-5451-4025-BC0A-CF78F8CCAD0C}" name="Fiducial Hatası" totalsRowFunction="sum" dataDxfId="79" totalsRowDxfId="30"/>
    <tableColumn id="22" xr3:uid="{B501C3E0-2AE7-442F-87BD-ECB1AB0C16B0}" name="Nozzle Hatası" totalsRowFunction="sum" dataDxfId="78" totalsRowDxfId="29"/>
    <tableColumn id="23" xr3:uid="{4497E392-C143-410B-AC7E-43C02431A124}" name="Temizlik" totalsRowFunction="sum" dataDxfId="77" totalsRowDxfId="28"/>
    <tableColumn id="24" xr3:uid="{4497DE8F-EDE5-4A0C-BE3B-3C1B5523E82A}" name="DEK-YSP Hatası" totalsRowFunction="sum" dataDxfId="76" totalsRowDxfId="27"/>
    <tableColumn id="25" xr3:uid="{AD3BC348-CC26-4FE9-A128-915C6AE3E105}" name="P-tool Program Hazırlama" totalsRowFunction="sum" dataDxfId="75" totalsRowDxfId="26"/>
    <tableColumn id="26" xr3:uid="{5F793F33-F99F-4630-A64A-5A47E4C195F0}" name="P-Tool Arızası" totalsRowFunction="sum" dataDxfId="74" totalsRowDxfId="25"/>
    <tableColumn id="27" xr3:uid="{3EC5ACC6-4C11-4DD2-9D2D-B15AA82FDFAC}" name="El ile Dizgi" totalsRowFunction="sum" dataDxfId="73" totalsRowDxfId="24"/>
    <tableColumn id="28" xr3:uid="{317D29C3-93D9-4080-94E5-6AC943B88AA7}" name="Oxit Hatası" totalsRowFunction="sum" dataDxfId="72" totalsRowDxfId="23"/>
    <tableColumn id="29" xr3:uid="{09355835-4A96-4403-9C4F-2E7744A56934}" name="İnternet Kesintisi" totalsRowFunction="sum" dataDxfId="71" totalsRowDxfId="22"/>
    <tableColumn id="30" xr3:uid="{AA6F4F15-7703-49D9-AB2B-EC9584FE08BD}" name="Latex Atma" totalsRowFunction="sum" dataDxfId="70" totalsRowDxfId="21"/>
    <tableColumn id="31" xr3:uid="{928D8DD9-31FF-4021-AF31-50140699F154}" name="Elektrik Kesintisi" totalsRowFunction="sum" dataDxfId="69" totalsRowDxfId="20"/>
    <tableColumn id="32" xr3:uid="{3A5B3629-F10F-4E69-936B-2FFEB50D08B4}" name="Mekanik Arıza" totalsRowFunction="sum" dataDxfId="68" totalsRowDxfId="19"/>
    <tableColumn id="33" xr3:uid="{E02E34E8-3ED7-4EF5-BF59-3AECE8560A8B}" name="Kasnak Eksikliği" totalsRowFunction="sum" dataDxfId="67" totalsRowDxfId="18"/>
    <tableColumn id="34" xr3:uid="{3D238D11-C475-4639-B54A-81BFF6FCBFD8}" name="Yanlış Malzeme Kullanımı" totalsRowFunction="sum" dataDxfId="66" totalsRowDxfId="17"/>
    <tableColumn id="35" xr3:uid="{63648604-01F2-45C6-A137-6BE2689B84C6}" name="Başka Hatlara Yardım Etme" totalsRowFunction="sum" dataDxfId="65" totalsRowDxfId="16"/>
    <tableColumn id="36" xr3:uid="{537FE044-2586-4C2A-BDD9-6DFEC7438A28}" name="Malzeme Arama" totalsRowFunction="sum" dataDxfId="64" totalsRowDxfId="15"/>
    <tableColumn id="37" xr3:uid="{B2C125AB-12B5-4955-A52A-C719CE19B787}" name="Üretim Yapılmadı" totalsRowFunction="sum" dataDxfId="63" totalsRowDxfId="14"/>
    <tableColumn id="38" xr3:uid="{4FA45233-D6C1-42B6-B8F7-8B2627B88D95}" name="Malzeme Kontrol Etme" totalsRowFunction="sum" dataDxfId="62" totalsRowDxfId="13"/>
    <tableColumn id="39" xr3:uid="{B5C52AA8-FF65-4E28-9743-7853383773A8}" name="Malzeme Hatası" totalsRowFunction="sum" dataDxfId="61" totalsRowDxfId="12"/>
    <tableColumn id="40" xr3:uid="{EFAF3831-8679-4B86-8012-CCE86ACAD658}" name="AOI Bekleme" totalsRowFunction="sum" dataDxfId="60" totalsRowDxfId="11"/>
    <tableColumn id="41" xr3:uid="{034C29CC-B4CD-4258-8CB7-1EE3B08E0245}" name="AOI Makinesi Arızası" totalsRowFunction="sum" dataDxfId="59" totalsRowDxfId="10"/>
    <tableColumn id="42" xr3:uid="{83CA1AAD-5456-4524-BD32-54EADBE0E821}" name="Arzi ve Periyodik Bakım" totalsRowFunction="sum" dataDxfId="58" totalsRowDxfId="9"/>
    <tableColumn id="43" xr3:uid="{32C0149F-04B2-4E59-8B04-0CBE5C6B02A5}" name="Operatör Hatası" totalsRowFunction="sum" dataDxfId="57" totalsRowDxfId="8"/>
    <tableColumn id="44" xr3:uid="{D64CBE27-D1B1-420A-BB56-BEA9959FBD35}" name="Vardiya Geçişi" totalsRowFunction="sum" dataDxfId="56" totalsRowDxfId="7"/>
    <tableColumn id="45" xr3:uid="{D0D3AD93-C0A1-44EC-B500-CA9AE2A468A3}" name="Elek Temizleme" totalsRowFunction="sum" dataDxfId="55" totalsRowDxfId="6"/>
    <tableColumn id="46" xr3:uid="{0F9E59C9-A5F3-4479-AE82-1E80B85BCB37}" name="Yanlış Parti Numaraları Ürünler Sebebiyle Oxit Beklemesi" totalsRowFunction="sum" dataDxfId="54" totalsRowDxfId="5"/>
    <tableColumn id="47" xr3:uid="{E85D028A-C737-4936-8408-18E0967AED91}" name="İzbilir Hazırlığı" totalsRowFunction="sum" dataDxfId="53" totalsRowDxfId="4"/>
    <tableColumn id="48" xr3:uid="{B035F4AF-F8CA-4067-ADDE-6FE2E9FD127D}" name="Tepsi Değiştirme" totalsRowFunction="sum" dataDxfId="52" totalsRowDxfId="3"/>
    <tableColumn id="49" xr3:uid="{2EB974CA-FCF2-41C0-9772-13FB2DB31ABE}" name="Fırın Soğutma" totalsRowFunction="sum" dataDxfId="51" totalsRowDxfId="2"/>
    <tableColumn id="50" xr3:uid="{4548D2B6-D49B-48FD-ABF0-4FC3177F865B}" name="SPI Arızası" totalsRowFunction="sum" dataDxfId="50" totalsRowDxfId="1"/>
    <tableColumn id="51" xr3:uid="{51E781FA-4CCE-44CA-9E58-73D5A5764904}" name="Alkol Doldurma" totalsRowFunction="sum" dataDxfId="49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personId="{2311C827-25E5-0BAE-63D9-06EC7ACEE045}" id="{DE0C8A33-9EA1-4796-8E68-3E10DF9F7B04}">
    <text xml:space="preserve">Toplam çalışmadan  mola ve yemek düşülmüyor.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personId="{2311C827-25E5-0BAE-63D9-06EC7ACEE045}" id="{0013000A-0076-46DA-B4E6-00DD007C009B}">
    <text xml:space="preserve">Toplam çalışmadan  mola ve yemek düşülmüyor.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" personId="{2311C827-25E5-0BAE-63D9-06EC7ACEE045}" id="{CBA8941B-11E9-4959-8407-759DED3495EF}">
    <text xml:space="preserve">Toplam çalışmadan  mola ve yemek düşülmüyor.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1" personId="{2311C827-25E5-0BAE-63D9-06EC7ACEE045}" id="{00BA0053-004A-4444-A301-007A00910085}">
    <text xml:space="preserve">Toplam çalışmadan  mola ve yemek düşülmüyor.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FB69-67A4-4A60-8A52-CEB31ACDE514}">
  <sheetPr codeName="Sayfa1" filterMode="1"/>
  <dimension ref="A1:BP793"/>
  <sheetViews>
    <sheetView zoomScale="55" zoomScaleNormal="55" workbookViewId="0">
      <pane xSplit="7" ySplit="1" topLeftCell="AY115" activePane="bottomRight" state="frozen"/>
      <selection activeCell="I38" sqref="I38"/>
      <selection pane="topRight"/>
      <selection pane="bottomLeft"/>
      <selection pane="bottomRight" activeCell="BE98" sqref="BE98:BE137"/>
    </sheetView>
  </sheetViews>
  <sheetFormatPr defaultColWidth="9.109375" defaultRowHeight="23.4" x14ac:dyDescent="0.45"/>
  <cols>
    <col min="1" max="1" width="31.21875" style="2" customWidth="1"/>
    <col min="2" max="2" width="77.109375" style="2" bestFit="1" customWidth="1"/>
    <col min="3" max="3" width="16.109375" style="2" customWidth="1"/>
    <col min="4" max="4" width="17.109375" style="2" customWidth="1"/>
    <col min="5" max="5" width="15" style="2" bestFit="1" customWidth="1"/>
    <col min="6" max="6" width="18.44140625" style="2" bestFit="1" customWidth="1"/>
    <col min="7" max="7" width="31.44140625" style="3" customWidth="1"/>
    <col min="8" max="14" width="18" style="2" customWidth="1"/>
    <col min="15" max="15" width="20.109375" style="2" bestFit="1" customWidth="1"/>
    <col min="16" max="16" width="17.5546875" style="2" customWidth="1"/>
    <col min="17" max="17" width="18" style="2" customWidth="1"/>
    <col min="18" max="18" width="23.5546875" style="2" bestFit="1" customWidth="1"/>
    <col min="19" max="19" width="20.6640625" style="2" bestFit="1" customWidth="1"/>
    <col min="20" max="27" width="18" style="2" customWidth="1"/>
    <col min="28" max="28" width="24.88671875" style="2" customWidth="1"/>
    <col min="29" max="32" width="18" style="2" customWidth="1"/>
    <col min="33" max="33" width="24" style="2" bestFit="1" customWidth="1"/>
    <col min="34" max="34" width="24" style="2" customWidth="1"/>
    <col min="35" max="35" width="18" style="2" customWidth="1"/>
    <col min="36" max="38" width="16.33203125" style="2" customWidth="1"/>
    <col min="39" max="40" width="17.5546875" style="2" customWidth="1"/>
    <col min="41" max="41" width="14.44140625" style="1" customWidth="1"/>
    <col min="42" max="42" width="22.109375" style="2" bestFit="1" customWidth="1"/>
    <col min="43" max="43" width="17.33203125" style="2" customWidth="1"/>
    <col min="44" max="48" width="21.6640625" style="2" customWidth="1"/>
    <col min="49" max="49" width="25.88671875" style="2" customWidth="1"/>
    <col min="50" max="56" width="21.6640625" style="2" customWidth="1"/>
    <col min="57" max="57" width="20.5546875" style="4" bestFit="1" customWidth="1"/>
    <col min="58" max="58" width="29.21875" style="5" bestFit="1" customWidth="1"/>
    <col min="59" max="59" width="20.88671875" style="4" customWidth="1"/>
    <col min="60" max="60" width="30.21875" style="6" bestFit="1" customWidth="1"/>
    <col min="61" max="61" width="22" style="7" bestFit="1" customWidth="1"/>
    <col min="62" max="62" width="26.6640625" style="4" bestFit="1" customWidth="1"/>
    <col min="63" max="63" width="22" style="2" customWidth="1"/>
    <col min="64" max="64" width="23.88671875" style="6" customWidth="1"/>
    <col min="65" max="65" width="20.109375" style="2" customWidth="1"/>
    <col min="66" max="66" width="19.33203125" style="1" hidden="1" customWidth="1"/>
    <col min="67" max="67" width="29.5546875" style="6" customWidth="1"/>
    <col min="68" max="68" width="30.5546875" style="8" customWidth="1"/>
    <col min="69" max="16384" width="9.109375" style="1"/>
  </cols>
  <sheetData>
    <row r="1" spans="1:68" ht="124.8" customHeight="1" x14ac:dyDescent="0.4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156</v>
      </c>
      <c r="J1" s="10" t="s">
        <v>112</v>
      </c>
      <c r="K1" s="10" t="s">
        <v>137</v>
      </c>
      <c r="L1" s="10" t="s">
        <v>8</v>
      </c>
      <c r="M1" s="10" t="s">
        <v>125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141</v>
      </c>
      <c r="X1" s="10" t="s">
        <v>140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23</v>
      </c>
      <c r="AD1" s="10" t="s">
        <v>118</v>
      </c>
      <c r="AE1" s="10" t="s">
        <v>148</v>
      </c>
      <c r="AF1" s="10" t="s">
        <v>120</v>
      </c>
      <c r="AG1" s="10" t="s">
        <v>24</v>
      </c>
      <c r="AH1" s="10" t="s">
        <v>153</v>
      </c>
      <c r="AI1" s="10" t="s">
        <v>121</v>
      </c>
      <c r="AJ1" s="10" t="s">
        <v>26</v>
      </c>
      <c r="AK1" s="10" t="s">
        <v>27</v>
      </c>
      <c r="AL1" s="10" t="s">
        <v>123</v>
      </c>
      <c r="AM1" s="10" t="s">
        <v>28</v>
      </c>
      <c r="AN1" s="97" t="s">
        <v>110</v>
      </c>
      <c r="AO1" s="10" t="s">
        <v>29</v>
      </c>
      <c r="AP1" s="10" t="s">
        <v>138</v>
      </c>
      <c r="AQ1" s="10" t="s">
        <v>113</v>
      </c>
      <c r="AR1" s="10" t="s">
        <v>114</v>
      </c>
      <c r="AS1" s="10" t="s">
        <v>31</v>
      </c>
      <c r="AT1" s="10" t="s">
        <v>111</v>
      </c>
      <c r="AU1" s="10" t="s">
        <v>142</v>
      </c>
      <c r="AV1" s="107" t="s">
        <v>9</v>
      </c>
      <c r="AW1" s="107" t="s">
        <v>131</v>
      </c>
      <c r="AX1" s="107" t="s">
        <v>127</v>
      </c>
      <c r="AY1" s="107" t="s">
        <v>130</v>
      </c>
      <c r="AZ1" s="107" t="s">
        <v>151</v>
      </c>
      <c r="BA1" s="107" t="s">
        <v>134</v>
      </c>
      <c r="BB1" s="107" t="s">
        <v>143</v>
      </c>
      <c r="BC1" s="107" t="s">
        <v>128</v>
      </c>
      <c r="BD1" s="107" t="s">
        <v>116</v>
      </c>
      <c r="BE1" s="12" t="s">
        <v>32</v>
      </c>
      <c r="BF1" s="13" t="s">
        <v>33</v>
      </c>
      <c r="BG1" s="14" t="s">
        <v>34</v>
      </c>
      <c r="BH1" s="15" t="s">
        <v>115</v>
      </c>
      <c r="BI1" s="16" t="s">
        <v>36</v>
      </c>
      <c r="BJ1" s="14" t="s">
        <v>37</v>
      </c>
      <c r="BK1" s="17" t="s">
        <v>174</v>
      </c>
      <c r="BL1" s="18" t="s">
        <v>39</v>
      </c>
      <c r="BM1" s="16" t="s">
        <v>40</v>
      </c>
      <c r="BN1" s="16" t="s">
        <v>41</v>
      </c>
      <c r="BO1" s="19" t="s">
        <v>42</v>
      </c>
      <c r="BP1" s="20" t="s">
        <v>43</v>
      </c>
    </row>
    <row r="2" spans="1:68" hidden="1" x14ac:dyDescent="0.45">
      <c r="A2" s="21">
        <v>45810</v>
      </c>
      <c r="B2" s="22" t="s">
        <v>150</v>
      </c>
      <c r="C2" s="23">
        <v>0.33333333333333331</v>
      </c>
      <c r="D2" s="23">
        <v>0.73958333333333337</v>
      </c>
      <c r="E2" s="23">
        <v>5.2083333333333336E-2</v>
      </c>
      <c r="F2" s="22"/>
      <c r="G2" s="24">
        <f t="shared" ref="G2:G50" si="0">(D2-C2)-(E2+F2)</f>
        <v>0.35416666666666674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6"/>
      <c r="AP2" s="25">
        <v>0.35416666666666669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4">
        <f t="shared" ref="BE2:BE9" si="1">SUM(H2:BD2)</f>
        <v>0.35416666666666669</v>
      </c>
      <c r="BF2" s="27">
        <f t="shared" ref="BF2:BF50" si="2">G2-BE2</f>
        <v>0</v>
      </c>
      <c r="BG2" s="28">
        <f t="shared" ref="BG2:BG50" si="3">(HOUR(BF2)*60)+MINUTE(BF2)</f>
        <v>0</v>
      </c>
      <c r="BH2" s="29">
        <f t="shared" ref="BH2:BH50" si="4">BF2/G2</f>
        <v>0</v>
      </c>
      <c r="BI2" s="30"/>
      <c r="BJ2" s="31" t="e">
        <f>(BG2*60)/BI2*12</f>
        <v>#DIV/0!</v>
      </c>
      <c r="BK2" s="22"/>
      <c r="BL2" s="33" t="e">
        <f t="shared" ref="BL2:BL65" si="5">BK2/BJ2</f>
        <v>#DIV/0!</v>
      </c>
      <c r="BM2" s="22"/>
      <c r="BN2" s="32"/>
      <c r="BO2" s="34" t="e">
        <f t="shared" ref="BO2:BO50" si="6">(BM2-BN2)/BK2</f>
        <v>#DIV/0!</v>
      </c>
      <c r="BP2" s="35">
        <v>0</v>
      </c>
    </row>
    <row r="3" spans="1:68" hidden="1" x14ac:dyDescent="0.45">
      <c r="A3" s="21">
        <v>45810</v>
      </c>
      <c r="B3" s="22" t="s">
        <v>149</v>
      </c>
      <c r="C3" s="23">
        <v>0.33333333333333331</v>
      </c>
      <c r="D3" s="23">
        <v>0.73958333333333337</v>
      </c>
      <c r="E3" s="23">
        <v>5.2083333333333336E-2</v>
      </c>
      <c r="F3" s="22"/>
      <c r="G3" s="24">
        <f t="shared" si="0"/>
        <v>0.35416666666666674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6"/>
      <c r="AP3" s="25">
        <v>0.35416666666666669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4">
        <f t="shared" si="1"/>
        <v>0.35416666666666669</v>
      </c>
      <c r="BF3" s="27">
        <f t="shared" si="2"/>
        <v>0</v>
      </c>
      <c r="BG3" s="28">
        <f t="shared" si="3"/>
        <v>0</v>
      </c>
      <c r="BH3" s="29">
        <f t="shared" si="4"/>
        <v>0</v>
      </c>
      <c r="BI3" s="30"/>
      <c r="BJ3" s="31" t="e">
        <f t="shared" ref="BJ3" si="7">(BG3*60)/BI3*12</f>
        <v>#DIV/0!</v>
      </c>
      <c r="BK3" s="22"/>
      <c r="BL3" s="33" t="e">
        <f t="shared" si="5"/>
        <v>#DIV/0!</v>
      </c>
      <c r="BM3" s="22"/>
      <c r="BN3" s="32"/>
      <c r="BO3" s="102" t="e">
        <f t="shared" si="6"/>
        <v>#DIV/0!</v>
      </c>
      <c r="BP3" s="35">
        <v>0</v>
      </c>
    </row>
    <row r="4" spans="1:68" hidden="1" x14ac:dyDescent="0.45">
      <c r="A4" s="21">
        <v>45810</v>
      </c>
      <c r="B4" s="22" t="s">
        <v>155</v>
      </c>
      <c r="C4" s="23">
        <v>0.33333333333333331</v>
      </c>
      <c r="D4" s="23">
        <v>0.83333333333333337</v>
      </c>
      <c r="E4" s="23">
        <v>6.25E-2</v>
      </c>
      <c r="F4" s="22"/>
      <c r="G4" s="24">
        <f t="shared" si="0"/>
        <v>0.4375</v>
      </c>
      <c r="H4" s="25"/>
      <c r="I4" s="25"/>
      <c r="J4" s="25">
        <v>6.9444444444444441E-3</v>
      </c>
      <c r="K4" s="25"/>
      <c r="L4" s="25"/>
      <c r="M4" s="25"/>
      <c r="N4" s="25">
        <v>1.3888888888888888E-2</v>
      </c>
      <c r="O4" s="25">
        <v>1.7361111111111112E-2</v>
      </c>
      <c r="P4" s="25"/>
      <c r="Q4" s="25"/>
      <c r="R4" s="25">
        <v>1.3888888888888888E-2</v>
      </c>
      <c r="S4" s="25">
        <v>2.7777777777777776E-2</v>
      </c>
      <c r="T4" s="25"/>
      <c r="U4" s="25">
        <v>6.9444444444444441E-3</v>
      </c>
      <c r="V4" s="25"/>
      <c r="W4" s="25"/>
      <c r="X4" s="25"/>
      <c r="Y4" s="25"/>
      <c r="Z4" s="25"/>
      <c r="AA4" s="25">
        <v>3.472222222222222E-3</v>
      </c>
      <c r="AB4" s="25"/>
      <c r="AC4" s="25"/>
      <c r="AD4" s="25"/>
      <c r="AE4" s="25"/>
      <c r="AF4" s="25"/>
      <c r="AG4" s="25"/>
      <c r="AH4" s="25"/>
      <c r="AI4" s="25"/>
      <c r="AJ4" s="25">
        <v>0.10416666666666667</v>
      </c>
      <c r="AK4" s="25">
        <v>1.3888888888888888E-2</v>
      </c>
      <c r="AL4" s="25"/>
      <c r="AM4" s="25"/>
      <c r="AN4" s="25"/>
      <c r="AO4" s="26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4">
        <f t="shared" si="1"/>
        <v>0.20833333333333334</v>
      </c>
      <c r="BF4" s="27">
        <f t="shared" si="2"/>
        <v>0.22916666666666666</v>
      </c>
      <c r="BG4" s="28">
        <f t="shared" si="3"/>
        <v>330</v>
      </c>
      <c r="BH4" s="29">
        <f t="shared" si="4"/>
        <v>0.52380952380952384</v>
      </c>
      <c r="BI4" s="30">
        <v>29.499500000000001</v>
      </c>
      <c r="BJ4" s="31">
        <f>(BG4*60)/BI4*5</f>
        <v>3355.9890845607551</v>
      </c>
      <c r="BK4" s="22">
        <v>3140</v>
      </c>
      <c r="BL4" s="33">
        <f t="shared" si="5"/>
        <v>0.93564070707070712</v>
      </c>
      <c r="BM4" s="22">
        <f>BK4-6</f>
        <v>3134</v>
      </c>
      <c r="BN4" s="32"/>
      <c r="BO4" s="102">
        <f t="shared" si="6"/>
        <v>0.99808917197452229</v>
      </c>
      <c r="BP4" s="35">
        <f t="shared" ref="BP4:BP62" si="8">BO4*BL4*BH4</f>
        <v>0.48916102116402121</v>
      </c>
    </row>
    <row r="5" spans="1:68" hidden="1" x14ac:dyDescent="0.45">
      <c r="A5" s="21">
        <v>45810</v>
      </c>
      <c r="B5" s="22" t="s">
        <v>157</v>
      </c>
      <c r="C5" s="23">
        <v>0.33333333333333331</v>
      </c>
      <c r="D5" s="23">
        <v>0.83333333333333337</v>
      </c>
      <c r="E5" s="23">
        <v>6.25E-2</v>
      </c>
      <c r="F5" s="22"/>
      <c r="G5" s="24">
        <f t="shared" si="0"/>
        <v>0.4375</v>
      </c>
      <c r="H5" s="25"/>
      <c r="I5" s="25"/>
      <c r="J5" s="25"/>
      <c r="K5" s="25"/>
      <c r="L5" s="25"/>
      <c r="M5" s="25"/>
      <c r="N5" s="25">
        <v>3.472222222222222E-3</v>
      </c>
      <c r="O5" s="25">
        <v>3.472222222222222E-3</v>
      </c>
      <c r="P5" s="25"/>
      <c r="Q5" s="25"/>
      <c r="R5" s="25">
        <v>3.472222222222222E-3</v>
      </c>
      <c r="S5" s="25"/>
      <c r="T5" s="25"/>
      <c r="U5" s="25"/>
      <c r="V5" s="25"/>
      <c r="W5" s="25"/>
      <c r="X5" s="25"/>
      <c r="Y5" s="25"/>
      <c r="Z5" s="25">
        <v>2.7777777777777779E-3</v>
      </c>
      <c r="AA5" s="25"/>
      <c r="AB5" s="25">
        <v>6.9444444444444441E-3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6"/>
      <c r="AP5" s="25"/>
      <c r="AQ5" s="25"/>
      <c r="AR5" s="25"/>
      <c r="AS5" s="25"/>
      <c r="AT5" s="25">
        <v>0.1875</v>
      </c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4">
        <f t="shared" si="1"/>
        <v>0.20763888888888887</v>
      </c>
      <c r="BF5" s="27">
        <f t="shared" si="2"/>
        <v>0.22986111111111113</v>
      </c>
      <c r="BG5" s="28">
        <f t="shared" si="3"/>
        <v>331</v>
      </c>
      <c r="BH5" s="29">
        <f t="shared" si="4"/>
        <v>0.52539682539682542</v>
      </c>
      <c r="BI5" s="30">
        <v>31.760999999999999</v>
      </c>
      <c r="BJ5" s="31">
        <f>(BG5*60)/BI5*5</f>
        <v>3126.4758666288844</v>
      </c>
      <c r="BK5" s="22">
        <v>2850</v>
      </c>
      <c r="BL5" s="33">
        <f t="shared" si="5"/>
        <v>0.91156948640483382</v>
      </c>
      <c r="BM5" s="22">
        <v>2850</v>
      </c>
      <c r="BN5" s="32"/>
      <c r="BO5" s="102">
        <f t="shared" si="6"/>
        <v>1</v>
      </c>
      <c r="BP5" s="35">
        <f t="shared" si="8"/>
        <v>0.4789357142857143</v>
      </c>
    </row>
    <row r="6" spans="1:68" hidden="1" x14ac:dyDescent="0.45">
      <c r="A6" s="21">
        <v>45810</v>
      </c>
      <c r="B6" s="22" t="s">
        <v>158</v>
      </c>
      <c r="C6" s="23">
        <v>0.33333333333333331</v>
      </c>
      <c r="D6" s="23">
        <v>0.83333333333333337</v>
      </c>
      <c r="E6" s="23">
        <v>6.25E-2</v>
      </c>
      <c r="F6" s="22"/>
      <c r="G6" s="24">
        <f t="shared" si="0"/>
        <v>0.4375</v>
      </c>
      <c r="H6" s="25">
        <v>6.25E-2</v>
      </c>
      <c r="I6" s="25"/>
      <c r="J6" s="25"/>
      <c r="K6" s="25"/>
      <c r="L6" s="25"/>
      <c r="M6" s="25"/>
      <c r="N6" s="25">
        <v>6.9444444444444441E-3</v>
      </c>
      <c r="O6" s="25"/>
      <c r="P6" s="25"/>
      <c r="Q6" s="25"/>
      <c r="R6" s="25"/>
      <c r="S6" s="25"/>
      <c r="T6" s="25">
        <v>2.0833333333333332E-2</v>
      </c>
      <c r="U6" s="25"/>
      <c r="V6" s="25"/>
      <c r="W6" s="25">
        <v>6.25E-2</v>
      </c>
      <c r="X6" s="25"/>
      <c r="Y6" s="25"/>
      <c r="Z6" s="25"/>
      <c r="AA6" s="25"/>
      <c r="AB6" s="25">
        <v>1.0416666666666666E-2</v>
      </c>
      <c r="AC6" s="25"/>
      <c r="AD6" s="25"/>
      <c r="AE6" s="25"/>
      <c r="AF6" s="25"/>
      <c r="AG6" s="25"/>
      <c r="AH6" s="25"/>
      <c r="AI6" s="25"/>
      <c r="AJ6" s="25">
        <v>0.10416666666666667</v>
      </c>
      <c r="AK6" s="25"/>
      <c r="AL6" s="25">
        <v>0.15555555555555556</v>
      </c>
      <c r="AM6" s="25"/>
      <c r="AN6" s="25"/>
      <c r="AO6" s="26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4">
        <f t="shared" si="1"/>
        <v>0.42291666666666666</v>
      </c>
      <c r="BF6" s="27">
        <f t="shared" si="2"/>
        <v>1.4583333333333337E-2</v>
      </c>
      <c r="BG6" s="28">
        <f t="shared" si="3"/>
        <v>21</v>
      </c>
      <c r="BH6" s="29">
        <f t="shared" si="4"/>
        <v>3.333333333333334E-2</v>
      </c>
      <c r="BI6" s="30">
        <v>81.459999999999994</v>
      </c>
      <c r="BJ6" s="31">
        <f>(BG6*60)/BI6*30</f>
        <v>464.03142646697768</v>
      </c>
      <c r="BK6" s="22">
        <v>420</v>
      </c>
      <c r="BL6" s="33">
        <f t="shared" si="5"/>
        <v>0.90511111111111109</v>
      </c>
      <c r="BM6" s="22">
        <v>420</v>
      </c>
      <c r="BN6" s="32"/>
      <c r="BO6" s="34">
        <f t="shared" si="6"/>
        <v>1</v>
      </c>
      <c r="BP6" s="35">
        <f t="shared" si="8"/>
        <v>3.0170370370370375E-2</v>
      </c>
    </row>
    <row r="7" spans="1:68" hidden="1" x14ac:dyDescent="0.45">
      <c r="A7" s="21">
        <v>45810</v>
      </c>
      <c r="B7" s="22" t="s">
        <v>159</v>
      </c>
      <c r="C7" s="23">
        <v>0.33333333333333331</v>
      </c>
      <c r="D7" s="23">
        <v>0.83333333333333337</v>
      </c>
      <c r="E7" s="23">
        <v>6.25E-2</v>
      </c>
      <c r="F7" s="22"/>
      <c r="G7" s="24">
        <f t="shared" si="0"/>
        <v>0.4375</v>
      </c>
      <c r="H7" s="25"/>
      <c r="I7" s="25">
        <v>6.9444444444444448E-2</v>
      </c>
      <c r="J7" s="25">
        <v>0.10416666666666667</v>
      </c>
      <c r="K7" s="25"/>
      <c r="L7" s="25"/>
      <c r="M7" s="25"/>
      <c r="N7" s="25">
        <v>3.472222222222222E-3</v>
      </c>
      <c r="O7" s="25">
        <v>1.3888888888888888E-2</v>
      </c>
      <c r="P7" s="25"/>
      <c r="Q7" s="25"/>
      <c r="R7" s="25"/>
      <c r="S7" s="25">
        <v>6.9444444444444448E-2</v>
      </c>
      <c r="T7" s="25"/>
      <c r="U7" s="25"/>
      <c r="V7" s="25"/>
      <c r="W7" s="25"/>
      <c r="X7" s="25"/>
      <c r="Y7" s="25"/>
      <c r="Z7" s="25">
        <v>1.7361111111111112E-2</v>
      </c>
      <c r="AA7" s="25"/>
      <c r="AB7" s="25">
        <v>1.0416666666666666E-2</v>
      </c>
      <c r="AC7" s="25"/>
      <c r="AD7" s="25"/>
      <c r="AE7" s="25"/>
      <c r="AF7" s="25"/>
      <c r="AG7" s="25">
        <v>1.3888888888888888E-2</v>
      </c>
      <c r="AH7" s="25"/>
      <c r="AI7" s="25"/>
      <c r="AJ7" s="25"/>
      <c r="AK7" s="25"/>
      <c r="AL7" s="25"/>
      <c r="AM7" s="25"/>
      <c r="AN7" s="25"/>
      <c r="AO7" s="26">
        <v>2.0833333333333332E-2</v>
      </c>
      <c r="AP7" s="25"/>
      <c r="AQ7" s="25"/>
      <c r="AR7" s="25"/>
      <c r="AS7" s="25"/>
      <c r="AT7" s="25"/>
      <c r="AU7" s="25"/>
      <c r="AV7" s="25"/>
      <c r="AW7" s="25">
        <v>3.472222222222222E-3</v>
      </c>
      <c r="AX7" s="25"/>
      <c r="AY7" s="25"/>
      <c r="AZ7" s="25"/>
      <c r="BA7" s="25"/>
      <c r="BB7" s="25"/>
      <c r="BC7" s="25"/>
      <c r="BD7" s="25"/>
      <c r="BE7" s="24">
        <f t="shared" si="1"/>
        <v>0.32638888888888884</v>
      </c>
      <c r="BF7" s="27">
        <f t="shared" si="2"/>
        <v>0.11111111111111116</v>
      </c>
      <c r="BG7" s="28">
        <f t="shared" si="3"/>
        <v>160</v>
      </c>
      <c r="BH7" s="29">
        <f t="shared" si="4"/>
        <v>0.25396825396825407</v>
      </c>
      <c r="BI7" s="30">
        <v>75.495000000000005</v>
      </c>
      <c r="BJ7" s="31">
        <v>3600</v>
      </c>
      <c r="BK7" s="22">
        <v>3600</v>
      </c>
      <c r="BL7" s="33">
        <f t="shared" si="5"/>
        <v>1</v>
      </c>
      <c r="BM7" s="22">
        <v>3600</v>
      </c>
      <c r="BN7" s="32"/>
      <c r="BO7" s="102">
        <f t="shared" si="6"/>
        <v>1</v>
      </c>
      <c r="BP7" s="35">
        <f t="shared" si="8"/>
        <v>0.25396825396825407</v>
      </c>
    </row>
    <row r="8" spans="1:68" hidden="1" x14ac:dyDescent="0.45">
      <c r="A8" s="21">
        <v>45810</v>
      </c>
      <c r="B8" s="22" t="s">
        <v>160</v>
      </c>
      <c r="C8" s="23">
        <v>0.33333333333333331</v>
      </c>
      <c r="D8" s="23">
        <v>0.83333333333333337</v>
      </c>
      <c r="E8" s="23">
        <v>6.25E-2</v>
      </c>
      <c r="F8" s="22"/>
      <c r="G8" s="24">
        <f t="shared" si="0"/>
        <v>0.4375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>
        <v>1.7361111111111112E-2</v>
      </c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>
        <v>1.2500000000000001E-2</v>
      </c>
      <c r="AH8" s="25"/>
      <c r="AI8" s="25"/>
      <c r="AJ8" s="25">
        <v>0.10416666666666667</v>
      </c>
      <c r="AK8" s="25"/>
      <c r="AL8" s="25"/>
      <c r="AM8" s="25"/>
      <c r="AN8" s="25"/>
      <c r="AO8" s="26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4">
        <f t="shared" si="1"/>
        <v>0.13402777777777777</v>
      </c>
      <c r="BF8" s="27">
        <f t="shared" si="2"/>
        <v>0.30347222222222225</v>
      </c>
      <c r="BG8" s="28">
        <f t="shared" si="3"/>
        <v>437</v>
      </c>
      <c r="BH8" s="29">
        <f t="shared" si="4"/>
        <v>0.69365079365079374</v>
      </c>
      <c r="BI8" s="30">
        <v>117.675</v>
      </c>
      <c r="BJ8" s="31">
        <f>(BG8*60)/BI8*6</f>
        <v>1336.9024856596559</v>
      </c>
      <c r="BK8" s="22">
        <v>1326</v>
      </c>
      <c r="BL8" s="33">
        <f t="shared" si="5"/>
        <v>0.9918449656750572</v>
      </c>
      <c r="BM8" s="22">
        <f>BK8-7</f>
        <v>1319</v>
      </c>
      <c r="BN8" s="32"/>
      <c r="BO8" s="34">
        <f t="shared" si="6"/>
        <v>0.99472096530920062</v>
      </c>
      <c r="BP8" s="35">
        <f t="shared" si="8"/>
        <v>0.68436210317460322</v>
      </c>
    </row>
    <row r="9" spans="1:68" hidden="1" x14ac:dyDescent="0.45">
      <c r="A9" s="21">
        <v>45810</v>
      </c>
      <c r="B9" s="22" t="s">
        <v>161</v>
      </c>
      <c r="C9" s="23">
        <v>0.33333333333333331</v>
      </c>
      <c r="D9" s="23">
        <v>0.83333333333333337</v>
      </c>
      <c r="E9" s="23">
        <v>6.25E-2</v>
      </c>
      <c r="F9" s="22"/>
      <c r="G9" s="24">
        <f t="shared" si="0"/>
        <v>0.4375</v>
      </c>
      <c r="H9" s="25"/>
      <c r="I9" s="25"/>
      <c r="J9" s="25">
        <v>6.5972222222222224E-2</v>
      </c>
      <c r="K9" s="25"/>
      <c r="L9" s="25"/>
      <c r="M9" s="25"/>
      <c r="N9" s="25"/>
      <c r="O9" s="25">
        <v>1.6666666666666666E-2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>
        <v>1.0416666666666666E-2</v>
      </c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6"/>
      <c r="AP9" s="25"/>
      <c r="AQ9" s="25"/>
      <c r="AR9" s="25"/>
      <c r="AS9" s="25"/>
      <c r="AT9" s="25"/>
      <c r="AU9" s="25"/>
      <c r="AV9" s="25"/>
      <c r="AW9" s="25">
        <v>3.472222222222222E-3</v>
      </c>
      <c r="AX9" s="25"/>
      <c r="AY9" s="25"/>
      <c r="AZ9" s="25"/>
      <c r="BA9" s="25"/>
      <c r="BB9" s="25"/>
      <c r="BC9" s="25"/>
      <c r="BD9" s="25"/>
      <c r="BE9" s="24">
        <f t="shared" si="1"/>
        <v>9.6527777777777782E-2</v>
      </c>
      <c r="BF9" s="27">
        <f t="shared" si="2"/>
        <v>0.34097222222222223</v>
      </c>
      <c r="BG9" s="28">
        <f t="shared" si="3"/>
        <v>491</v>
      </c>
      <c r="BH9" s="29">
        <f t="shared" si="4"/>
        <v>0.77936507936507937</v>
      </c>
      <c r="BI9" s="30">
        <v>117.407</v>
      </c>
      <c r="BJ9" s="31">
        <f t="shared" ref="BJ9:BJ72" si="9">(BG9*60)/BI9*6</f>
        <v>1505.5320381237916</v>
      </c>
      <c r="BK9" s="22">
        <v>1506</v>
      </c>
      <c r="BL9" s="33">
        <f t="shared" si="5"/>
        <v>1.0003108282416837</v>
      </c>
      <c r="BM9" s="22">
        <v>1500</v>
      </c>
      <c r="BN9" s="32"/>
      <c r="BO9" s="102">
        <f t="shared" si="6"/>
        <v>0.99601593625498008</v>
      </c>
      <c r="BP9" s="35">
        <f t="shared" si="8"/>
        <v>0.77650132275132289</v>
      </c>
    </row>
    <row r="10" spans="1:68" hidden="1" x14ac:dyDescent="0.45">
      <c r="A10" s="21">
        <v>45811</v>
      </c>
      <c r="B10" s="22" t="s">
        <v>150</v>
      </c>
      <c r="C10" s="23">
        <v>0.33333333333333331</v>
      </c>
      <c r="D10" s="23">
        <v>0.73958333333333337</v>
      </c>
      <c r="E10" s="23">
        <v>5.2083333333333336E-2</v>
      </c>
      <c r="F10" s="22"/>
      <c r="G10" s="24">
        <f t="shared" si="0"/>
        <v>0.35416666666666674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6"/>
      <c r="AP10" s="25">
        <v>0.35416666666666669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4">
        <f t="shared" ref="BE10:BE73" si="10">SUM(H10:BD10)</f>
        <v>0.35416666666666669</v>
      </c>
      <c r="BF10" s="27">
        <f t="shared" si="2"/>
        <v>0</v>
      </c>
      <c r="BG10" s="28">
        <f t="shared" si="3"/>
        <v>0</v>
      </c>
      <c r="BH10" s="29">
        <f t="shared" si="4"/>
        <v>0</v>
      </c>
      <c r="BI10" s="30"/>
      <c r="BJ10" s="31" t="e">
        <f t="shared" si="9"/>
        <v>#DIV/0!</v>
      </c>
      <c r="BK10" s="22"/>
      <c r="BL10" s="33" t="e">
        <f t="shared" si="5"/>
        <v>#DIV/0!</v>
      </c>
      <c r="BM10" s="22"/>
      <c r="BN10" s="32"/>
      <c r="BO10" s="102" t="e">
        <f t="shared" si="6"/>
        <v>#DIV/0!</v>
      </c>
      <c r="BP10" s="35">
        <v>0</v>
      </c>
    </row>
    <row r="11" spans="1:68" hidden="1" x14ac:dyDescent="0.45">
      <c r="A11" s="21">
        <v>45811</v>
      </c>
      <c r="B11" s="22" t="s">
        <v>149</v>
      </c>
      <c r="C11" s="23">
        <v>0.33333333333333331</v>
      </c>
      <c r="D11" s="23">
        <v>0.73958333333333337</v>
      </c>
      <c r="E11" s="23">
        <v>5.2083333333333336E-2</v>
      </c>
      <c r="F11" s="22"/>
      <c r="G11" s="24">
        <f t="shared" si="0"/>
        <v>0.35416666666666674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6"/>
      <c r="AP11" s="25">
        <v>0.35416666666666669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4">
        <f t="shared" si="10"/>
        <v>0.35416666666666669</v>
      </c>
      <c r="BF11" s="27">
        <f t="shared" si="2"/>
        <v>0</v>
      </c>
      <c r="BG11" s="28">
        <f t="shared" si="3"/>
        <v>0</v>
      </c>
      <c r="BH11" s="29">
        <f t="shared" si="4"/>
        <v>0</v>
      </c>
      <c r="BI11" s="30"/>
      <c r="BJ11" s="31" t="e">
        <f t="shared" si="9"/>
        <v>#DIV/0!</v>
      </c>
      <c r="BK11" s="22"/>
      <c r="BL11" s="33" t="e">
        <f t="shared" si="5"/>
        <v>#DIV/0!</v>
      </c>
      <c r="BM11" s="22"/>
      <c r="BN11" s="32"/>
      <c r="BO11" s="34" t="e">
        <f t="shared" si="6"/>
        <v>#DIV/0!</v>
      </c>
      <c r="BP11" s="35">
        <v>0</v>
      </c>
    </row>
    <row r="12" spans="1:68" hidden="1" x14ac:dyDescent="0.45">
      <c r="A12" s="21">
        <v>45811</v>
      </c>
      <c r="B12" s="22" t="s">
        <v>164</v>
      </c>
      <c r="C12" s="23">
        <v>0.33333333333333331</v>
      </c>
      <c r="D12" s="23">
        <v>0.83333333333333337</v>
      </c>
      <c r="E12" s="23">
        <v>6.25E-2</v>
      </c>
      <c r="F12" s="22"/>
      <c r="G12" s="24">
        <f t="shared" si="0"/>
        <v>0.4375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>
        <v>0.38194444444444442</v>
      </c>
      <c r="AL12" s="25"/>
      <c r="AM12" s="25"/>
      <c r="AN12" s="25"/>
      <c r="AO12" s="26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4">
        <f t="shared" si="10"/>
        <v>0.38194444444444442</v>
      </c>
      <c r="BF12" s="27">
        <f t="shared" si="2"/>
        <v>5.555555555555558E-2</v>
      </c>
      <c r="BG12" s="28">
        <f t="shared" si="3"/>
        <v>80</v>
      </c>
      <c r="BH12" s="29">
        <f t="shared" si="4"/>
        <v>0.12698412698412703</v>
      </c>
      <c r="BI12" s="30">
        <v>29.475000000000001</v>
      </c>
      <c r="BJ12" s="31">
        <f>(BG12*60)/BI12*5</f>
        <v>814.24936386768445</v>
      </c>
      <c r="BK12" s="22">
        <v>775</v>
      </c>
      <c r="BL12" s="33">
        <f t="shared" si="5"/>
        <v>0.95179687499999999</v>
      </c>
      <c r="BM12" s="22">
        <v>775</v>
      </c>
      <c r="BN12" s="32"/>
      <c r="BO12" s="102">
        <f t="shared" si="6"/>
        <v>1</v>
      </c>
      <c r="BP12" s="35">
        <f t="shared" si="8"/>
        <v>0.12086309523809528</v>
      </c>
    </row>
    <row r="13" spans="1:68" hidden="1" x14ac:dyDescent="0.45">
      <c r="A13" s="21">
        <v>45811</v>
      </c>
      <c r="B13" s="22" t="s">
        <v>157</v>
      </c>
      <c r="C13" s="23">
        <v>0.33333333333333331</v>
      </c>
      <c r="D13" s="23">
        <v>0.83333333333333337</v>
      </c>
      <c r="E13" s="23">
        <v>6.25E-2</v>
      </c>
      <c r="F13" s="22"/>
      <c r="G13" s="24">
        <f t="shared" si="0"/>
        <v>0.4375</v>
      </c>
      <c r="H13" s="25"/>
      <c r="I13" s="25"/>
      <c r="J13" s="25"/>
      <c r="K13" s="25"/>
      <c r="L13" s="25"/>
      <c r="M13" s="25"/>
      <c r="N13" s="25"/>
      <c r="O13" s="25">
        <v>3.472222222222222E-3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>
        <v>6.9444444444444441E-3</v>
      </c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6"/>
      <c r="AP13" s="25"/>
      <c r="AQ13" s="25"/>
      <c r="AR13" s="25"/>
      <c r="AS13" s="25">
        <v>0.16875000000000001</v>
      </c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>
        <v>1.0416666666666666E-2</v>
      </c>
      <c r="BE13" s="24">
        <f t="shared" si="10"/>
        <v>0.18958333333333333</v>
      </c>
      <c r="BF13" s="27">
        <f t="shared" si="2"/>
        <v>0.24791666666666667</v>
      </c>
      <c r="BG13" s="28">
        <f t="shared" si="3"/>
        <v>357</v>
      </c>
      <c r="BH13" s="29">
        <f t="shared" si="4"/>
        <v>0.56666666666666665</v>
      </c>
      <c r="BI13" s="30">
        <v>29.175000000000001</v>
      </c>
      <c r="BJ13" s="31">
        <f>(BG13*60)/BI13*5</f>
        <v>3670.9511568123394</v>
      </c>
      <c r="BK13" s="22">
        <v>3675</v>
      </c>
      <c r="BL13" s="33">
        <f t="shared" si="5"/>
        <v>1.0011029411764705</v>
      </c>
      <c r="BM13" s="22">
        <f>BK13-6</f>
        <v>3669</v>
      </c>
      <c r="BN13" s="32"/>
      <c r="BO13" s="104">
        <f t="shared" si="6"/>
        <v>0.99836734693877549</v>
      </c>
      <c r="BP13" s="35">
        <f t="shared" si="8"/>
        <v>0.56636547619047606</v>
      </c>
    </row>
    <row r="14" spans="1:68" hidden="1" x14ac:dyDescent="0.45">
      <c r="A14" s="21">
        <v>45811</v>
      </c>
      <c r="B14" s="22" t="s">
        <v>165</v>
      </c>
      <c r="C14" s="23">
        <v>0.33333333333333331</v>
      </c>
      <c r="D14" s="23">
        <v>0.83333333333333337</v>
      </c>
      <c r="E14" s="23">
        <v>6.25E-2</v>
      </c>
      <c r="F14" s="22"/>
      <c r="G14" s="24">
        <f t="shared" si="0"/>
        <v>0.4375</v>
      </c>
      <c r="H14" s="25">
        <v>6.25E-2</v>
      </c>
      <c r="I14" s="25"/>
      <c r="J14" s="25">
        <v>9.0972222222222218E-2</v>
      </c>
      <c r="K14" s="25"/>
      <c r="L14" s="25"/>
      <c r="M14" s="25"/>
      <c r="N14" s="25"/>
      <c r="O14" s="25">
        <v>4.1666666666666666E-3</v>
      </c>
      <c r="P14" s="25"/>
      <c r="Q14" s="25"/>
      <c r="R14" s="25">
        <v>1.3888888888888888E-2</v>
      </c>
      <c r="S14" s="25"/>
      <c r="T14" s="25">
        <v>6.25E-2</v>
      </c>
      <c r="U14" s="25"/>
      <c r="V14" s="25"/>
      <c r="W14" s="25"/>
      <c r="X14" s="25"/>
      <c r="Y14" s="25"/>
      <c r="Z14" s="25"/>
      <c r="AA14" s="25"/>
      <c r="AB14" s="25">
        <v>1.0416666666666666E-2</v>
      </c>
      <c r="AC14" s="25"/>
      <c r="AD14" s="25"/>
      <c r="AE14" s="25"/>
      <c r="AF14" s="25"/>
      <c r="AG14" s="25">
        <v>4.5138888888888888E-2</v>
      </c>
      <c r="AH14" s="25"/>
      <c r="AI14" s="25"/>
      <c r="AJ14" s="25"/>
      <c r="AK14" s="25"/>
      <c r="AL14" s="25"/>
      <c r="AM14" s="25"/>
      <c r="AN14" s="25"/>
      <c r="AO14" s="26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>
        <v>3.1944444444444442E-2</v>
      </c>
      <c r="BD14" s="25"/>
      <c r="BE14" s="24">
        <f t="shared" si="10"/>
        <v>0.3215277777777778</v>
      </c>
      <c r="BF14" s="27">
        <f t="shared" si="2"/>
        <v>0.1159722222222222</v>
      </c>
      <c r="BG14" s="28">
        <f t="shared" si="3"/>
        <v>167</v>
      </c>
      <c r="BH14" s="29">
        <f t="shared" si="4"/>
        <v>0.26507936507936503</v>
      </c>
      <c r="BI14" s="30">
        <v>134.06700000000001</v>
      </c>
      <c r="BJ14" s="31">
        <f t="shared" si="9"/>
        <v>448.43250016782645</v>
      </c>
      <c r="BK14" s="22">
        <v>444</v>
      </c>
      <c r="BL14" s="33">
        <f t="shared" si="5"/>
        <v>0.9901155688622757</v>
      </c>
      <c r="BM14" s="22">
        <f>BK14-13</f>
        <v>431</v>
      </c>
      <c r="BN14" s="32"/>
      <c r="BO14" s="102">
        <f t="shared" si="6"/>
        <v>0.97072072072072069</v>
      </c>
      <c r="BP14" s="35">
        <f t="shared" si="8"/>
        <v>0.25477458994708996</v>
      </c>
    </row>
    <row r="15" spans="1:68" hidden="1" x14ac:dyDescent="0.45">
      <c r="A15" s="21">
        <v>45811</v>
      </c>
      <c r="B15" s="22" t="s">
        <v>166</v>
      </c>
      <c r="C15" s="23">
        <v>0.33333333333333331</v>
      </c>
      <c r="D15" s="23">
        <v>0.83333333333333337</v>
      </c>
      <c r="E15" s="23">
        <v>6.25E-2</v>
      </c>
      <c r="F15" s="22"/>
      <c r="G15" s="24">
        <f t="shared" si="0"/>
        <v>0.4375</v>
      </c>
      <c r="H15" s="25"/>
      <c r="I15" s="25"/>
      <c r="J15" s="25"/>
      <c r="K15" s="25"/>
      <c r="L15" s="25"/>
      <c r="M15" s="25"/>
      <c r="N15" s="25"/>
      <c r="O15" s="25">
        <v>1.2500000000000001E-2</v>
      </c>
      <c r="P15" s="25"/>
      <c r="Q15" s="25"/>
      <c r="R15" s="25">
        <v>4.5138888888888888E-2</v>
      </c>
      <c r="S15" s="25"/>
      <c r="T15" s="25"/>
      <c r="U15" s="25"/>
      <c r="V15" s="25"/>
      <c r="W15" s="25"/>
      <c r="X15" s="25"/>
      <c r="Y15" s="25"/>
      <c r="Z15" s="25"/>
      <c r="AA15" s="25"/>
      <c r="AB15" s="25">
        <v>1.0416666666666666E-2</v>
      </c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6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4">
        <f t="shared" si="10"/>
        <v>6.8055555555555564E-2</v>
      </c>
      <c r="BF15" s="27">
        <f t="shared" si="2"/>
        <v>0.36944444444444446</v>
      </c>
      <c r="BG15" s="28">
        <f t="shared" si="3"/>
        <v>532</v>
      </c>
      <c r="BH15" s="29">
        <f t="shared" si="4"/>
        <v>0.84444444444444444</v>
      </c>
      <c r="BI15" s="30">
        <v>134.29</v>
      </c>
      <c r="BJ15" s="31">
        <f t="shared" si="9"/>
        <v>1426.1672499813835</v>
      </c>
      <c r="BK15" s="22">
        <v>1416</v>
      </c>
      <c r="BL15" s="33">
        <f t="shared" si="5"/>
        <v>0.99287092731829574</v>
      </c>
      <c r="BM15" s="22">
        <f>BK15-20</f>
        <v>1396</v>
      </c>
      <c r="BN15" s="32"/>
      <c r="BO15" s="102">
        <f t="shared" si="6"/>
        <v>0.98587570621468923</v>
      </c>
      <c r="BP15" s="35">
        <f t="shared" si="8"/>
        <v>0.82658218694885355</v>
      </c>
    </row>
    <row r="16" spans="1:68" hidden="1" x14ac:dyDescent="0.45">
      <c r="A16" s="21">
        <v>45811</v>
      </c>
      <c r="B16" s="22" t="s">
        <v>160</v>
      </c>
      <c r="C16" s="23">
        <v>0.33333333333333331</v>
      </c>
      <c r="D16" s="23">
        <v>0.83333333333333337</v>
      </c>
      <c r="E16" s="23">
        <v>6.25E-2</v>
      </c>
      <c r="F16" s="22"/>
      <c r="G16" s="24">
        <f t="shared" si="0"/>
        <v>0.4375</v>
      </c>
      <c r="H16" s="25"/>
      <c r="I16" s="25"/>
      <c r="J16" s="25">
        <v>5.0694444444444445E-2</v>
      </c>
      <c r="K16" s="25"/>
      <c r="L16" s="25"/>
      <c r="M16" s="25"/>
      <c r="N16" s="25">
        <v>6.9444444444444441E-3</v>
      </c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>
        <v>4.8611111111111112E-3</v>
      </c>
      <c r="AA16" s="25"/>
      <c r="AB16" s="25"/>
      <c r="AC16" s="25"/>
      <c r="AD16" s="25"/>
      <c r="AE16" s="25"/>
      <c r="AF16" s="25"/>
      <c r="AG16" s="25">
        <v>7.2916666666666671E-2</v>
      </c>
      <c r="AH16" s="25"/>
      <c r="AI16" s="25"/>
      <c r="AJ16" s="25"/>
      <c r="AK16" s="25"/>
      <c r="AL16" s="25"/>
      <c r="AM16" s="25"/>
      <c r="AN16" s="25"/>
      <c r="AO16" s="26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4">
        <f t="shared" si="10"/>
        <v>0.13541666666666669</v>
      </c>
      <c r="BF16" s="27">
        <f t="shared" si="2"/>
        <v>0.30208333333333331</v>
      </c>
      <c r="BG16" s="28">
        <f t="shared" si="3"/>
        <v>435</v>
      </c>
      <c r="BH16" s="29">
        <f t="shared" si="4"/>
        <v>0.69047619047619047</v>
      </c>
      <c r="BI16" s="30">
        <v>117.374</v>
      </c>
      <c r="BJ16" s="31">
        <f t="shared" si="9"/>
        <v>1334.196670472166</v>
      </c>
      <c r="BK16" s="22">
        <v>1332</v>
      </c>
      <c r="BL16" s="33">
        <f t="shared" si="5"/>
        <v>0.99835356321839075</v>
      </c>
      <c r="BM16" s="22">
        <f>BK16-6</f>
        <v>1326</v>
      </c>
      <c r="BN16" s="32"/>
      <c r="BO16" s="102">
        <f t="shared" si="6"/>
        <v>0.99549549549549554</v>
      </c>
      <c r="BP16" s="35">
        <f t="shared" si="8"/>
        <v>0.68623423280423279</v>
      </c>
    </row>
    <row r="17" spans="1:68" hidden="1" x14ac:dyDescent="0.45">
      <c r="A17" s="21">
        <v>45811</v>
      </c>
      <c r="B17" s="22" t="s">
        <v>161</v>
      </c>
      <c r="C17" s="23">
        <v>0.33333333333333331</v>
      </c>
      <c r="D17" s="23">
        <v>0.83333333333333337</v>
      </c>
      <c r="E17" s="23">
        <v>6.25E-2</v>
      </c>
      <c r="F17" s="22"/>
      <c r="G17" s="24">
        <f t="shared" si="0"/>
        <v>0.4375</v>
      </c>
      <c r="H17" s="25"/>
      <c r="I17" s="25"/>
      <c r="J17" s="25"/>
      <c r="K17" s="25"/>
      <c r="L17" s="25"/>
      <c r="M17" s="25"/>
      <c r="N17" s="25"/>
      <c r="O17" s="25">
        <v>1.4583333333333334E-2</v>
      </c>
      <c r="P17" s="25"/>
      <c r="Q17" s="25"/>
      <c r="R17" s="25">
        <v>6.9444444444444441E-3</v>
      </c>
      <c r="S17" s="25"/>
      <c r="T17" s="25"/>
      <c r="U17" s="25"/>
      <c r="V17" s="25"/>
      <c r="W17" s="25"/>
      <c r="X17" s="25"/>
      <c r="Y17" s="25"/>
      <c r="Z17" s="25"/>
      <c r="AA17" s="25"/>
      <c r="AB17" s="25">
        <v>1.0416666666666666E-2</v>
      </c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6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4">
        <f t="shared" si="10"/>
        <v>3.1944444444444442E-2</v>
      </c>
      <c r="BF17" s="27">
        <f t="shared" si="2"/>
        <v>0.40555555555555556</v>
      </c>
      <c r="BG17" s="28">
        <f t="shared" si="3"/>
        <v>584</v>
      </c>
      <c r="BH17" s="29">
        <f t="shared" si="4"/>
        <v>0.92698412698412702</v>
      </c>
      <c r="BI17" s="30">
        <v>116.91500000000001</v>
      </c>
      <c r="BJ17" s="31">
        <f t="shared" si="9"/>
        <v>1798.2294829577042</v>
      </c>
      <c r="BK17" s="22">
        <v>1800</v>
      </c>
      <c r="BL17" s="33">
        <f t="shared" si="5"/>
        <v>1.000984589041096</v>
      </c>
      <c r="BM17" s="22">
        <f>BK17-7</f>
        <v>1793</v>
      </c>
      <c r="BN17" s="32"/>
      <c r="BO17" s="102">
        <f t="shared" si="6"/>
        <v>0.99611111111111106</v>
      </c>
      <c r="BP17" s="35">
        <f t="shared" si="8"/>
        <v>0.92428833774250452</v>
      </c>
    </row>
    <row r="18" spans="1:68" hidden="1" x14ac:dyDescent="0.45">
      <c r="A18" s="21">
        <v>45812</v>
      </c>
      <c r="B18" s="22" t="s">
        <v>150</v>
      </c>
      <c r="C18" s="23">
        <v>0.33333333333333331</v>
      </c>
      <c r="D18" s="23">
        <v>0.73958333333333337</v>
      </c>
      <c r="E18" s="23">
        <v>5.2083333333333336E-2</v>
      </c>
      <c r="F18" s="22"/>
      <c r="G18" s="24">
        <f t="shared" si="0"/>
        <v>0.35416666666666674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6"/>
      <c r="AP18" s="25">
        <v>0.35416666666666669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4">
        <f t="shared" si="10"/>
        <v>0.35416666666666669</v>
      </c>
      <c r="BF18" s="27">
        <f t="shared" si="2"/>
        <v>0</v>
      </c>
      <c r="BG18" s="28">
        <f t="shared" si="3"/>
        <v>0</v>
      </c>
      <c r="BH18" s="29">
        <f t="shared" si="4"/>
        <v>0</v>
      </c>
      <c r="BI18" s="30"/>
      <c r="BJ18" s="31" t="e">
        <f t="shared" si="9"/>
        <v>#DIV/0!</v>
      </c>
      <c r="BK18" s="22"/>
      <c r="BL18" s="33" t="e">
        <f t="shared" si="5"/>
        <v>#DIV/0!</v>
      </c>
      <c r="BM18" s="22"/>
      <c r="BN18" s="32"/>
      <c r="BO18" s="34" t="e">
        <f t="shared" si="6"/>
        <v>#DIV/0!</v>
      </c>
      <c r="BP18" s="35">
        <v>0</v>
      </c>
    </row>
    <row r="19" spans="1:68" hidden="1" x14ac:dyDescent="0.45">
      <c r="A19" s="21">
        <v>45812</v>
      </c>
      <c r="B19" s="22" t="s">
        <v>149</v>
      </c>
      <c r="C19" s="23">
        <v>0.33333333333333331</v>
      </c>
      <c r="D19" s="23">
        <v>0.73958333333333337</v>
      </c>
      <c r="E19" s="122">
        <v>5.2083333333333336E-2</v>
      </c>
      <c r="F19" s="22"/>
      <c r="G19" s="24">
        <f t="shared" si="0"/>
        <v>0.35416666666666674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6"/>
      <c r="AP19" s="25">
        <v>0.35416666666666669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4">
        <f t="shared" si="10"/>
        <v>0.35416666666666669</v>
      </c>
      <c r="BF19" s="27">
        <f t="shared" si="2"/>
        <v>0</v>
      </c>
      <c r="BG19" s="28">
        <f t="shared" si="3"/>
        <v>0</v>
      </c>
      <c r="BH19" s="29">
        <f t="shared" si="4"/>
        <v>0</v>
      </c>
      <c r="BI19" s="30"/>
      <c r="BJ19" s="31" t="e">
        <f t="shared" si="9"/>
        <v>#DIV/0!</v>
      </c>
      <c r="BK19" s="22"/>
      <c r="BL19" s="33" t="e">
        <f t="shared" si="5"/>
        <v>#DIV/0!</v>
      </c>
      <c r="BM19" s="22"/>
      <c r="BN19" s="32"/>
      <c r="BO19" s="34" t="e">
        <f t="shared" si="6"/>
        <v>#DIV/0!</v>
      </c>
      <c r="BP19" s="35">
        <v>0</v>
      </c>
    </row>
    <row r="20" spans="1:68" ht="24.6" hidden="1" customHeight="1" x14ac:dyDescent="0.45">
      <c r="A20" s="21">
        <v>45812</v>
      </c>
      <c r="B20" s="22" t="s">
        <v>155</v>
      </c>
      <c r="C20" s="23">
        <v>0.33333333333333331</v>
      </c>
      <c r="D20" s="23">
        <v>0.83333333333333337</v>
      </c>
      <c r="E20" s="122">
        <v>6.25E-2</v>
      </c>
      <c r="F20" s="22"/>
      <c r="G20" s="24">
        <f t="shared" si="0"/>
        <v>0.4375</v>
      </c>
      <c r="H20" s="25"/>
      <c r="I20" s="25"/>
      <c r="J20" s="25"/>
      <c r="K20" s="25"/>
      <c r="L20" s="25"/>
      <c r="M20" s="25"/>
      <c r="N20" s="25">
        <v>1.3888888888888888E-2</v>
      </c>
      <c r="O20" s="25">
        <v>1.3888888888888888E-2</v>
      </c>
      <c r="P20" s="25"/>
      <c r="Q20" s="25"/>
      <c r="R20" s="25">
        <v>6.3888888888888884E-2</v>
      </c>
      <c r="S20" s="25">
        <v>1.3888888888888888E-2</v>
      </c>
      <c r="T20" s="25"/>
      <c r="U20" s="25">
        <v>1.0416666666666666E-2</v>
      </c>
      <c r="V20" s="25"/>
      <c r="W20" s="25"/>
      <c r="X20" s="25"/>
      <c r="Y20" s="25"/>
      <c r="Z20" s="25"/>
      <c r="AA20" s="25">
        <v>3.472222222222222E-3</v>
      </c>
      <c r="AB20" s="25">
        <v>6.9444444444444441E-3</v>
      </c>
      <c r="AC20" s="25"/>
      <c r="AD20" s="25"/>
      <c r="AE20" s="25"/>
      <c r="AF20" s="25"/>
      <c r="AG20" s="25"/>
      <c r="AH20" s="25"/>
      <c r="AI20" s="25"/>
      <c r="AJ20" s="25"/>
      <c r="AK20" s="25">
        <v>1.0416666666666666E-2</v>
      </c>
      <c r="AL20" s="25"/>
      <c r="AM20" s="25"/>
      <c r="AN20" s="25"/>
      <c r="AO20" s="26"/>
      <c r="AP20" s="25"/>
      <c r="AQ20" s="25"/>
      <c r="AR20" s="25"/>
      <c r="AS20" s="25">
        <v>6.9444444444444441E-3</v>
      </c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>
        <v>3.472222222222222E-3</v>
      </c>
      <c r="BE20" s="24">
        <f t="shared" si="10"/>
        <v>0.1472222222222222</v>
      </c>
      <c r="BF20" s="27">
        <f t="shared" si="2"/>
        <v>0.2902777777777778</v>
      </c>
      <c r="BG20" s="28">
        <f t="shared" si="3"/>
        <v>418</v>
      </c>
      <c r="BH20" s="29">
        <f t="shared" si="4"/>
        <v>0.66349206349206358</v>
      </c>
      <c r="BI20" s="30">
        <v>28.92</v>
      </c>
      <c r="BJ20" s="31">
        <f>(BG20*60)/BI20*5</f>
        <v>4336.0995850622403</v>
      </c>
      <c r="BK20" s="22">
        <v>4445</v>
      </c>
      <c r="BL20" s="103">
        <f t="shared" si="5"/>
        <v>1.0251148325358852</v>
      </c>
      <c r="BM20" s="22">
        <v>4444</v>
      </c>
      <c r="BN20" s="32"/>
      <c r="BO20" s="104">
        <f t="shared" si="6"/>
        <v>0.99977502812148478</v>
      </c>
      <c r="BP20" s="35">
        <f t="shared" si="8"/>
        <v>0.68000253968253976</v>
      </c>
    </row>
    <row r="21" spans="1:68" hidden="1" x14ac:dyDescent="0.45">
      <c r="A21" s="21">
        <v>45812</v>
      </c>
      <c r="B21" s="22" t="s">
        <v>157</v>
      </c>
      <c r="C21" s="23">
        <v>0.33333333333333331</v>
      </c>
      <c r="D21" s="23">
        <v>0.83333333333333337</v>
      </c>
      <c r="E21" s="23">
        <v>6.25E-2</v>
      </c>
      <c r="F21" s="22"/>
      <c r="G21" s="24">
        <f t="shared" si="0"/>
        <v>0.4375</v>
      </c>
      <c r="H21" s="25"/>
      <c r="I21" s="25"/>
      <c r="J21" s="25"/>
      <c r="K21" s="25"/>
      <c r="L21" s="25"/>
      <c r="M21" s="25"/>
      <c r="N21" s="25">
        <v>1.0416666666666666E-2</v>
      </c>
      <c r="O21" s="25">
        <v>6.9444444444444441E-3</v>
      </c>
      <c r="P21" s="25"/>
      <c r="Q21" s="25"/>
      <c r="R21" s="25">
        <v>5.2083333333333336E-2</v>
      </c>
      <c r="S21" s="25"/>
      <c r="T21" s="25"/>
      <c r="U21" s="25">
        <v>1.7361111111111112E-2</v>
      </c>
      <c r="V21" s="25"/>
      <c r="W21" s="25"/>
      <c r="X21" s="25"/>
      <c r="Y21" s="25"/>
      <c r="Z21" s="25"/>
      <c r="AA21" s="25"/>
      <c r="AB21" s="25">
        <v>2.0833333333333332E-2</v>
      </c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6"/>
      <c r="AP21" s="25"/>
      <c r="AQ21" s="25"/>
      <c r="AR21" s="25"/>
      <c r="AS21" s="25"/>
      <c r="AT21" s="25">
        <v>2.0833333333333332E-2</v>
      </c>
      <c r="AU21" s="25"/>
      <c r="AV21" s="25"/>
      <c r="AW21" s="25"/>
      <c r="AX21" s="25"/>
      <c r="AY21" s="25"/>
      <c r="AZ21" s="25"/>
      <c r="BA21" s="25"/>
      <c r="BB21" s="25">
        <v>1.0416666666666666E-2</v>
      </c>
      <c r="BC21" s="25"/>
      <c r="BD21" s="25"/>
      <c r="BE21" s="24">
        <f t="shared" si="10"/>
        <v>0.13888888888888887</v>
      </c>
      <c r="BF21" s="27">
        <f t="shared" si="2"/>
        <v>0.29861111111111116</v>
      </c>
      <c r="BG21" s="28">
        <f t="shared" si="3"/>
        <v>430</v>
      </c>
      <c r="BH21" s="29">
        <f t="shared" si="4"/>
        <v>0.68253968253968267</v>
      </c>
      <c r="BI21" s="30">
        <v>35.231000000000002</v>
      </c>
      <c r="BJ21" s="31">
        <f>(BG21*60)/BI21*5</f>
        <v>3661.5480684624335</v>
      </c>
      <c r="BK21" s="22">
        <v>3660</v>
      </c>
      <c r="BL21" s="124">
        <f t="shared" si="5"/>
        <v>0.99957720930232563</v>
      </c>
      <c r="BM21" s="22">
        <f>BK21-17</f>
        <v>3643</v>
      </c>
      <c r="BN21" s="32"/>
      <c r="BO21" s="102">
        <f t="shared" si="6"/>
        <v>0.99535519125683058</v>
      </c>
      <c r="BP21" s="35">
        <f t="shared" si="8"/>
        <v>0.67908218518518537</v>
      </c>
    </row>
    <row r="22" spans="1:68" hidden="1" x14ac:dyDescent="0.45">
      <c r="A22" s="21">
        <v>45812</v>
      </c>
      <c r="B22" s="22" t="s">
        <v>165</v>
      </c>
      <c r="C22" s="23">
        <v>0.33333333333333331</v>
      </c>
      <c r="D22" s="23">
        <v>0.83333333333333337</v>
      </c>
      <c r="E22" s="23">
        <v>6.25E-2</v>
      </c>
      <c r="F22" s="22"/>
      <c r="G22" s="24">
        <f t="shared" si="0"/>
        <v>0.4375</v>
      </c>
      <c r="H22" s="25"/>
      <c r="I22" s="25"/>
      <c r="J22" s="25"/>
      <c r="K22" s="25"/>
      <c r="L22" s="25"/>
      <c r="M22" s="25"/>
      <c r="N22" s="25"/>
      <c r="O22" s="25">
        <v>7.6388888888888886E-3</v>
      </c>
      <c r="P22" s="25">
        <v>4.1666666666666666E-3</v>
      </c>
      <c r="Q22" s="25"/>
      <c r="R22" s="25">
        <v>6.9444444444444441E-3</v>
      </c>
      <c r="S22" s="25"/>
      <c r="T22" s="25"/>
      <c r="U22" s="25"/>
      <c r="V22" s="25"/>
      <c r="W22" s="25"/>
      <c r="X22" s="25"/>
      <c r="Y22" s="25"/>
      <c r="Z22" s="25"/>
      <c r="AA22" s="25"/>
      <c r="AB22" s="25">
        <v>1.0416666666666666E-2</v>
      </c>
      <c r="AC22" s="25"/>
      <c r="AD22" s="25"/>
      <c r="AE22" s="25"/>
      <c r="AF22" s="25"/>
      <c r="AG22" s="25"/>
      <c r="AH22" s="25"/>
      <c r="AI22" s="25"/>
      <c r="AJ22" s="25"/>
      <c r="AK22" s="25">
        <v>6.2500000000000003E-3</v>
      </c>
      <c r="AL22" s="25"/>
      <c r="AM22" s="25"/>
      <c r="AN22" s="25"/>
      <c r="AO22" s="26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4">
        <f t="shared" si="10"/>
        <v>3.5416666666666666E-2</v>
      </c>
      <c r="BF22" s="27">
        <f t="shared" si="2"/>
        <v>0.40208333333333335</v>
      </c>
      <c r="BG22" s="28">
        <f t="shared" si="3"/>
        <v>579</v>
      </c>
      <c r="BH22" s="29">
        <f t="shared" si="4"/>
        <v>0.91904761904761911</v>
      </c>
      <c r="BI22" s="30">
        <v>135.95099999999999</v>
      </c>
      <c r="BJ22" s="31">
        <f t="shared" si="9"/>
        <v>1533.1994615707131</v>
      </c>
      <c r="BK22" s="22">
        <v>1530</v>
      </c>
      <c r="BL22" s="33">
        <v>1</v>
      </c>
      <c r="BM22" s="22">
        <f>BK22-2</f>
        <v>1528</v>
      </c>
      <c r="BN22" s="32"/>
      <c r="BO22" s="102">
        <f t="shared" si="6"/>
        <v>0.99869281045751634</v>
      </c>
      <c r="BP22" s="35">
        <f t="shared" si="8"/>
        <v>0.91784624961095551</v>
      </c>
    </row>
    <row r="23" spans="1:68" ht="22.2" hidden="1" customHeight="1" x14ac:dyDescent="0.45">
      <c r="A23" s="21">
        <v>45812</v>
      </c>
      <c r="B23" s="22" t="s">
        <v>166</v>
      </c>
      <c r="C23" s="23">
        <v>0.33333333333333331</v>
      </c>
      <c r="D23" s="23">
        <v>0.83333333333333337</v>
      </c>
      <c r="E23" s="23">
        <v>6.25E-2</v>
      </c>
      <c r="F23" s="22"/>
      <c r="G23" s="24">
        <f t="shared" si="0"/>
        <v>0.4375</v>
      </c>
      <c r="H23" s="25"/>
      <c r="I23" s="25"/>
      <c r="J23" s="25"/>
      <c r="K23" s="25"/>
      <c r="L23" s="25"/>
      <c r="M23" s="25"/>
      <c r="N23" s="25"/>
      <c r="O23" s="25">
        <v>1.7361111111111112E-2</v>
      </c>
      <c r="P23" s="25"/>
      <c r="Q23" s="25"/>
      <c r="R23" s="25">
        <v>1.0416666666666666E-2</v>
      </c>
      <c r="S23" s="25"/>
      <c r="T23" s="25"/>
      <c r="U23" s="25"/>
      <c r="V23" s="25"/>
      <c r="W23" s="25"/>
      <c r="X23" s="25"/>
      <c r="Y23" s="25"/>
      <c r="Z23" s="25"/>
      <c r="AA23" s="25"/>
      <c r="AB23" s="25">
        <v>1.0416666666666666E-2</v>
      </c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6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>
        <v>1.0416666666666666E-2</v>
      </c>
      <c r="BC23" s="25"/>
      <c r="BD23" s="25"/>
      <c r="BE23" s="24">
        <f t="shared" si="10"/>
        <v>4.8611111111111105E-2</v>
      </c>
      <c r="BF23" s="27">
        <f t="shared" si="2"/>
        <v>0.3888888888888889</v>
      </c>
      <c r="BG23" s="28">
        <f t="shared" si="3"/>
        <v>560</v>
      </c>
      <c r="BH23" s="29">
        <f t="shared" si="4"/>
        <v>0.88888888888888895</v>
      </c>
      <c r="BI23" s="30">
        <v>135</v>
      </c>
      <c r="BJ23" s="31">
        <f t="shared" si="9"/>
        <v>1493.3333333333333</v>
      </c>
      <c r="BK23" s="22">
        <v>1470</v>
      </c>
      <c r="BL23" s="124">
        <f t="shared" si="5"/>
        <v>0.984375</v>
      </c>
      <c r="BM23" s="22">
        <f>BK23-9</f>
        <v>1461</v>
      </c>
      <c r="BN23" s="32"/>
      <c r="BO23" s="104">
        <f t="shared" si="6"/>
        <v>0.9938775510204082</v>
      </c>
      <c r="BP23" s="35">
        <f t="shared" si="8"/>
        <v>0.86964285714285716</v>
      </c>
    </row>
    <row r="24" spans="1:68" hidden="1" x14ac:dyDescent="0.45">
      <c r="A24" s="21">
        <v>45812</v>
      </c>
      <c r="B24" s="22" t="s">
        <v>160</v>
      </c>
      <c r="C24" s="23">
        <v>0.33333333333333331</v>
      </c>
      <c r="D24" s="23">
        <v>0.83333333333333337</v>
      </c>
      <c r="E24" s="23">
        <v>6.25E-2</v>
      </c>
      <c r="F24" s="22"/>
      <c r="G24" s="24">
        <f t="shared" si="0"/>
        <v>0.4375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>
        <v>2.0833333333333333E-3</v>
      </c>
      <c r="AA24" s="25">
        <v>4.1666666666666666E-3</v>
      </c>
      <c r="AB24" s="25">
        <v>1.0416666666666666E-2</v>
      </c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6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4">
        <f t="shared" si="10"/>
        <v>1.6666666666666666E-2</v>
      </c>
      <c r="BF24" s="27">
        <f t="shared" si="2"/>
        <v>0.42083333333333334</v>
      </c>
      <c r="BG24" s="28">
        <f t="shared" si="3"/>
        <v>606</v>
      </c>
      <c r="BH24" s="29">
        <f t="shared" si="4"/>
        <v>0.96190476190476193</v>
      </c>
      <c r="BI24" s="30">
        <v>117.27500000000001</v>
      </c>
      <c r="BJ24" s="31">
        <f t="shared" si="9"/>
        <v>1860.2430185461521</v>
      </c>
      <c r="BK24" s="22">
        <v>1860</v>
      </c>
      <c r="BL24" s="33">
        <f t="shared" si="5"/>
        <v>0.99986936193619369</v>
      </c>
      <c r="BM24" s="22">
        <v>1858</v>
      </c>
      <c r="BN24" s="32"/>
      <c r="BO24" s="102">
        <f t="shared" si="6"/>
        <v>0.99892473118279568</v>
      </c>
      <c r="BP24" s="35">
        <f t="shared" si="8"/>
        <v>0.96074492945326284</v>
      </c>
    </row>
    <row r="25" spans="1:68" hidden="1" x14ac:dyDescent="0.45">
      <c r="A25" s="21">
        <v>45812</v>
      </c>
      <c r="B25" s="22" t="s">
        <v>161</v>
      </c>
      <c r="C25" s="23">
        <v>0.33333333333333331</v>
      </c>
      <c r="D25" s="23">
        <v>0.83333333333333337</v>
      </c>
      <c r="E25" s="23">
        <v>6.25E-2</v>
      </c>
      <c r="F25" s="22"/>
      <c r="G25" s="24">
        <f t="shared" si="0"/>
        <v>0.4375</v>
      </c>
      <c r="H25" s="25"/>
      <c r="I25" s="25"/>
      <c r="J25" s="25"/>
      <c r="K25" s="25"/>
      <c r="L25" s="25"/>
      <c r="M25" s="25"/>
      <c r="N25" s="25">
        <v>3.472222222222222E-3</v>
      </c>
      <c r="O25" s="25">
        <v>1.3888888888888888E-2</v>
      </c>
      <c r="P25" s="25"/>
      <c r="Q25" s="25"/>
      <c r="R25" s="25">
        <v>1.3888888888888888E-2</v>
      </c>
      <c r="S25" s="25"/>
      <c r="T25" s="25"/>
      <c r="U25" s="25">
        <v>6.9444444444444441E-3</v>
      </c>
      <c r="V25" s="25"/>
      <c r="W25" s="25"/>
      <c r="X25" s="25"/>
      <c r="Y25" s="25"/>
      <c r="Z25" s="25"/>
      <c r="AA25" s="25"/>
      <c r="AB25" s="25">
        <v>1.0416666666666666E-2</v>
      </c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6"/>
      <c r="AP25" s="25"/>
      <c r="AQ25" s="25"/>
      <c r="AR25" s="25"/>
      <c r="AS25" s="25"/>
      <c r="AT25" s="25"/>
      <c r="AU25" s="25"/>
      <c r="AV25" s="25"/>
      <c r="AW25" s="25">
        <v>2.0833333333333333E-3</v>
      </c>
      <c r="AX25" s="25"/>
      <c r="AY25" s="25"/>
      <c r="AZ25" s="25"/>
      <c r="BA25" s="25"/>
      <c r="BB25" s="25">
        <v>1.0416666666666666E-2</v>
      </c>
      <c r="BC25" s="25"/>
      <c r="BD25" s="25"/>
      <c r="BE25" s="24">
        <f t="shared" si="10"/>
        <v>6.1111111111111109E-2</v>
      </c>
      <c r="BF25" s="27">
        <f t="shared" si="2"/>
        <v>0.37638888888888888</v>
      </c>
      <c r="BG25" s="28">
        <f t="shared" si="3"/>
        <v>542</v>
      </c>
      <c r="BH25" s="29">
        <f t="shared" si="4"/>
        <v>0.86031746031746026</v>
      </c>
      <c r="BI25" s="30">
        <v>117.42</v>
      </c>
      <c r="BJ25" s="31">
        <f t="shared" si="9"/>
        <v>1661.7271333673989</v>
      </c>
      <c r="BK25" s="22">
        <v>1596</v>
      </c>
      <c r="BL25" s="33">
        <f t="shared" si="5"/>
        <v>0.96044649446494479</v>
      </c>
      <c r="BM25" s="22">
        <v>1596</v>
      </c>
      <c r="BN25" s="32"/>
      <c r="BO25" s="102">
        <f t="shared" si="6"/>
        <v>1</v>
      </c>
      <c r="BP25" s="35">
        <f t="shared" si="8"/>
        <v>0.82628888888888896</v>
      </c>
    </row>
    <row r="26" spans="1:68" hidden="1" x14ac:dyDescent="0.45">
      <c r="A26" s="21">
        <v>45818</v>
      </c>
      <c r="B26" s="22" t="s">
        <v>150</v>
      </c>
      <c r="C26" s="23">
        <v>0.33333333333333331</v>
      </c>
      <c r="D26" s="23">
        <v>0.73958333333333337</v>
      </c>
      <c r="E26" s="23">
        <v>5.2083333333333336E-2</v>
      </c>
      <c r="F26" s="22"/>
      <c r="G26" s="24">
        <f t="shared" si="0"/>
        <v>0.35416666666666674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6"/>
      <c r="AP26" s="25">
        <v>0.35416666666666669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4">
        <f t="shared" si="10"/>
        <v>0.35416666666666669</v>
      </c>
      <c r="BF26" s="27">
        <f t="shared" si="2"/>
        <v>0</v>
      </c>
      <c r="BG26" s="28">
        <f t="shared" si="3"/>
        <v>0</v>
      </c>
      <c r="BH26" s="29">
        <f t="shared" si="4"/>
        <v>0</v>
      </c>
      <c r="BI26" s="30"/>
      <c r="BJ26" s="31" t="e">
        <f t="shared" si="9"/>
        <v>#DIV/0!</v>
      </c>
      <c r="BK26" s="22"/>
      <c r="BL26" s="33" t="e">
        <f t="shared" si="5"/>
        <v>#DIV/0!</v>
      </c>
      <c r="BM26" s="22"/>
      <c r="BN26" s="32"/>
      <c r="BO26" s="34" t="e">
        <f t="shared" si="6"/>
        <v>#DIV/0!</v>
      </c>
      <c r="BP26" s="35">
        <v>0</v>
      </c>
    </row>
    <row r="27" spans="1:68" hidden="1" x14ac:dyDescent="0.45">
      <c r="A27" s="21">
        <v>45818</v>
      </c>
      <c r="B27" s="22" t="s">
        <v>149</v>
      </c>
      <c r="C27" s="23">
        <v>0.33333333333333331</v>
      </c>
      <c r="D27" s="23">
        <v>0.73958333333333337</v>
      </c>
      <c r="E27" s="23">
        <v>5.2083333333333336E-2</v>
      </c>
      <c r="F27" s="22"/>
      <c r="G27" s="24">
        <f t="shared" si="0"/>
        <v>0.35416666666666674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6"/>
      <c r="AP27" s="25">
        <v>0.35416666666666669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4">
        <f t="shared" ref="BE27" si="11">SUM(H27:BD27)</f>
        <v>0.35416666666666669</v>
      </c>
      <c r="BF27" s="27">
        <f t="shared" si="2"/>
        <v>0</v>
      </c>
      <c r="BG27" s="28">
        <f t="shared" si="3"/>
        <v>0</v>
      </c>
      <c r="BH27" s="29">
        <f t="shared" si="4"/>
        <v>0</v>
      </c>
      <c r="BI27" s="30"/>
      <c r="BJ27" s="31" t="e">
        <f t="shared" si="9"/>
        <v>#DIV/0!</v>
      </c>
      <c r="BK27" s="22"/>
      <c r="BL27" s="33" t="e">
        <f t="shared" si="5"/>
        <v>#DIV/0!</v>
      </c>
      <c r="BM27" s="22"/>
      <c r="BN27" s="32"/>
      <c r="BO27" s="34" t="e">
        <f t="shared" si="6"/>
        <v>#DIV/0!</v>
      </c>
      <c r="BP27" s="35">
        <v>0</v>
      </c>
    </row>
    <row r="28" spans="1:68" hidden="1" x14ac:dyDescent="0.45">
      <c r="A28" s="21">
        <v>45818</v>
      </c>
      <c r="B28" s="22" t="s">
        <v>168</v>
      </c>
      <c r="C28" s="23">
        <v>0.33333333333333331</v>
      </c>
      <c r="D28" s="23">
        <v>0.83333333333333337</v>
      </c>
      <c r="E28" s="23">
        <v>6.25E-2</v>
      </c>
      <c r="F28" s="22"/>
      <c r="G28" s="24">
        <f t="shared" si="0"/>
        <v>0.4375</v>
      </c>
      <c r="H28" s="25"/>
      <c r="I28" s="25"/>
      <c r="J28" s="25"/>
      <c r="K28" s="25"/>
      <c r="L28" s="25"/>
      <c r="M28" s="25"/>
      <c r="N28" s="25">
        <v>1.0416666666666666E-2</v>
      </c>
      <c r="O28" s="25">
        <v>4.1666666666666666E-3</v>
      </c>
      <c r="P28" s="25"/>
      <c r="Q28" s="25"/>
      <c r="R28" s="25"/>
      <c r="S28" s="25">
        <v>2.0833333333333332E-2</v>
      </c>
      <c r="T28" s="25"/>
      <c r="U28" s="25"/>
      <c r="V28" s="25"/>
      <c r="W28" s="25"/>
      <c r="X28" s="25"/>
      <c r="Y28" s="25"/>
      <c r="Z28" s="25"/>
      <c r="AA28" s="25"/>
      <c r="AB28" s="25">
        <v>6.9444444444444441E-3</v>
      </c>
      <c r="AC28" s="25"/>
      <c r="AD28" s="25"/>
      <c r="AE28" s="25"/>
      <c r="AF28" s="25"/>
      <c r="AG28" s="25"/>
      <c r="AH28" s="25">
        <v>0.10069444444444445</v>
      </c>
      <c r="AI28" s="25"/>
      <c r="AJ28" s="25"/>
      <c r="AK28" s="25">
        <v>6.25E-2</v>
      </c>
      <c r="AL28" s="25"/>
      <c r="AM28" s="25"/>
      <c r="AN28" s="25"/>
      <c r="AO28" s="26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4">
        <f t="shared" si="10"/>
        <v>0.20555555555555555</v>
      </c>
      <c r="BF28" s="27">
        <f t="shared" si="2"/>
        <v>0.23194444444444445</v>
      </c>
      <c r="BG28" s="28">
        <f t="shared" si="3"/>
        <v>334</v>
      </c>
      <c r="BH28" s="29">
        <f t="shared" si="4"/>
        <v>0.53015873015873016</v>
      </c>
      <c r="BI28" s="30">
        <v>29.297999999999998</v>
      </c>
      <c r="BJ28" s="31">
        <f>(BG28*60)/BI28*5</f>
        <v>3420.0286708990375</v>
      </c>
      <c r="BK28" s="22">
        <f>685*5</f>
        <v>3425</v>
      </c>
      <c r="BL28" s="33">
        <f t="shared" si="5"/>
        <v>1.0014535928143713</v>
      </c>
      <c r="BM28" s="22">
        <f>BK28-15</f>
        <v>3410</v>
      </c>
      <c r="BN28" s="32"/>
      <c r="BO28" s="102">
        <f t="shared" si="6"/>
        <v>0.99562043795620436</v>
      </c>
      <c r="BP28" s="35">
        <f t="shared" si="8"/>
        <v>0.52860412698412695</v>
      </c>
    </row>
    <row r="29" spans="1:68" hidden="1" x14ac:dyDescent="0.45">
      <c r="A29" s="21">
        <v>45818</v>
      </c>
      <c r="B29" s="22" t="s">
        <v>169</v>
      </c>
      <c r="C29" s="23">
        <v>0.33333333333333331</v>
      </c>
      <c r="D29" s="23">
        <v>0.83333333333333337</v>
      </c>
      <c r="E29" s="23">
        <v>6.25E-2</v>
      </c>
      <c r="F29" s="22"/>
      <c r="G29" s="24">
        <f t="shared" si="0"/>
        <v>0.4375</v>
      </c>
      <c r="H29" s="25"/>
      <c r="I29" s="25"/>
      <c r="J29" s="25"/>
      <c r="K29" s="25"/>
      <c r="L29" s="25"/>
      <c r="M29" s="25"/>
      <c r="N29" s="25">
        <v>1.7361111111111112E-2</v>
      </c>
      <c r="O29" s="25">
        <v>1.0416666666666666E-2</v>
      </c>
      <c r="P29" s="25"/>
      <c r="Q29" s="25"/>
      <c r="R29" s="25">
        <v>1.0416666666666666E-2</v>
      </c>
      <c r="S29" s="25"/>
      <c r="T29" s="25"/>
      <c r="U29" s="25"/>
      <c r="V29" s="25"/>
      <c r="W29" s="25"/>
      <c r="X29" s="25"/>
      <c r="Y29" s="25"/>
      <c r="Z29" s="25">
        <v>7.6388888888888886E-3</v>
      </c>
      <c r="AA29" s="25">
        <v>6.9444444444444441E-3</v>
      </c>
      <c r="AB29" s="25">
        <v>1.0416666666666666E-2</v>
      </c>
      <c r="AC29" s="25"/>
      <c r="AD29" s="25"/>
      <c r="AE29" s="25"/>
      <c r="AF29" s="25"/>
      <c r="AG29" s="25"/>
      <c r="AH29" s="25"/>
      <c r="AI29" s="25"/>
      <c r="AJ29" s="25"/>
      <c r="AK29" s="25">
        <v>6.9444444444444441E-3</v>
      </c>
      <c r="AL29" s="25"/>
      <c r="AM29" s="25"/>
      <c r="AN29" s="25"/>
      <c r="AO29" s="26"/>
      <c r="AP29" s="25"/>
      <c r="AQ29" s="25"/>
      <c r="AR29" s="25"/>
      <c r="AS29" s="25">
        <v>1.7361111111111112E-2</v>
      </c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4">
        <f t="shared" si="10"/>
        <v>8.7499999999999994E-2</v>
      </c>
      <c r="BF29" s="27">
        <f t="shared" si="2"/>
        <v>0.35</v>
      </c>
      <c r="BG29" s="28">
        <f t="shared" si="3"/>
        <v>504</v>
      </c>
      <c r="BH29" s="29">
        <f t="shared" si="4"/>
        <v>0.79999999999999993</v>
      </c>
      <c r="BI29" s="30">
        <v>29.236999999999998</v>
      </c>
      <c r="BJ29" s="31">
        <f>(BG29*60)/BI29*5</f>
        <v>5171.529226664843</v>
      </c>
      <c r="BK29" s="22">
        <v>5000</v>
      </c>
      <c r="BL29" s="33">
        <f t="shared" si="5"/>
        <v>0.96683201058201051</v>
      </c>
      <c r="BM29" s="22">
        <f>BK29-11</f>
        <v>4989</v>
      </c>
      <c r="BN29" s="32"/>
      <c r="BO29" s="102">
        <f t="shared" si="6"/>
        <v>0.99780000000000002</v>
      </c>
      <c r="BP29" s="35">
        <f t="shared" si="8"/>
        <v>0.77176398412698399</v>
      </c>
    </row>
    <row r="30" spans="1:68" hidden="1" x14ac:dyDescent="0.45">
      <c r="A30" s="21">
        <v>45818</v>
      </c>
      <c r="B30" s="22" t="s">
        <v>170</v>
      </c>
      <c r="C30" s="23">
        <v>0.33333333333333331</v>
      </c>
      <c r="D30" s="23">
        <v>0.83333333333333337</v>
      </c>
      <c r="E30" s="23">
        <v>6.25E-2</v>
      </c>
      <c r="F30" s="22"/>
      <c r="G30" s="24">
        <f t="shared" si="0"/>
        <v>0.4375</v>
      </c>
      <c r="H30" s="25"/>
      <c r="I30" s="25"/>
      <c r="J30" s="25"/>
      <c r="K30" s="25"/>
      <c r="L30" s="25"/>
      <c r="M30" s="25"/>
      <c r="N30" s="25"/>
      <c r="O30" s="25">
        <v>1.3888888888888888E-2</v>
      </c>
      <c r="P30" s="25"/>
      <c r="Q30" s="25"/>
      <c r="R30" s="25">
        <v>2.0833333333333332E-2</v>
      </c>
      <c r="S30" s="25"/>
      <c r="T30" s="25"/>
      <c r="U30" s="25"/>
      <c r="V30" s="25"/>
      <c r="W30" s="25"/>
      <c r="X30" s="25"/>
      <c r="Y30" s="25"/>
      <c r="Z30" s="25">
        <v>6.9444444444444441E-3</v>
      </c>
      <c r="AA30" s="25"/>
      <c r="AB30" s="25">
        <v>1.0416666666666666E-2</v>
      </c>
      <c r="AC30" s="25"/>
      <c r="AD30" s="25"/>
      <c r="AE30" s="25"/>
      <c r="AF30" s="25"/>
      <c r="AG30" s="25"/>
      <c r="AH30" s="25"/>
      <c r="AI30" s="25"/>
      <c r="AJ30" s="25"/>
      <c r="AK30" s="25">
        <v>1.3888888888888888E-2</v>
      </c>
      <c r="AL30" s="25"/>
      <c r="AM30" s="25"/>
      <c r="AN30" s="25"/>
      <c r="AO30" s="26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4">
        <f t="shared" si="10"/>
        <v>6.5972222222222224E-2</v>
      </c>
      <c r="BF30" s="27">
        <f t="shared" si="2"/>
        <v>0.37152777777777779</v>
      </c>
      <c r="BG30" s="28">
        <f t="shared" si="3"/>
        <v>535</v>
      </c>
      <c r="BH30" s="29">
        <f t="shared" si="4"/>
        <v>0.84920634920634919</v>
      </c>
      <c r="BI30" s="30">
        <v>128.69900000000001</v>
      </c>
      <c r="BJ30" s="31">
        <f t="shared" si="9"/>
        <v>1496.5151244376411</v>
      </c>
      <c r="BK30" s="22">
        <v>1416</v>
      </c>
      <c r="BL30" s="33">
        <f t="shared" si="5"/>
        <v>0.94619825545171354</v>
      </c>
      <c r="BM30" s="22">
        <f>BK30-34</f>
        <v>1382</v>
      </c>
      <c r="BN30" s="32"/>
      <c r="BO30" s="104">
        <f t="shared" si="6"/>
        <v>0.97598870056497178</v>
      </c>
      <c r="BP30" s="35">
        <f t="shared" si="8"/>
        <v>0.78422406525573207</v>
      </c>
    </row>
    <row r="31" spans="1:68" hidden="1" x14ac:dyDescent="0.45">
      <c r="A31" s="21">
        <v>45818</v>
      </c>
      <c r="B31" s="22" t="s">
        <v>171</v>
      </c>
      <c r="C31" s="23">
        <v>0.33333333333333331</v>
      </c>
      <c r="D31" s="23">
        <v>0.83333333333333337</v>
      </c>
      <c r="E31" s="23">
        <v>6.25E-2</v>
      </c>
      <c r="F31" s="22"/>
      <c r="G31" s="24">
        <f t="shared" si="0"/>
        <v>0.4375</v>
      </c>
      <c r="H31" s="25"/>
      <c r="I31" s="25"/>
      <c r="J31" s="25"/>
      <c r="K31" s="25"/>
      <c r="L31" s="25"/>
      <c r="M31" s="25"/>
      <c r="N31" s="25"/>
      <c r="O31" s="25">
        <v>7.6388888888888886E-3</v>
      </c>
      <c r="P31" s="25"/>
      <c r="Q31" s="25"/>
      <c r="R31" s="25">
        <v>1.0416666666666666E-2</v>
      </c>
      <c r="S31" s="25">
        <v>2.0833333333333332E-2</v>
      </c>
      <c r="T31" s="25"/>
      <c r="U31" s="25"/>
      <c r="V31" s="25"/>
      <c r="W31" s="25"/>
      <c r="X31" s="25"/>
      <c r="Y31" s="25"/>
      <c r="Z31" s="25">
        <v>2.0833333333333333E-3</v>
      </c>
      <c r="AA31" s="25"/>
      <c r="AB31" s="25">
        <v>1.0416666666666666E-2</v>
      </c>
      <c r="AC31" s="25"/>
      <c r="AD31" s="25"/>
      <c r="AE31" s="25"/>
      <c r="AF31" s="25"/>
      <c r="AG31" s="25"/>
      <c r="AH31" s="25"/>
      <c r="AI31" s="25"/>
      <c r="AJ31" s="25"/>
      <c r="AK31" s="25">
        <v>0.10069444444444445</v>
      </c>
      <c r="AL31" s="25"/>
      <c r="AM31" s="25"/>
      <c r="AN31" s="25"/>
      <c r="AO31" s="26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4">
        <f t="shared" si="10"/>
        <v>0.15208333333333335</v>
      </c>
      <c r="BF31" s="27">
        <f t="shared" si="2"/>
        <v>0.28541666666666665</v>
      </c>
      <c r="BG31" s="28">
        <f t="shared" si="3"/>
        <v>411</v>
      </c>
      <c r="BH31" s="29">
        <f t="shared" si="4"/>
        <v>0.65238095238095239</v>
      </c>
      <c r="BI31" s="30">
        <v>134.69399999999999</v>
      </c>
      <c r="BJ31" s="31">
        <f t="shared" si="9"/>
        <v>1098.4899104637179</v>
      </c>
      <c r="BK31" s="22">
        <f>186*6</f>
        <v>1116</v>
      </c>
      <c r="BL31" s="33">
        <f t="shared" si="5"/>
        <v>1.0159401459854014</v>
      </c>
      <c r="BM31" s="22">
        <f>BK31-11</f>
        <v>1105</v>
      </c>
      <c r="BN31" s="32"/>
      <c r="BO31" s="34">
        <f t="shared" si="6"/>
        <v>0.99014336917562729</v>
      </c>
      <c r="BP31" s="35">
        <f t="shared" si="8"/>
        <v>0.6562472222222222</v>
      </c>
    </row>
    <row r="32" spans="1:68" hidden="1" x14ac:dyDescent="0.45">
      <c r="A32" s="21">
        <v>45818</v>
      </c>
      <c r="B32" s="22" t="s">
        <v>172</v>
      </c>
      <c r="C32" s="23">
        <v>0.33333333333333331</v>
      </c>
      <c r="D32" s="23">
        <v>0.83333333333333337</v>
      </c>
      <c r="E32" s="23">
        <v>6.25E-2</v>
      </c>
      <c r="F32" s="22"/>
      <c r="G32" s="24">
        <f t="shared" si="0"/>
        <v>0.4375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>
        <v>1.3888888888888888E-2</v>
      </c>
      <c r="T32" s="25"/>
      <c r="U32" s="25"/>
      <c r="V32" s="25"/>
      <c r="W32" s="25"/>
      <c r="X32" s="25"/>
      <c r="Y32" s="25"/>
      <c r="Z32" s="25"/>
      <c r="AA32" s="25"/>
      <c r="AB32" s="25">
        <v>1.0416666666666666E-2</v>
      </c>
      <c r="AC32" s="25"/>
      <c r="AD32" s="25"/>
      <c r="AE32" s="25"/>
      <c r="AF32" s="25"/>
      <c r="AG32" s="25"/>
      <c r="AH32" s="25">
        <v>6.8750000000000006E-2</v>
      </c>
      <c r="AI32" s="25"/>
      <c r="AJ32" s="25"/>
      <c r="AK32" s="25"/>
      <c r="AL32" s="25"/>
      <c r="AM32" s="25"/>
      <c r="AN32" s="25"/>
      <c r="AO32" s="26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4">
        <f t="shared" si="10"/>
        <v>9.3055555555555558E-2</v>
      </c>
      <c r="BF32" s="27">
        <f t="shared" si="2"/>
        <v>0.34444444444444444</v>
      </c>
      <c r="BG32" s="28">
        <f t="shared" si="3"/>
        <v>496</v>
      </c>
      <c r="BH32" s="29">
        <f t="shared" si="4"/>
        <v>0.78730158730158728</v>
      </c>
      <c r="BI32" s="30">
        <v>117.301</v>
      </c>
      <c r="BJ32" s="31">
        <f t="shared" si="9"/>
        <v>1522.2376620830173</v>
      </c>
      <c r="BK32" s="22">
        <v>1524</v>
      </c>
      <c r="BL32" s="103">
        <f t="shared" si="5"/>
        <v>1.0011577284946236</v>
      </c>
      <c r="BM32" s="22">
        <f>BK32-14</f>
        <v>1510</v>
      </c>
      <c r="BN32" s="32"/>
      <c r="BO32" s="102">
        <f t="shared" si="6"/>
        <v>0.99081364829396323</v>
      </c>
      <c r="BP32" s="35">
        <f t="shared" si="8"/>
        <v>0.78097226631393279</v>
      </c>
    </row>
    <row r="33" spans="1:68" hidden="1" x14ac:dyDescent="0.45">
      <c r="A33" s="21">
        <v>45818</v>
      </c>
      <c r="B33" s="22" t="s">
        <v>173</v>
      </c>
      <c r="C33" s="23">
        <v>0.33333333333333331</v>
      </c>
      <c r="D33" s="23">
        <v>0.83333333333333337</v>
      </c>
      <c r="E33" s="23">
        <v>6.25E-2</v>
      </c>
      <c r="F33" s="22"/>
      <c r="G33" s="24">
        <f t="shared" si="0"/>
        <v>0.4375</v>
      </c>
      <c r="H33" s="25"/>
      <c r="I33" s="25"/>
      <c r="J33" s="25"/>
      <c r="K33" s="25"/>
      <c r="L33" s="25"/>
      <c r="M33" s="25"/>
      <c r="N33" s="25">
        <v>2.7777777777777779E-3</v>
      </c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>
        <v>6.9444444444444441E-3</v>
      </c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6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4">
        <f t="shared" si="10"/>
        <v>9.7222222222222224E-3</v>
      </c>
      <c r="BF33" s="27">
        <f t="shared" si="2"/>
        <v>0.42777777777777776</v>
      </c>
      <c r="BG33" s="28">
        <f t="shared" si="3"/>
        <v>616</v>
      </c>
      <c r="BH33" s="29">
        <f t="shared" si="4"/>
        <v>0.97777777777777775</v>
      </c>
      <c r="BI33" s="30">
        <v>117.161</v>
      </c>
      <c r="BJ33" s="31">
        <f t="shared" si="9"/>
        <v>1892.7800206553375</v>
      </c>
      <c r="BK33" s="22">
        <v>1890</v>
      </c>
      <c r="BL33" s="33">
        <f t="shared" si="5"/>
        <v>0.99853124999999998</v>
      </c>
      <c r="BM33" s="22">
        <f>BK33-11</f>
        <v>1879</v>
      </c>
      <c r="BN33" s="32"/>
      <c r="BO33" s="102">
        <f t="shared" si="6"/>
        <v>0.99417989417989416</v>
      </c>
      <c r="BP33" s="35">
        <f t="shared" si="8"/>
        <v>0.97065925485008808</v>
      </c>
    </row>
    <row r="34" spans="1:68" hidden="1" x14ac:dyDescent="0.45">
      <c r="A34" s="21">
        <v>45819</v>
      </c>
      <c r="B34" s="22" t="s">
        <v>150</v>
      </c>
      <c r="C34" s="23">
        <v>0.33333333333333331</v>
      </c>
      <c r="D34" s="23">
        <v>0.73958333333333337</v>
      </c>
      <c r="E34" s="23">
        <v>5.2083333333333336E-2</v>
      </c>
      <c r="F34" s="22"/>
      <c r="G34" s="24">
        <f t="shared" si="0"/>
        <v>0.35416666666666674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6"/>
      <c r="AP34" s="25">
        <v>0.35416666666666669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4">
        <f t="shared" si="10"/>
        <v>0.35416666666666669</v>
      </c>
      <c r="BF34" s="27">
        <f t="shared" si="2"/>
        <v>0</v>
      </c>
      <c r="BG34" s="28">
        <f t="shared" si="3"/>
        <v>0</v>
      </c>
      <c r="BH34" s="29">
        <f t="shared" si="4"/>
        <v>0</v>
      </c>
      <c r="BI34" s="30"/>
      <c r="BJ34" s="31" t="e">
        <f t="shared" si="9"/>
        <v>#DIV/0!</v>
      </c>
      <c r="BK34" s="22"/>
      <c r="BL34" s="33" t="e">
        <f t="shared" si="5"/>
        <v>#DIV/0!</v>
      </c>
      <c r="BM34" s="22"/>
      <c r="BN34" s="32"/>
      <c r="BO34" s="102" t="e">
        <f t="shared" si="6"/>
        <v>#DIV/0!</v>
      </c>
      <c r="BP34" s="35">
        <v>0</v>
      </c>
    </row>
    <row r="35" spans="1:68" hidden="1" x14ac:dyDescent="0.45">
      <c r="A35" s="21">
        <v>45819</v>
      </c>
      <c r="B35" s="22" t="s">
        <v>149</v>
      </c>
      <c r="C35" s="23">
        <v>0.33333333333333331</v>
      </c>
      <c r="D35" s="23">
        <v>0.73958333333333337</v>
      </c>
      <c r="E35" s="23">
        <v>5.2083333333333336E-2</v>
      </c>
      <c r="F35" s="22"/>
      <c r="G35" s="24">
        <f t="shared" si="0"/>
        <v>0.35416666666666674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6"/>
      <c r="AP35" s="25">
        <v>0.35416666666666669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4">
        <f t="shared" si="10"/>
        <v>0.35416666666666669</v>
      </c>
      <c r="BF35" s="27">
        <f t="shared" si="2"/>
        <v>0</v>
      </c>
      <c r="BG35" s="28">
        <f t="shared" si="3"/>
        <v>0</v>
      </c>
      <c r="BH35" s="29">
        <f t="shared" si="4"/>
        <v>0</v>
      </c>
      <c r="BI35" s="30"/>
      <c r="BJ35" s="31" t="e">
        <f t="shared" si="9"/>
        <v>#DIV/0!</v>
      </c>
      <c r="BK35" s="22"/>
      <c r="BL35" s="33" t="e">
        <f t="shared" si="5"/>
        <v>#DIV/0!</v>
      </c>
      <c r="BM35" s="22"/>
      <c r="BN35" s="32"/>
      <c r="BO35" s="34" t="e">
        <f t="shared" si="6"/>
        <v>#DIV/0!</v>
      </c>
      <c r="BP35" s="35">
        <v>0</v>
      </c>
    </row>
    <row r="36" spans="1:68" hidden="1" x14ac:dyDescent="0.45">
      <c r="A36" s="21">
        <v>45819</v>
      </c>
      <c r="B36" s="22" t="s">
        <v>176</v>
      </c>
      <c r="C36" s="23">
        <v>0.33333333333333331</v>
      </c>
      <c r="D36" s="23">
        <v>0.83333333333333337</v>
      </c>
      <c r="E36" s="23">
        <v>6.25E-2</v>
      </c>
      <c r="F36" s="22"/>
      <c r="G36" s="24">
        <f t="shared" si="0"/>
        <v>0.4375</v>
      </c>
      <c r="H36" s="25">
        <v>1.7361111111111112E-2</v>
      </c>
      <c r="I36" s="25"/>
      <c r="J36" s="25"/>
      <c r="K36" s="25"/>
      <c r="L36" s="25"/>
      <c r="M36" s="25"/>
      <c r="N36" s="25">
        <v>6.9444444444444441E-3</v>
      </c>
      <c r="O36" s="25">
        <v>1.2500000000000001E-2</v>
      </c>
      <c r="P36" s="25"/>
      <c r="Q36" s="25"/>
      <c r="R36" s="25">
        <v>2.0833333333333332E-2</v>
      </c>
      <c r="S36" s="25"/>
      <c r="T36" s="25"/>
      <c r="U36" s="25"/>
      <c r="V36" s="25"/>
      <c r="W36" s="25"/>
      <c r="X36" s="25"/>
      <c r="Y36" s="25"/>
      <c r="Z36" s="25">
        <v>2.7777777777777779E-3</v>
      </c>
      <c r="AA36" s="25"/>
      <c r="AB36" s="25">
        <v>6.9444444444444441E-3</v>
      </c>
      <c r="AC36" s="25"/>
      <c r="AD36" s="25"/>
      <c r="AE36" s="25"/>
      <c r="AF36" s="25"/>
      <c r="AG36" s="25">
        <v>6.9444444444444448E-2</v>
      </c>
      <c r="AH36" s="25"/>
      <c r="AI36" s="25"/>
      <c r="AJ36" s="25"/>
      <c r="AK36" s="25"/>
      <c r="AL36" s="25"/>
      <c r="AM36" s="25"/>
      <c r="AN36" s="25"/>
      <c r="AO36" s="26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>
        <v>3.472222222222222E-3</v>
      </c>
      <c r="BE36" s="24">
        <f t="shared" si="10"/>
        <v>0.14027777777777778</v>
      </c>
      <c r="BF36" s="27">
        <f t="shared" si="2"/>
        <v>0.29722222222222222</v>
      </c>
      <c r="BG36" s="28">
        <f t="shared" si="3"/>
        <v>428</v>
      </c>
      <c r="BH36" s="29">
        <f t="shared" si="4"/>
        <v>0.67936507936507939</v>
      </c>
      <c r="BI36" s="30">
        <v>31.88</v>
      </c>
      <c r="BJ36" s="31">
        <f>(BG36*60)/BI36*5</f>
        <v>4027.6035131744043</v>
      </c>
      <c r="BK36" s="22">
        <v>3825</v>
      </c>
      <c r="BL36" s="33">
        <f t="shared" si="5"/>
        <v>0.94969626168224297</v>
      </c>
      <c r="BM36" s="22">
        <f>BK36-70</f>
        <v>3755</v>
      </c>
      <c r="BN36" s="32"/>
      <c r="BO36" s="102">
        <f t="shared" si="6"/>
        <v>0.98169934640522871</v>
      </c>
      <c r="BP36" s="35">
        <f t="shared" si="8"/>
        <v>0.63338306878306883</v>
      </c>
    </row>
    <row r="37" spans="1:68" hidden="1" x14ac:dyDescent="0.45">
      <c r="A37" s="21">
        <v>45819</v>
      </c>
      <c r="B37" s="22" t="s">
        <v>169</v>
      </c>
      <c r="C37" s="23">
        <v>0.33333333333333331</v>
      </c>
      <c r="D37" s="23">
        <v>0.83333333333333337</v>
      </c>
      <c r="E37" s="23">
        <v>6.25E-2</v>
      </c>
      <c r="F37" s="22"/>
      <c r="G37" s="24">
        <f t="shared" si="0"/>
        <v>0.4375</v>
      </c>
      <c r="H37" s="25"/>
      <c r="I37" s="25"/>
      <c r="J37" s="25"/>
      <c r="K37" s="25"/>
      <c r="L37" s="25"/>
      <c r="M37" s="25"/>
      <c r="N37" s="25">
        <v>1.3888888888888888E-2</v>
      </c>
      <c r="O37" s="25">
        <v>6.9444444444444441E-3</v>
      </c>
      <c r="P37" s="25"/>
      <c r="Q37" s="25"/>
      <c r="R37" s="25">
        <v>1.3194444444444444E-2</v>
      </c>
      <c r="S37" s="25"/>
      <c r="T37" s="25"/>
      <c r="U37" s="25">
        <v>1.7361111111111112E-2</v>
      </c>
      <c r="V37" s="25"/>
      <c r="W37" s="25"/>
      <c r="X37" s="25"/>
      <c r="Y37" s="25"/>
      <c r="Z37" s="25">
        <v>2.7777777777777779E-3</v>
      </c>
      <c r="AA37" s="25"/>
      <c r="AB37" s="25">
        <v>1.0416666666666666E-2</v>
      </c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6"/>
      <c r="AP37" s="25"/>
      <c r="AQ37" s="25"/>
      <c r="AR37" s="25"/>
      <c r="AS37" s="25">
        <v>1.3888888888888888E-2</v>
      </c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>
        <v>3.472222222222222E-3</v>
      </c>
      <c r="BE37" s="24">
        <f t="shared" si="10"/>
        <v>8.1944444444444445E-2</v>
      </c>
      <c r="BF37" s="27">
        <f t="shared" si="2"/>
        <v>0.35555555555555557</v>
      </c>
      <c r="BG37" s="28">
        <f t="shared" si="3"/>
        <v>512</v>
      </c>
      <c r="BH37" s="29">
        <f t="shared" si="4"/>
        <v>0.8126984126984127</v>
      </c>
      <c r="BI37" s="30">
        <v>36.384</v>
      </c>
      <c r="BJ37" s="31">
        <f>(BG37*60)/BI37*5</f>
        <v>4221.6358839050135</v>
      </c>
      <c r="BK37" s="22">
        <v>4125</v>
      </c>
      <c r="BL37" s="33">
        <f t="shared" si="5"/>
        <v>0.97710937499999995</v>
      </c>
      <c r="BM37" s="22">
        <f>BK37-10</f>
        <v>4115</v>
      </c>
      <c r="BN37" s="32"/>
      <c r="BO37" s="104">
        <f t="shared" si="6"/>
        <v>0.99757575757575756</v>
      </c>
      <c r="BP37" s="35">
        <f t="shared" si="8"/>
        <v>0.79217015873015861</v>
      </c>
    </row>
    <row r="38" spans="1:68" hidden="1" x14ac:dyDescent="0.45">
      <c r="A38" s="21">
        <v>45819</v>
      </c>
      <c r="B38" s="22" t="s">
        <v>177</v>
      </c>
      <c r="C38" s="23">
        <v>0.33333333333333331</v>
      </c>
      <c r="D38" s="23">
        <v>0.83333333333333337</v>
      </c>
      <c r="E38" s="23">
        <v>6.25E-2</v>
      </c>
      <c r="F38" s="22"/>
      <c r="G38" s="24">
        <f t="shared" si="0"/>
        <v>0.4375</v>
      </c>
      <c r="H38" s="25"/>
      <c r="I38" s="25"/>
      <c r="J38" s="25"/>
      <c r="K38" s="25"/>
      <c r="L38" s="25"/>
      <c r="M38" s="25"/>
      <c r="N38" s="25"/>
      <c r="O38" s="25">
        <v>1.7361111111111112E-2</v>
      </c>
      <c r="P38" s="25"/>
      <c r="Q38" s="25"/>
      <c r="R38" s="25">
        <v>3.125E-2</v>
      </c>
      <c r="S38" s="25"/>
      <c r="T38" s="25"/>
      <c r="U38" s="25"/>
      <c r="V38" s="25"/>
      <c r="W38" s="25"/>
      <c r="X38" s="25"/>
      <c r="Y38" s="25"/>
      <c r="Z38" s="25">
        <v>6.9444444444444441E-3</v>
      </c>
      <c r="AA38" s="25"/>
      <c r="AB38" s="25">
        <v>1.0416666666666666E-2</v>
      </c>
      <c r="AC38" s="25"/>
      <c r="AD38" s="25"/>
      <c r="AE38" s="25"/>
      <c r="AF38" s="25"/>
      <c r="AG38" s="25"/>
      <c r="AH38" s="25">
        <v>7.2916666666666671E-2</v>
      </c>
      <c r="AI38" s="25"/>
      <c r="AJ38" s="25"/>
      <c r="AK38" s="25"/>
      <c r="AL38" s="25"/>
      <c r="AM38" s="25"/>
      <c r="AN38" s="25"/>
      <c r="AO38" s="26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4">
        <f t="shared" si="10"/>
        <v>0.1388888888888889</v>
      </c>
      <c r="BF38" s="27">
        <f t="shared" si="2"/>
        <v>0.2986111111111111</v>
      </c>
      <c r="BG38" s="28">
        <f t="shared" si="3"/>
        <v>430</v>
      </c>
      <c r="BH38" s="29">
        <f t="shared" si="4"/>
        <v>0.68253968253968256</v>
      </c>
      <c r="BI38" s="30">
        <v>135.87</v>
      </c>
      <c r="BJ38" s="31">
        <f t="shared" si="9"/>
        <v>1139.3243541620668</v>
      </c>
      <c r="BK38" s="22">
        <v>1110</v>
      </c>
      <c r="BL38" s="33">
        <f t="shared" si="5"/>
        <v>0.97426162790697668</v>
      </c>
      <c r="BM38" s="22">
        <f>BK38-15</f>
        <v>1095</v>
      </c>
      <c r="BN38" s="32"/>
      <c r="BO38" s="104">
        <f t="shared" si="6"/>
        <v>0.98648648648648651</v>
      </c>
      <c r="BP38" s="35">
        <f t="shared" si="8"/>
        <v>0.65598611111111116</v>
      </c>
    </row>
    <row r="39" spans="1:68" hidden="1" x14ac:dyDescent="0.45">
      <c r="A39" s="21">
        <v>45819</v>
      </c>
      <c r="B39" s="119" t="s">
        <v>170</v>
      </c>
      <c r="C39" s="23">
        <v>0.33333333333333331</v>
      </c>
      <c r="D39" s="23">
        <v>0.83333333333333337</v>
      </c>
      <c r="E39" s="23">
        <v>6.25E-2</v>
      </c>
      <c r="F39" s="22"/>
      <c r="G39" s="24">
        <f t="shared" si="0"/>
        <v>0.4375</v>
      </c>
      <c r="H39" s="25"/>
      <c r="I39" s="25"/>
      <c r="J39" s="25"/>
      <c r="K39" s="25"/>
      <c r="L39" s="25"/>
      <c r="M39" s="25"/>
      <c r="N39" s="25"/>
      <c r="O39" s="25">
        <v>1.3888888888888889E-3</v>
      </c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6"/>
      <c r="AP39" s="25">
        <v>0.30763888888888891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4">
        <f t="shared" si="10"/>
        <v>0.30902777777777779</v>
      </c>
      <c r="BF39" s="27">
        <f t="shared" si="2"/>
        <v>0.12847222222222221</v>
      </c>
      <c r="BG39" s="28">
        <f t="shared" si="3"/>
        <v>185</v>
      </c>
      <c r="BH39" s="29">
        <f t="shared" si="4"/>
        <v>0.29365079365079361</v>
      </c>
      <c r="BI39" s="30">
        <v>134.423</v>
      </c>
      <c r="BJ39" s="31">
        <v>492</v>
      </c>
      <c r="BK39" s="22">
        <v>492</v>
      </c>
      <c r="BL39" s="33">
        <f t="shared" si="5"/>
        <v>1</v>
      </c>
      <c r="BM39" s="22">
        <v>489</v>
      </c>
      <c r="BN39" s="32"/>
      <c r="BO39" s="34">
        <f t="shared" si="6"/>
        <v>0.99390243902439024</v>
      </c>
      <c r="BP39" s="35">
        <f t="shared" si="8"/>
        <v>0.29186024003097172</v>
      </c>
    </row>
    <row r="40" spans="1:68" hidden="1" x14ac:dyDescent="0.45">
      <c r="A40" s="21">
        <v>45819</v>
      </c>
      <c r="B40" s="22" t="s">
        <v>178</v>
      </c>
      <c r="C40" s="23">
        <v>0.33333333333333331</v>
      </c>
      <c r="D40" s="23">
        <v>0.83333333333333337</v>
      </c>
      <c r="E40" s="23">
        <v>6.25E-2</v>
      </c>
      <c r="F40" s="22"/>
      <c r="G40" s="24">
        <f t="shared" si="0"/>
        <v>0.4375</v>
      </c>
      <c r="H40" s="25">
        <v>8.3333333333333329E-2</v>
      </c>
      <c r="I40" s="25"/>
      <c r="J40" s="25"/>
      <c r="K40" s="25"/>
      <c r="L40" s="25"/>
      <c r="M40" s="25"/>
      <c r="N40" s="25"/>
      <c r="O40" s="25"/>
      <c r="P40" s="25"/>
      <c r="Q40" s="25"/>
      <c r="R40" s="25">
        <v>8.0555555555555561E-2</v>
      </c>
      <c r="S40" s="25"/>
      <c r="T40" s="25">
        <v>0.11458333333333333</v>
      </c>
      <c r="U40" s="25"/>
      <c r="V40" s="25"/>
      <c r="W40" s="25"/>
      <c r="X40" s="25"/>
      <c r="Y40" s="25"/>
      <c r="Z40" s="25"/>
      <c r="AA40" s="25"/>
      <c r="AB40" s="25">
        <v>1.0416666666666666E-2</v>
      </c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6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4">
        <f t="shared" si="10"/>
        <v>0.28888888888888892</v>
      </c>
      <c r="BF40" s="27">
        <f t="shared" si="2"/>
        <v>0.14861111111111108</v>
      </c>
      <c r="BG40" s="28">
        <f t="shared" si="3"/>
        <v>214</v>
      </c>
      <c r="BH40" s="29">
        <f t="shared" si="4"/>
        <v>0.33968253968253964</v>
      </c>
      <c r="BI40" s="30"/>
      <c r="BJ40" s="31">
        <f>1000+378</f>
        <v>1378</v>
      </c>
      <c r="BK40" s="22">
        <v>1378</v>
      </c>
      <c r="BL40" s="33">
        <f t="shared" si="5"/>
        <v>1</v>
      </c>
      <c r="BM40" s="22">
        <v>1378</v>
      </c>
      <c r="BN40" s="32"/>
      <c r="BO40" s="34">
        <f t="shared" si="6"/>
        <v>1</v>
      </c>
      <c r="BP40" s="35">
        <f t="shared" si="8"/>
        <v>0.33968253968253964</v>
      </c>
    </row>
    <row r="41" spans="1:68" hidden="1" x14ac:dyDescent="0.45">
      <c r="A41" s="21">
        <v>45819</v>
      </c>
      <c r="B41" s="22" t="s">
        <v>173</v>
      </c>
      <c r="C41" s="23">
        <v>0.33333333333333331</v>
      </c>
      <c r="D41" s="23">
        <v>0.83333333333333337</v>
      </c>
      <c r="E41" s="23">
        <v>6.25E-2</v>
      </c>
      <c r="F41" s="22"/>
      <c r="G41" s="24">
        <f t="shared" si="0"/>
        <v>0.4375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>
        <v>6.9444444444444441E-3</v>
      </c>
      <c r="S41" s="25">
        <v>1.3888888888888888E-2</v>
      </c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>
        <v>6.25E-2</v>
      </c>
      <c r="AL41" s="25"/>
      <c r="AM41" s="25"/>
      <c r="AN41" s="25"/>
      <c r="AO41" s="26"/>
      <c r="AP41" s="25">
        <v>8.3333333333333329E-2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4">
        <f t="shared" si="10"/>
        <v>0.16666666666666666</v>
      </c>
      <c r="BF41" s="27">
        <f t="shared" si="2"/>
        <v>0.27083333333333337</v>
      </c>
      <c r="BG41" s="28">
        <f t="shared" si="3"/>
        <v>390</v>
      </c>
      <c r="BH41" s="29">
        <f t="shared" si="4"/>
        <v>0.61904761904761918</v>
      </c>
      <c r="BI41" s="30">
        <v>118.566</v>
      </c>
      <c r="BJ41" s="31">
        <v>1176</v>
      </c>
      <c r="BK41" s="22">
        <v>1176</v>
      </c>
      <c r="BL41" s="33">
        <f t="shared" si="5"/>
        <v>1</v>
      </c>
      <c r="BM41" s="22">
        <f>BK41-16</f>
        <v>1160</v>
      </c>
      <c r="BN41" s="32"/>
      <c r="BO41" s="34">
        <f t="shared" si="6"/>
        <v>0.98639455782312924</v>
      </c>
      <c r="BP41" s="35">
        <f t="shared" si="8"/>
        <v>0.6106252024619373</v>
      </c>
    </row>
    <row r="42" spans="1:68" hidden="1" x14ac:dyDescent="0.45">
      <c r="A42" s="21">
        <v>45820</v>
      </c>
      <c r="B42" s="22" t="s">
        <v>179</v>
      </c>
      <c r="C42" s="23">
        <v>0.33333333333333331</v>
      </c>
      <c r="D42" s="23">
        <v>0.73958333333333337</v>
      </c>
      <c r="E42" s="23">
        <v>5.2083333333333336E-2</v>
      </c>
      <c r="F42" s="22"/>
      <c r="G42" s="24">
        <f t="shared" si="0"/>
        <v>0.35416666666666674</v>
      </c>
      <c r="H42" s="25"/>
      <c r="I42" s="25"/>
      <c r="J42" s="25"/>
      <c r="K42" s="25"/>
      <c r="L42" s="25"/>
      <c r="M42" s="25"/>
      <c r="N42" s="25"/>
      <c r="O42" s="25">
        <v>1.0416666666666666E-2</v>
      </c>
      <c r="P42" s="25"/>
      <c r="Q42" s="25"/>
      <c r="R42" s="25">
        <v>4.1666666666666664E-2</v>
      </c>
      <c r="S42" s="25">
        <v>2.0833333333333332E-2</v>
      </c>
      <c r="T42" s="25">
        <v>0.18055555555555555</v>
      </c>
      <c r="U42" s="25"/>
      <c r="V42" s="25"/>
      <c r="W42" s="25"/>
      <c r="X42" s="25"/>
      <c r="Y42" s="25"/>
      <c r="Z42" s="25"/>
      <c r="AA42" s="25"/>
      <c r="AB42" s="25">
        <v>2.0833333333333332E-2</v>
      </c>
      <c r="AC42" s="25"/>
      <c r="AD42" s="25"/>
      <c r="AE42" s="25"/>
      <c r="AF42" s="25"/>
      <c r="AG42" s="25"/>
      <c r="AH42" s="25"/>
      <c r="AI42" s="25">
        <v>6.9444444444444448E-2</v>
      </c>
      <c r="AJ42" s="25"/>
      <c r="AK42" s="25"/>
      <c r="AL42" s="25"/>
      <c r="AM42" s="25"/>
      <c r="AN42" s="25"/>
      <c r="AO42" s="26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4">
        <f t="shared" si="10"/>
        <v>0.34375</v>
      </c>
      <c r="BF42" s="27">
        <f t="shared" si="2"/>
        <v>1.0416666666666741E-2</v>
      </c>
      <c r="BG42" s="28">
        <f t="shared" si="3"/>
        <v>15</v>
      </c>
      <c r="BH42" s="29">
        <f t="shared" si="4"/>
        <v>2.9411764705882557E-2</v>
      </c>
      <c r="BI42" s="30">
        <v>93.02</v>
      </c>
      <c r="BJ42" s="31">
        <v>2</v>
      </c>
      <c r="BK42" s="22">
        <v>2</v>
      </c>
      <c r="BL42" s="33">
        <f t="shared" si="5"/>
        <v>1</v>
      </c>
      <c r="BM42" s="22">
        <v>2</v>
      </c>
      <c r="BN42" s="32"/>
      <c r="BO42" s="34">
        <f t="shared" si="6"/>
        <v>1</v>
      </c>
      <c r="BP42" s="35">
        <f t="shared" si="8"/>
        <v>2.9411764705882557E-2</v>
      </c>
    </row>
    <row r="43" spans="1:68" hidden="1" x14ac:dyDescent="0.45">
      <c r="A43" s="21">
        <v>45820</v>
      </c>
      <c r="B43" s="22" t="s">
        <v>149</v>
      </c>
      <c r="C43" s="23">
        <v>0.33333333333333331</v>
      </c>
      <c r="D43" s="23">
        <v>0.73958333333333337</v>
      </c>
      <c r="E43" s="23">
        <v>5.2083333333333336E-2</v>
      </c>
      <c r="F43" s="22"/>
      <c r="G43" s="24">
        <f t="shared" si="0"/>
        <v>0.35416666666666674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6"/>
      <c r="AP43" s="25">
        <v>0.35416666666666669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4">
        <f t="shared" si="10"/>
        <v>0.35416666666666669</v>
      </c>
      <c r="BF43" s="27">
        <f t="shared" si="2"/>
        <v>0</v>
      </c>
      <c r="BG43" s="28">
        <f t="shared" si="3"/>
        <v>0</v>
      </c>
      <c r="BH43" s="29">
        <f t="shared" si="4"/>
        <v>0</v>
      </c>
      <c r="BI43" s="30"/>
      <c r="BJ43" s="31" t="e">
        <f t="shared" si="9"/>
        <v>#DIV/0!</v>
      </c>
      <c r="BK43" s="22"/>
      <c r="BL43" s="33" t="e">
        <f t="shared" si="5"/>
        <v>#DIV/0!</v>
      </c>
      <c r="BM43" s="22"/>
      <c r="BN43" s="32"/>
      <c r="BO43" s="34" t="e">
        <f t="shared" si="6"/>
        <v>#DIV/0!</v>
      </c>
      <c r="BP43" s="35">
        <v>0</v>
      </c>
    </row>
    <row r="44" spans="1:68" hidden="1" x14ac:dyDescent="0.45">
      <c r="A44" s="21">
        <v>45820</v>
      </c>
      <c r="B44" s="22" t="s">
        <v>168</v>
      </c>
      <c r="C44" s="23">
        <v>0.33333333333333331</v>
      </c>
      <c r="D44" s="23">
        <v>0.83333333333333337</v>
      </c>
      <c r="E44" s="23">
        <v>6.25E-2</v>
      </c>
      <c r="F44" s="22"/>
      <c r="G44" s="24">
        <f t="shared" si="0"/>
        <v>0.4375</v>
      </c>
      <c r="H44" s="25">
        <v>2.0833333333333332E-2</v>
      </c>
      <c r="I44" s="25"/>
      <c r="J44" s="25"/>
      <c r="K44" s="25"/>
      <c r="L44" s="25"/>
      <c r="M44" s="25"/>
      <c r="N44" s="25">
        <v>1.0416666666666666E-2</v>
      </c>
      <c r="O44" s="25">
        <v>1.1111111111111112E-2</v>
      </c>
      <c r="P44" s="25"/>
      <c r="Q44" s="25"/>
      <c r="R44" s="25">
        <v>7.9861111111111105E-2</v>
      </c>
      <c r="S44" s="25"/>
      <c r="T44" s="25"/>
      <c r="U44" s="25"/>
      <c r="V44" s="25"/>
      <c r="W44" s="25"/>
      <c r="X44" s="25"/>
      <c r="Y44" s="25"/>
      <c r="Z44" s="25"/>
      <c r="AA44" s="25"/>
      <c r="AB44" s="25">
        <v>6.9444444444444441E-3</v>
      </c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6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4">
        <f t="shared" si="10"/>
        <v>0.12916666666666665</v>
      </c>
      <c r="BF44" s="27">
        <f t="shared" si="2"/>
        <v>0.30833333333333335</v>
      </c>
      <c r="BG44" s="28">
        <f t="shared" si="3"/>
        <v>444</v>
      </c>
      <c r="BH44" s="29">
        <f t="shared" si="4"/>
        <v>0.70476190476190481</v>
      </c>
      <c r="BI44" s="30">
        <f>(38.873+29.217)/2</f>
        <v>34.045000000000002</v>
      </c>
      <c r="BJ44" s="31">
        <f>(BG44*60)/BI44*5</f>
        <v>3912.468791305625</v>
      </c>
      <c r="BK44" s="22">
        <f>2150+1820</f>
        <v>3970</v>
      </c>
      <c r="BL44" s="33">
        <f t="shared" si="5"/>
        <v>1.0147045795795795</v>
      </c>
      <c r="BM44" s="22">
        <f>BK44-26</f>
        <v>3944</v>
      </c>
      <c r="BN44" s="32"/>
      <c r="BO44" s="102">
        <f t="shared" si="6"/>
        <v>0.99345088161209072</v>
      </c>
      <c r="BP44" s="35">
        <f t="shared" si="8"/>
        <v>0.71044169312169303</v>
      </c>
    </row>
    <row r="45" spans="1:68" hidden="1" x14ac:dyDescent="0.45">
      <c r="A45" s="21">
        <v>45820</v>
      </c>
      <c r="B45" s="22" t="s">
        <v>169</v>
      </c>
      <c r="C45" s="23">
        <v>0.33333333333333331</v>
      </c>
      <c r="D45" s="23">
        <v>0.83333333333333337</v>
      </c>
      <c r="E45" s="23">
        <v>6.25E-2</v>
      </c>
      <c r="F45" s="22"/>
      <c r="G45" s="24">
        <f t="shared" si="0"/>
        <v>0.4375</v>
      </c>
      <c r="H45" s="25"/>
      <c r="I45" s="25"/>
      <c r="J45" s="25"/>
      <c r="K45" s="25"/>
      <c r="L45" s="25"/>
      <c r="M45" s="25"/>
      <c r="N45" s="25">
        <v>1.3888888888888888E-2</v>
      </c>
      <c r="O45" s="25">
        <v>1.0416666666666666E-2</v>
      </c>
      <c r="P45" s="25"/>
      <c r="Q45" s="25"/>
      <c r="R45" s="25">
        <v>3.472222222222222E-3</v>
      </c>
      <c r="S45" s="25"/>
      <c r="T45" s="25"/>
      <c r="U45" s="25">
        <v>6.9444444444444441E-3</v>
      </c>
      <c r="V45" s="25"/>
      <c r="W45" s="25"/>
      <c r="X45" s="25"/>
      <c r="Y45" s="25"/>
      <c r="Z45" s="25">
        <v>5.5555555555555558E-3</v>
      </c>
      <c r="AA45" s="25">
        <v>4.1666666666666666E-3</v>
      </c>
      <c r="AB45" s="25">
        <v>1.0416666666666666E-2</v>
      </c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6"/>
      <c r="AP45" s="25"/>
      <c r="AQ45" s="25"/>
      <c r="AR45" s="25"/>
      <c r="AS45" s="25">
        <v>6.9444444444444441E-3</v>
      </c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>
        <v>3.472222222222222E-3</v>
      </c>
      <c r="BE45" s="24">
        <f t="shared" si="10"/>
        <v>6.5277777777777782E-2</v>
      </c>
      <c r="BF45" s="27">
        <f t="shared" si="2"/>
        <v>0.37222222222222223</v>
      </c>
      <c r="BG45" s="28">
        <f t="shared" si="3"/>
        <v>536</v>
      </c>
      <c r="BH45" s="106">
        <f t="shared" si="4"/>
        <v>0.85079365079365077</v>
      </c>
      <c r="BI45" s="30">
        <v>29.323</v>
      </c>
      <c r="BJ45" s="31">
        <f>(BG45*60)/BI45*5</f>
        <v>5483.7499573713467</v>
      </c>
      <c r="BK45" s="22">
        <v>5200</v>
      </c>
      <c r="BL45" s="33">
        <f t="shared" si="5"/>
        <v>0.94825621890547263</v>
      </c>
      <c r="BM45" s="22">
        <f>BK45-8</f>
        <v>5192</v>
      </c>
      <c r="BN45" s="32"/>
      <c r="BO45" s="102">
        <f t="shared" si="6"/>
        <v>0.99846153846153851</v>
      </c>
      <c r="BP45" s="35">
        <f t="shared" si="8"/>
        <v>0.80552918518518513</v>
      </c>
    </row>
    <row r="46" spans="1:68" hidden="1" x14ac:dyDescent="0.45">
      <c r="A46" s="21">
        <v>45820</v>
      </c>
      <c r="B46" s="22" t="s">
        <v>177</v>
      </c>
      <c r="C46" s="23">
        <v>0.33333333333333331</v>
      </c>
      <c r="D46" s="23">
        <v>0.83333333333333337</v>
      </c>
      <c r="E46" s="23">
        <v>6.25E-2</v>
      </c>
      <c r="F46" s="22"/>
      <c r="G46" s="24">
        <f t="shared" si="0"/>
        <v>0.4375</v>
      </c>
      <c r="H46" s="25"/>
      <c r="I46" s="25"/>
      <c r="J46" s="25">
        <v>0.18055555555555555</v>
      </c>
      <c r="K46" s="25"/>
      <c r="L46" s="25">
        <v>3.4722222222222224E-2</v>
      </c>
      <c r="M46" s="25"/>
      <c r="N46" s="25"/>
      <c r="O46" s="25">
        <v>1.5972222222222221E-2</v>
      </c>
      <c r="P46" s="25"/>
      <c r="Q46" s="25"/>
      <c r="R46" s="25">
        <v>1.0416666666666666E-2</v>
      </c>
      <c r="S46" s="25"/>
      <c r="T46" s="25"/>
      <c r="U46" s="25"/>
      <c r="V46" s="25"/>
      <c r="W46" s="25"/>
      <c r="X46" s="25"/>
      <c r="Y46" s="25"/>
      <c r="Z46" s="25"/>
      <c r="AA46" s="25"/>
      <c r="AB46" s="25">
        <v>1.0416666666666666E-2</v>
      </c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6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4">
        <f t="shared" si="10"/>
        <v>0.25208333333333333</v>
      </c>
      <c r="BF46" s="27">
        <f t="shared" si="2"/>
        <v>0.18541666666666667</v>
      </c>
      <c r="BG46" s="28">
        <f t="shared" si="3"/>
        <v>267</v>
      </c>
      <c r="BH46" s="106">
        <f t="shared" si="4"/>
        <v>0.4238095238095238</v>
      </c>
      <c r="BI46" s="30">
        <v>134.113</v>
      </c>
      <c r="BJ46" s="31">
        <f t="shared" si="9"/>
        <v>716.70904386599364</v>
      </c>
      <c r="BK46" s="22">
        <v>702</v>
      </c>
      <c r="BL46" s="33">
        <f t="shared" si="5"/>
        <v>0.97947696629213477</v>
      </c>
      <c r="BM46" s="22">
        <v>702</v>
      </c>
      <c r="BN46" s="32"/>
      <c r="BO46" s="102">
        <f t="shared" si="6"/>
        <v>1</v>
      </c>
      <c r="BP46" s="35">
        <f t="shared" si="8"/>
        <v>0.41511166666666666</v>
      </c>
    </row>
    <row r="47" spans="1:68" hidden="1" x14ac:dyDescent="0.45">
      <c r="A47" s="21">
        <v>45820</v>
      </c>
      <c r="B47" s="22" t="s">
        <v>170</v>
      </c>
      <c r="C47" s="23">
        <v>0.33333333333333331</v>
      </c>
      <c r="D47" s="23">
        <v>0.83333333333333337</v>
      </c>
      <c r="E47" s="23">
        <v>6.25E-2</v>
      </c>
      <c r="F47" s="22"/>
      <c r="G47" s="24">
        <f t="shared" si="0"/>
        <v>0.4375</v>
      </c>
      <c r="H47" s="25"/>
      <c r="I47" s="25"/>
      <c r="J47" s="25"/>
      <c r="K47" s="25"/>
      <c r="L47" s="25"/>
      <c r="M47" s="25"/>
      <c r="N47" s="25">
        <v>6.9444444444444441E-3</v>
      </c>
      <c r="O47" s="25">
        <v>1.0416666666666666E-2</v>
      </c>
      <c r="P47" s="25"/>
      <c r="Q47" s="25"/>
      <c r="R47" s="25">
        <v>6.9444444444444441E-3</v>
      </c>
      <c r="S47" s="25"/>
      <c r="T47" s="25"/>
      <c r="U47" s="25"/>
      <c r="V47" s="25"/>
      <c r="W47" s="25"/>
      <c r="X47" s="25"/>
      <c r="Y47" s="25"/>
      <c r="Z47" s="25">
        <v>9.7222222222222224E-3</v>
      </c>
      <c r="AA47" s="25">
        <v>8.3333333333333332E-3</v>
      </c>
      <c r="AB47" s="25">
        <v>1.0416666666666666E-2</v>
      </c>
      <c r="AC47" s="25"/>
      <c r="AD47" s="25"/>
      <c r="AE47" s="25"/>
      <c r="AF47" s="25"/>
      <c r="AG47" s="25"/>
      <c r="AH47" s="25"/>
      <c r="AI47" s="25"/>
      <c r="AJ47" s="25"/>
      <c r="AK47" s="25">
        <v>9.0277777777777769E-3</v>
      </c>
      <c r="AL47" s="25"/>
      <c r="AM47" s="25"/>
      <c r="AN47" s="25"/>
      <c r="AO47" s="26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4">
        <f t="shared" si="10"/>
        <v>6.1805555555555558E-2</v>
      </c>
      <c r="BF47" s="27">
        <f t="shared" si="2"/>
        <v>0.37569444444444444</v>
      </c>
      <c r="BG47" s="28">
        <f t="shared" si="3"/>
        <v>541</v>
      </c>
      <c r="BH47" s="29">
        <f t="shared" si="4"/>
        <v>0.85873015873015868</v>
      </c>
      <c r="BI47" s="30">
        <v>134.256</v>
      </c>
      <c r="BJ47" s="31">
        <f t="shared" si="9"/>
        <v>1450.661422953164</v>
      </c>
      <c r="BK47" s="22">
        <v>1440</v>
      </c>
      <c r="BL47" s="33">
        <f t="shared" si="5"/>
        <v>0.99265064695009253</v>
      </c>
      <c r="BM47" s="22">
        <f>BK47-7</f>
        <v>1433</v>
      </c>
      <c r="BN47" s="32"/>
      <c r="BO47" s="102">
        <f t="shared" si="6"/>
        <v>0.99513888888888891</v>
      </c>
      <c r="BP47" s="35">
        <f t="shared" si="8"/>
        <v>0.84827534391534398</v>
      </c>
    </row>
    <row r="48" spans="1:68" hidden="1" x14ac:dyDescent="0.45">
      <c r="A48" s="21">
        <v>45820</v>
      </c>
      <c r="B48" s="22" t="s">
        <v>180</v>
      </c>
      <c r="C48" s="23">
        <v>0.33333333333333331</v>
      </c>
      <c r="D48" s="23">
        <v>0.83333333333333337</v>
      </c>
      <c r="E48" s="23">
        <v>6.25E-2</v>
      </c>
      <c r="F48" s="22"/>
      <c r="G48" s="24">
        <f t="shared" si="0"/>
        <v>0.4375</v>
      </c>
      <c r="H48" s="25"/>
      <c r="I48" s="25"/>
      <c r="J48" s="25">
        <v>0.29375000000000001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>
        <v>1.0416666666666666E-2</v>
      </c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>
        <v>0.11041666666666666</v>
      </c>
      <c r="AO48" s="26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>
        <v>1.0416666666666666E-2</v>
      </c>
      <c r="BC48" s="25"/>
      <c r="BD48" s="25"/>
      <c r="BE48" s="24">
        <f t="shared" si="10"/>
        <v>0.42500000000000004</v>
      </c>
      <c r="BF48" s="27">
        <f t="shared" si="2"/>
        <v>1.2499999999999956E-2</v>
      </c>
      <c r="BG48" s="28">
        <f t="shared" si="3"/>
        <v>18</v>
      </c>
      <c r="BH48" s="29">
        <f t="shared" si="4"/>
        <v>2.857142857142847E-2</v>
      </c>
      <c r="BI48" s="30">
        <v>51.478999999999999</v>
      </c>
      <c r="BJ48" s="31">
        <f>(BG48*60)/BI48*40</f>
        <v>839.17714019308846</v>
      </c>
      <c r="BK48" s="22">
        <v>840</v>
      </c>
      <c r="BL48" s="33">
        <f t="shared" si="5"/>
        <v>1.0009805555555555</v>
      </c>
      <c r="BM48" s="22">
        <v>840</v>
      </c>
      <c r="BN48" s="32"/>
      <c r="BO48" s="102">
        <f t="shared" si="6"/>
        <v>1</v>
      </c>
      <c r="BP48" s="35">
        <f t="shared" si="8"/>
        <v>2.8599444444444344E-2</v>
      </c>
    </row>
    <row r="49" spans="1:68" hidden="1" x14ac:dyDescent="0.45">
      <c r="A49" s="21">
        <v>45820</v>
      </c>
      <c r="B49" s="22" t="s">
        <v>181</v>
      </c>
      <c r="C49" s="23">
        <v>0.33333333333333331</v>
      </c>
      <c r="D49" s="23">
        <v>0.83333333333333337</v>
      </c>
      <c r="E49" s="23">
        <v>6.25E-2</v>
      </c>
      <c r="F49" s="22"/>
      <c r="G49" s="24">
        <f t="shared" si="0"/>
        <v>0.4375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6"/>
      <c r="AP49" s="25">
        <v>0.35416666666666669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4">
        <f t="shared" si="10"/>
        <v>0.35416666666666669</v>
      </c>
      <c r="BF49" s="27">
        <f t="shared" si="2"/>
        <v>8.3333333333333315E-2</v>
      </c>
      <c r="BG49" s="28">
        <f t="shared" si="3"/>
        <v>120</v>
      </c>
      <c r="BH49" s="29">
        <f t="shared" si="4"/>
        <v>0.19047619047619044</v>
      </c>
      <c r="BI49" s="30"/>
      <c r="BJ49" s="31" t="e">
        <f t="shared" si="9"/>
        <v>#DIV/0!</v>
      </c>
      <c r="BK49" s="22"/>
      <c r="BL49" s="33" t="e">
        <f t="shared" si="5"/>
        <v>#DIV/0!</v>
      </c>
      <c r="BM49" s="22"/>
      <c r="BN49" s="32"/>
      <c r="BO49" s="102" t="e">
        <f t="shared" si="6"/>
        <v>#DIV/0!</v>
      </c>
      <c r="BP49" s="35">
        <v>0</v>
      </c>
    </row>
    <row r="50" spans="1:68" s="117" customFormat="1" hidden="1" x14ac:dyDescent="0.45">
      <c r="A50" s="21">
        <v>45821</v>
      </c>
      <c r="B50" s="10" t="s">
        <v>150</v>
      </c>
      <c r="C50" s="23">
        <v>0.33333333333333331</v>
      </c>
      <c r="D50" s="23">
        <v>0.73958333333333337</v>
      </c>
      <c r="E50" s="23">
        <v>8.3333333333333329E-2</v>
      </c>
      <c r="F50" s="9"/>
      <c r="G50" s="109">
        <f t="shared" si="0"/>
        <v>0.32291666666666674</v>
      </c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1"/>
      <c r="AP50" s="25">
        <v>0.32291666666666669</v>
      </c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24">
        <f t="shared" si="10"/>
        <v>0.32291666666666669</v>
      </c>
      <c r="BF50" s="112">
        <f t="shared" si="2"/>
        <v>0</v>
      </c>
      <c r="BG50" s="113">
        <f t="shared" si="3"/>
        <v>0</v>
      </c>
      <c r="BH50" s="114">
        <f t="shared" si="4"/>
        <v>0</v>
      </c>
      <c r="BI50" s="115"/>
      <c r="BJ50" s="31" t="e">
        <f t="shared" si="9"/>
        <v>#DIV/0!</v>
      </c>
      <c r="BK50" s="9"/>
      <c r="BL50" s="33" t="e">
        <f t="shared" si="5"/>
        <v>#DIV/0!</v>
      </c>
      <c r="BM50" s="9"/>
      <c r="BN50" s="116"/>
      <c r="BO50" s="102" t="e">
        <f t="shared" si="6"/>
        <v>#DIV/0!</v>
      </c>
      <c r="BP50" s="35">
        <v>0</v>
      </c>
    </row>
    <row r="51" spans="1:68" hidden="1" x14ac:dyDescent="0.45">
      <c r="A51" s="21">
        <v>45821</v>
      </c>
      <c r="B51" s="22" t="s">
        <v>149</v>
      </c>
      <c r="C51" s="23">
        <v>0.33333333333333331</v>
      </c>
      <c r="D51" s="23">
        <v>0.73958333333333337</v>
      </c>
      <c r="E51" s="23">
        <v>8.3333333333333329E-2</v>
      </c>
      <c r="F51" s="22"/>
      <c r="G51" s="24">
        <f t="shared" ref="G51:G114" si="12">(D51-C51)-(E51+F51)</f>
        <v>0.32291666666666674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6"/>
      <c r="AP51" s="25">
        <v>0.32291666666666669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4">
        <f t="shared" si="10"/>
        <v>0.32291666666666669</v>
      </c>
      <c r="BF51" s="27">
        <f t="shared" ref="BF51:BF114" si="13">G51-BE51</f>
        <v>0</v>
      </c>
      <c r="BG51" s="28">
        <f t="shared" ref="BG51:BG114" si="14">(HOUR(BF51)*60)+MINUTE(BF51)</f>
        <v>0</v>
      </c>
      <c r="BH51" s="29">
        <f t="shared" ref="BH51:BH114" si="15">BF51/G51</f>
        <v>0</v>
      </c>
      <c r="BI51" s="30"/>
      <c r="BJ51" s="31" t="e">
        <f t="shared" si="9"/>
        <v>#DIV/0!</v>
      </c>
      <c r="BK51" s="22"/>
      <c r="BL51" s="33" t="e">
        <f t="shared" si="5"/>
        <v>#DIV/0!</v>
      </c>
      <c r="BM51" s="22"/>
      <c r="BN51" s="32"/>
      <c r="BO51" s="34" t="e">
        <f t="shared" ref="BO51:BO114" si="16">(BM51-BN51)/BK51</f>
        <v>#DIV/0!</v>
      </c>
      <c r="BP51" s="35">
        <v>0</v>
      </c>
    </row>
    <row r="52" spans="1:68" hidden="1" x14ac:dyDescent="0.45">
      <c r="A52" s="21">
        <v>45821</v>
      </c>
      <c r="B52" s="22" t="s">
        <v>182</v>
      </c>
      <c r="C52" s="23">
        <v>0.33333333333333331</v>
      </c>
      <c r="D52" s="23">
        <v>0.83333333333333337</v>
      </c>
      <c r="E52" s="23">
        <v>9.375E-2</v>
      </c>
      <c r="F52" s="22"/>
      <c r="G52" s="24">
        <f t="shared" si="12"/>
        <v>0.40625</v>
      </c>
      <c r="H52" s="25">
        <v>6.25E-2</v>
      </c>
      <c r="I52" s="25">
        <v>4.1666666666666664E-2</v>
      </c>
      <c r="J52" s="25"/>
      <c r="K52" s="25"/>
      <c r="L52" s="25"/>
      <c r="M52" s="25"/>
      <c r="N52" s="25">
        <v>6.9444444444444441E-3</v>
      </c>
      <c r="O52" s="25">
        <v>1.5972222222222221E-2</v>
      </c>
      <c r="P52" s="25"/>
      <c r="Q52" s="25"/>
      <c r="R52" s="25">
        <v>3.4722222222222224E-2</v>
      </c>
      <c r="S52" s="25">
        <v>3.6111111111111108E-2</v>
      </c>
      <c r="T52" s="25">
        <v>8.3333333333333329E-2</v>
      </c>
      <c r="U52" s="25"/>
      <c r="V52" s="25"/>
      <c r="W52" s="25"/>
      <c r="X52" s="25"/>
      <c r="Y52" s="25"/>
      <c r="Z52" s="25">
        <v>3.472222222222222E-3</v>
      </c>
      <c r="AA52" s="25"/>
      <c r="AB52" s="25">
        <v>6.9444444444444441E-3</v>
      </c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6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4">
        <f t="shared" si="10"/>
        <v>0.29166666666666657</v>
      </c>
      <c r="BF52" s="27">
        <f t="shared" si="13"/>
        <v>0.11458333333333343</v>
      </c>
      <c r="BG52" s="28">
        <f t="shared" si="14"/>
        <v>165</v>
      </c>
      <c r="BH52" s="29">
        <f t="shared" si="15"/>
        <v>0.28205128205128227</v>
      </c>
      <c r="BI52" s="30"/>
      <c r="BJ52" s="31">
        <v>910</v>
      </c>
      <c r="BK52" s="22">
        <v>910</v>
      </c>
      <c r="BL52" s="33">
        <f t="shared" si="5"/>
        <v>1</v>
      </c>
      <c r="BM52" s="22">
        <v>910</v>
      </c>
      <c r="BN52" s="32"/>
      <c r="BO52" s="34">
        <f t="shared" si="16"/>
        <v>1</v>
      </c>
      <c r="BP52" s="35">
        <f t="shared" si="8"/>
        <v>0.28205128205128227</v>
      </c>
    </row>
    <row r="53" spans="1:68" hidden="1" x14ac:dyDescent="0.45">
      <c r="A53" s="21">
        <v>45821</v>
      </c>
      <c r="B53" s="22" t="s">
        <v>183</v>
      </c>
      <c r="C53" s="23">
        <v>0.33333333333333331</v>
      </c>
      <c r="D53" s="23">
        <v>0.83333333333333337</v>
      </c>
      <c r="E53" s="23">
        <v>9.375E-2</v>
      </c>
      <c r="F53" s="22"/>
      <c r="G53" s="24">
        <f t="shared" si="12"/>
        <v>0.40625</v>
      </c>
      <c r="H53" s="25">
        <v>4.1666666666666664E-2</v>
      </c>
      <c r="I53" s="25">
        <v>3.125E-2</v>
      </c>
      <c r="J53" s="25"/>
      <c r="K53" s="25">
        <v>2.0833333333333332E-2</v>
      </c>
      <c r="L53" s="25"/>
      <c r="M53" s="25"/>
      <c r="N53" s="25">
        <v>6.9444444444444441E-3</v>
      </c>
      <c r="O53" s="25">
        <v>1.2500000000000001E-2</v>
      </c>
      <c r="P53" s="25"/>
      <c r="Q53" s="25"/>
      <c r="R53" s="25">
        <v>2.7777777777777776E-2</v>
      </c>
      <c r="S53" s="25">
        <v>1.0416666666666666E-2</v>
      </c>
      <c r="T53" s="25"/>
      <c r="U53" s="25">
        <v>3.472222222222222E-3</v>
      </c>
      <c r="V53" s="25"/>
      <c r="W53" s="25"/>
      <c r="X53" s="25"/>
      <c r="Y53" s="25"/>
      <c r="Z53" s="25"/>
      <c r="AA53" s="25"/>
      <c r="AB53" s="25">
        <v>1.0416666666666666E-2</v>
      </c>
      <c r="AC53" s="25"/>
      <c r="AD53" s="25"/>
      <c r="AE53" s="25"/>
      <c r="AF53" s="25">
        <v>5.2083333333333336E-2</v>
      </c>
      <c r="AG53" s="25"/>
      <c r="AH53" s="25"/>
      <c r="AI53" s="25"/>
      <c r="AJ53" s="25"/>
      <c r="AK53" s="25">
        <v>3.125E-2</v>
      </c>
      <c r="AL53" s="25"/>
      <c r="AM53" s="25"/>
      <c r="AN53" s="25"/>
      <c r="AO53" s="26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>
        <v>1.0416666666666666E-2</v>
      </c>
      <c r="BC53" s="25"/>
      <c r="BD53" s="25">
        <v>1.0416666666666666E-2</v>
      </c>
      <c r="BE53" s="24">
        <f t="shared" si="10"/>
        <v>0.26944444444444443</v>
      </c>
      <c r="BF53" s="27">
        <f t="shared" si="13"/>
        <v>0.13680555555555557</v>
      </c>
      <c r="BG53" s="28">
        <f t="shared" si="14"/>
        <v>197</v>
      </c>
      <c r="BH53" s="29">
        <f t="shared" si="15"/>
        <v>0.33675213675213678</v>
      </c>
      <c r="BI53" s="30"/>
      <c r="BJ53" s="31">
        <v>1595</v>
      </c>
      <c r="BK53" s="22">
        <v>1595</v>
      </c>
      <c r="BL53" s="33">
        <f t="shared" si="5"/>
        <v>1</v>
      </c>
      <c r="BM53" s="22">
        <f>BK53-18</f>
        <v>1577</v>
      </c>
      <c r="BN53" s="32"/>
      <c r="BO53" s="102">
        <f t="shared" si="16"/>
        <v>0.98871473354231976</v>
      </c>
      <c r="BP53" s="35">
        <f t="shared" si="8"/>
        <v>0.33295179915869572</v>
      </c>
    </row>
    <row r="54" spans="1:68" hidden="1" x14ac:dyDescent="0.45">
      <c r="A54" s="21">
        <v>45821</v>
      </c>
      <c r="B54" s="22" t="s">
        <v>177</v>
      </c>
      <c r="C54" s="23">
        <v>0.33333333333333331</v>
      </c>
      <c r="D54" s="23">
        <v>0.83333333333333337</v>
      </c>
      <c r="E54" s="23">
        <v>9.375E-2</v>
      </c>
      <c r="F54" s="22"/>
      <c r="G54" s="24">
        <f t="shared" si="12"/>
        <v>0.40625</v>
      </c>
      <c r="H54" s="25"/>
      <c r="I54" s="25"/>
      <c r="J54" s="25"/>
      <c r="K54" s="25"/>
      <c r="L54" s="25"/>
      <c r="M54" s="25"/>
      <c r="N54" s="25">
        <v>6.9444444444444441E-3</v>
      </c>
      <c r="O54" s="25">
        <v>1.7361111111111112E-2</v>
      </c>
      <c r="P54" s="25"/>
      <c r="Q54" s="25"/>
      <c r="R54" s="25">
        <v>1.7361111111111112E-2</v>
      </c>
      <c r="S54" s="25"/>
      <c r="T54" s="25"/>
      <c r="U54" s="25"/>
      <c r="V54" s="25"/>
      <c r="W54" s="25"/>
      <c r="X54" s="25"/>
      <c r="Y54" s="25"/>
      <c r="Z54" s="25">
        <v>6.9444444444444441E-3</v>
      </c>
      <c r="AA54" s="25"/>
      <c r="AB54" s="25">
        <v>1.0416666666666666E-2</v>
      </c>
      <c r="AC54" s="25"/>
      <c r="AD54" s="25"/>
      <c r="AE54" s="25"/>
      <c r="AF54" s="25"/>
      <c r="AG54" s="25"/>
      <c r="AH54" s="25"/>
      <c r="AI54" s="25"/>
      <c r="AJ54" s="25"/>
      <c r="AK54" s="25">
        <v>3.4722222222222224E-2</v>
      </c>
      <c r="AL54" s="25"/>
      <c r="AM54" s="25"/>
      <c r="AN54" s="25"/>
      <c r="AO54" s="26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4">
        <f t="shared" si="10"/>
        <v>9.375E-2</v>
      </c>
      <c r="BF54" s="27">
        <f t="shared" si="13"/>
        <v>0.3125</v>
      </c>
      <c r="BG54" s="28">
        <f t="shared" si="14"/>
        <v>450</v>
      </c>
      <c r="BH54" s="29">
        <f t="shared" si="15"/>
        <v>0.76923076923076927</v>
      </c>
      <c r="BI54" s="30">
        <v>134.34</v>
      </c>
      <c r="BJ54" s="31">
        <f t="shared" si="9"/>
        <v>1205.8954890576149</v>
      </c>
      <c r="BK54" s="22">
        <v>1314</v>
      </c>
      <c r="BL54" s="33">
        <f t="shared" si="5"/>
        <v>1.0896466666666669</v>
      </c>
      <c r="BM54" s="22">
        <v>1314</v>
      </c>
      <c r="BN54" s="32"/>
      <c r="BO54" s="34">
        <f t="shared" si="16"/>
        <v>1</v>
      </c>
      <c r="BP54" s="35">
        <f t="shared" si="8"/>
        <v>0.83818974358974374</v>
      </c>
    </row>
    <row r="55" spans="1:68" hidden="1" x14ac:dyDescent="0.45">
      <c r="A55" s="21">
        <v>45821</v>
      </c>
      <c r="B55" s="22" t="s">
        <v>184</v>
      </c>
      <c r="C55" s="23">
        <v>0.33333333333333331</v>
      </c>
      <c r="D55" s="23">
        <v>0.83333333333333337</v>
      </c>
      <c r="E55" s="23">
        <v>9.375E-2</v>
      </c>
      <c r="F55" s="22"/>
      <c r="G55" s="24">
        <f t="shared" si="12"/>
        <v>0.40625</v>
      </c>
      <c r="H55" s="25"/>
      <c r="I55" s="25"/>
      <c r="J55" s="25"/>
      <c r="K55" s="25"/>
      <c r="L55" s="25"/>
      <c r="M55" s="25"/>
      <c r="N55" s="25"/>
      <c r="O55" s="25">
        <v>6.9444444444444441E-3</v>
      </c>
      <c r="P55" s="25">
        <v>6.9444444444444441E-3</v>
      </c>
      <c r="Q55" s="25"/>
      <c r="R55" s="25">
        <v>1.0416666666666666E-2</v>
      </c>
      <c r="S55" s="25"/>
      <c r="T55" s="25"/>
      <c r="U55" s="25"/>
      <c r="V55" s="25"/>
      <c r="W55" s="25"/>
      <c r="X55" s="25"/>
      <c r="Y55" s="25"/>
      <c r="Z55" s="25"/>
      <c r="AA55" s="25"/>
      <c r="AB55" s="25">
        <v>1.0416666666666666E-2</v>
      </c>
      <c r="AC55" s="25"/>
      <c r="AD55" s="25"/>
      <c r="AE55" s="25"/>
      <c r="AF55" s="25"/>
      <c r="AG55" s="25"/>
      <c r="AH55" s="25"/>
      <c r="AI55" s="25"/>
      <c r="AJ55" s="25"/>
      <c r="AK55" s="25">
        <v>6.9444444444444441E-3</v>
      </c>
      <c r="AL55" s="25"/>
      <c r="AM55" s="25"/>
      <c r="AN55" s="25"/>
      <c r="AO55" s="26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>
        <v>1.0416666666666666E-2</v>
      </c>
      <c r="BC55" s="25"/>
      <c r="BD55" s="25"/>
      <c r="BE55" s="24">
        <f t="shared" si="10"/>
        <v>5.2083333333333322E-2</v>
      </c>
      <c r="BF55" s="27">
        <f t="shared" si="13"/>
        <v>0.35416666666666669</v>
      </c>
      <c r="BG55" s="28">
        <f t="shared" si="14"/>
        <v>510</v>
      </c>
      <c r="BH55" s="29">
        <f t="shared" si="15"/>
        <v>0.87179487179487181</v>
      </c>
      <c r="BI55" s="30">
        <v>134.58699999999999</v>
      </c>
      <c r="BJ55" s="31">
        <f t="shared" si="9"/>
        <v>1364.1733599827621</v>
      </c>
      <c r="BK55" s="22">
        <v>1356</v>
      </c>
      <c r="BL55" s="33">
        <f t="shared" si="5"/>
        <v>0.99400856209150323</v>
      </c>
      <c r="BM55" s="22">
        <v>1350</v>
      </c>
      <c r="BN55" s="32"/>
      <c r="BO55" s="102">
        <f t="shared" si="16"/>
        <v>0.99557522123893805</v>
      </c>
      <c r="BP55" s="35">
        <f t="shared" si="8"/>
        <v>0.86273717948717943</v>
      </c>
    </row>
    <row r="56" spans="1:68" ht="22.2" hidden="1" customHeight="1" x14ac:dyDescent="0.45">
      <c r="A56" s="21">
        <v>45821</v>
      </c>
      <c r="B56" s="22" t="s">
        <v>185</v>
      </c>
      <c r="C56" s="23">
        <v>0.33333333333333331</v>
      </c>
      <c r="D56" s="23">
        <v>0.73958333333333337</v>
      </c>
      <c r="E56" s="23">
        <v>8.3333333333333329E-2</v>
      </c>
      <c r="F56" s="22"/>
      <c r="G56" s="24">
        <f t="shared" si="12"/>
        <v>0.32291666666666674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6"/>
      <c r="AP56" s="25">
        <v>0.32291666666666669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4">
        <f t="shared" si="10"/>
        <v>0.32291666666666669</v>
      </c>
      <c r="BF56" s="27">
        <f t="shared" si="13"/>
        <v>0</v>
      </c>
      <c r="BG56" s="28">
        <f t="shared" si="14"/>
        <v>0</v>
      </c>
      <c r="BH56" s="29">
        <f t="shared" si="15"/>
        <v>0</v>
      </c>
      <c r="BI56" s="30"/>
      <c r="BJ56" s="31" t="e">
        <f t="shared" si="9"/>
        <v>#DIV/0!</v>
      </c>
      <c r="BK56" s="22"/>
      <c r="BL56" s="33" t="e">
        <f t="shared" si="5"/>
        <v>#DIV/0!</v>
      </c>
      <c r="BM56" s="22"/>
      <c r="BN56" s="32"/>
      <c r="BO56" s="34" t="e">
        <f t="shared" si="16"/>
        <v>#DIV/0!</v>
      </c>
      <c r="BP56" s="35">
        <v>0</v>
      </c>
    </row>
    <row r="57" spans="1:68" hidden="1" x14ac:dyDescent="0.45">
      <c r="A57" s="21">
        <v>45821</v>
      </c>
      <c r="B57" s="22" t="s">
        <v>181</v>
      </c>
      <c r="C57" s="23">
        <v>0.33333333333333331</v>
      </c>
      <c r="D57" s="23">
        <v>0.73958333333333337</v>
      </c>
      <c r="E57" s="23">
        <v>8.3333333333333329E-2</v>
      </c>
      <c r="F57" s="22"/>
      <c r="G57" s="24">
        <f t="shared" si="12"/>
        <v>0.32291666666666674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6"/>
      <c r="AP57" s="25">
        <v>0.32291666666666669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4">
        <f t="shared" si="10"/>
        <v>0.32291666666666669</v>
      </c>
      <c r="BF57" s="27">
        <f t="shared" si="13"/>
        <v>0</v>
      </c>
      <c r="BG57" s="28">
        <f t="shared" si="14"/>
        <v>0</v>
      </c>
      <c r="BH57" s="29">
        <f t="shared" si="15"/>
        <v>0</v>
      </c>
      <c r="BI57" s="30"/>
      <c r="BJ57" s="31" t="e">
        <f t="shared" si="9"/>
        <v>#DIV/0!</v>
      </c>
      <c r="BK57" s="22"/>
      <c r="BL57" s="33" t="e">
        <f t="shared" si="5"/>
        <v>#DIV/0!</v>
      </c>
      <c r="BM57" s="22"/>
      <c r="BN57" s="32"/>
      <c r="BO57" s="34" t="e">
        <f t="shared" si="16"/>
        <v>#DIV/0!</v>
      </c>
      <c r="BP57" s="35">
        <v>0</v>
      </c>
    </row>
    <row r="58" spans="1:68" hidden="1" x14ac:dyDescent="0.45">
      <c r="A58" s="21">
        <v>45824</v>
      </c>
      <c r="B58" s="22" t="s">
        <v>179</v>
      </c>
      <c r="C58" s="23">
        <v>0.33333333333333331</v>
      </c>
      <c r="D58" s="23">
        <v>0.73958333333333337</v>
      </c>
      <c r="E58" s="23">
        <v>5.2083333333333336E-2</v>
      </c>
      <c r="F58" s="22"/>
      <c r="G58" s="24">
        <f t="shared" si="12"/>
        <v>0.35416666666666674</v>
      </c>
      <c r="H58" s="25">
        <v>2.0833333333333332E-2</v>
      </c>
      <c r="I58" s="25"/>
      <c r="J58" s="25">
        <v>0.1875</v>
      </c>
      <c r="K58" s="25"/>
      <c r="L58" s="25"/>
      <c r="M58" s="25"/>
      <c r="N58" s="25"/>
      <c r="O58" s="25">
        <v>1.0416666666666666E-2</v>
      </c>
      <c r="P58" s="25"/>
      <c r="Q58" s="25"/>
      <c r="R58" s="25"/>
      <c r="S58" s="25"/>
      <c r="T58" s="25"/>
      <c r="U58" s="25">
        <v>3.472222222222222E-3</v>
      </c>
      <c r="V58" s="25"/>
      <c r="W58" s="25"/>
      <c r="X58" s="25"/>
      <c r="Y58" s="25"/>
      <c r="Z58" s="25">
        <v>3.472222222222222E-3</v>
      </c>
      <c r="AA58" s="25"/>
      <c r="AB58" s="25">
        <v>1.0416666666666666E-2</v>
      </c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6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>
        <v>1.0416666666666666E-2</v>
      </c>
      <c r="BC58" s="25"/>
      <c r="BD58" s="25"/>
      <c r="BE58" s="24">
        <f t="shared" si="10"/>
        <v>0.24652777777777773</v>
      </c>
      <c r="BF58" s="27">
        <f t="shared" si="13"/>
        <v>0.10763888888888901</v>
      </c>
      <c r="BG58" s="28">
        <f t="shared" si="14"/>
        <v>155</v>
      </c>
      <c r="BH58" s="29">
        <f t="shared" si="15"/>
        <v>0.30392156862745123</v>
      </c>
      <c r="BI58" s="30">
        <v>83.97</v>
      </c>
      <c r="BJ58" s="31">
        <v>14</v>
      </c>
      <c r="BK58" s="22">
        <v>14</v>
      </c>
      <c r="BL58" s="33">
        <f t="shared" si="5"/>
        <v>1</v>
      </c>
      <c r="BM58" s="22">
        <v>14</v>
      </c>
      <c r="BN58" s="32"/>
      <c r="BO58" s="102">
        <f t="shared" si="16"/>
        <v>1</v>
      </c>
      <c r="BP58" s="35">
        <f t="shared" si="8"/>
        <v>0.30392156862745123</v>
      </c>
    </row>
    <row r="59" spans="1:68" hidden="1" x14ac:dyDescent="0.45">
      <c r="A59" s="21">
        <v>45824</v>
      </c>
      <c r="B59" s="22" t="s">
        <v>149</v>
      </c>
      <c r="C59" s="23">
        <v>0.33333333333333331</v>
      </c>
      <c r="D59" s="23">
        <v>0.73958333333333337</v>
      </c>
      <c r="E59" s="23">
        <v>5.2083333333333336E-2</v>
      </c>
      <c r="F59" s="22"/>
      <c r="G59" s="24">
        <f t="shared" si="12"/>
        <v>0.35416666666666674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6"/>
      <c r="AP59" s="25">
        <v>0.35416666666666669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4">
        <f t="shared" si="10"/>
        <v>0.35416666666666669</v>
      </c>
      <c r="BF59" s="27">
        <f t="shared" si="13"/>
        <v>0</v>
      </c>
      <c r="BG59" s="28">
        <f t="shared" si="14"/>
        <v>0</v>
      </c>
      <c r="BH59" s="29">
        <f t="shared" si="15"/>
        <v>0</v>
      </c>
      <c r="BI59" s="30"/>
      <c r="BJ59" s="31" t="e">
        <f t="shared" si="9"/>
        <v>#DIV/0!</v>
      </c>
      <c r="BK59" s="22"/>
      <c r="BL59" s="33" t="e">
        <f t="shared" si="5"/>
        <v>#DIV/0!</v>
      </c>
      <c r="BM59" s="22"/>
      <c r="BN59" s="32"/>
      <c r="BO59" s="34" t="e">
        <f t="shared" si="16"/>
        <v>#DIV/0!</v>
      </c>
      <c r="BP59" s="35">
        <v>0</v>
      </c>
    </row>
    <row r="60" spans="1:68" hidden="1" x14ac:dyDescent="0.45">
      <c r="A60" s="21">
        <v>45824</v>
      </c>
      <c r="B60" s="22" t="s">
        <v>155</v>
      </c>
      <c r="C60" s="23">
        <v>0.33333333333333331</v>
      </c>
      <c r="D60" s="23">
        <v>0.73958333333333337</v>
      </c>
      <c r="E60" s="23">
        <v>5.2083333333333336E-2</v>
      </c>
      <c r="F60" s="22"/>
      <c r="G60" s="24">
        <f t="shared" si="12"/>
        <v>0.35416666666666674</v>
      </c>
      <c r="H60" s="25"/>
      <c r="I60" s="25"/>
      <c r="J60" s="25"/>
      <c r="K60" s="25"/>
      <c r="L60" s="25"/>
      <c r="M60" s="25"/>
      <c r="N60" s="25"/>
      <c r="O60" s="25">
        <v>5.5555555555555558E-3</v>
      </c>
      <c r="P60" s="25"/>
      <c r="Q60" s="25"/>
      <c r="R60" s="25">
        <v>9.0277777777777776E-2</v>
      </c>
      <c r="S60" s="25">
        <v>2.0833333333333332E-2</v>
      </c>
      <c r="T60" s="25"/>
      <c r="U60" s="25"/>
      <c r="V60" s="25"/>
      <c r="W60" s="25"/>
      <c r="X60" s="25"/>
      <c r="Y60" s="25"/>
      <c r="Z60" s="25"/>
      <c r="AA60" s="25"/>
      <c r="AB60" s="25">
        <v>1.0416666666666666E-2</v>
      </c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6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>
        <v>1.0416666666666666E-2</v>
      </c>
      <c r="BC60" s="25"/>
      <c r="BD60" s="25"/>
      <c r="BE60" s="24">
        <f t="shared" si="10"/>
        <v>0.13749999999999998</v>
      </c>
      <c r="BF60" s="27">
        <f t="shared" si="13"/>
        <v>0.21666666666666676</v>
      </c>
      <c r="BG60" s="28">
        <f t="shared" si="14"/>
        <v>312</v>
      </c>
      <c r="BH60" s="29">
        <f t="shared" si="15"/>
        <v>0.6117647058823531</v>
      </c>
      <c r="BI60" s="30">
        <v>44.079000000000001</v>
      </c>
      <c r="BJ60" s="31">
        <f>(BG60*60)/BI60*5</f>
        <v>2123.4601510923567</v>
      </c>
      <c r="BK60" s="22">
        <v>2125</v>
      </c>
      <c r="BL60" s="33">
        <f t="shared" si="5"/>
        <v>1.0007251602564105</v>
      </c>
      <c r="BM60" s="22">
        <f>BK60-15</f>
        <v>2110</v>
      </c>
      <c r="BN60" s="32"/>
      <c r="BO60" s="102">
        <f t="shared" si="16"/>
        <v>0.99294117647058822</v>
      </c>
      <c r="BP60" s="35">
        <f t="shared" si="8"/>
        <v>0.60788686274509829</v>
      </c>
    </row>
    <row r="61" spans="1:68" hidden="1" x14ac:dyDescent="0.45">
      <c r="A61" s="21">
        <v>45824</v>
      </c>
      <c r="B61" s="22" t="s">
        <v>186</v>
      </c>
      <c r="C61" s="23">
        <v>0.33333333333333331</v>
      </c>
      <c r="D61" s="23">
        <v>0.73958333333333337</v>
      </c>
      <c r="E61" s="23">
        <v>5.2083333333333336E-2</v>
      </c>
      <c r="F61" s="22"/>
      <c r="G61" s="24">
        <f t="shared" si="12"/>
        <v>0.35416666666666674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6"/>
      <c r="AP61" s="25">
        <v>0.35416666666666669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4">
        <f t="shared" si="10"/>
        <v>0.35416666666666669</v>
      </c>
      <c r="BF61" s="27">
        <f t="shared" si="13"/>
        <v>0</v>
      </c>
      <c r="BG61" s="28">
        <f t="shared" si="14"/>
        <v>0</v>
      </c>
      <c r="BH61" s="29">
        <f t="shared" si="15"/>
        <v>0</v>
      </c>
      <c r="BI61" s="30"/>
      <c r="BJ61" s="31" t="e">
        <f t="shared" si="9"/>
        <v>#DIV/0!</v>
      </c>
      <c r="BK61" s="22"/>
      <c r="BL61" s="33" t="e">
        <f t="shared" si="5"/>
        <v>#DIV/0!</v>
      </c>
      <c r="BM61" s="22"/>
      <c r="BN61" s="32"/>
      <c r="BO61" s="34" t="e">
        <f t="shared" si="16"/>
        <v>#DIV/0!</v>
      </c>
      <c r="BP61" s="35">
        <v>0</v>
      </c>
    </row>
    <row r="62" spans="1:68" hidden="1" x14ac:dyDescent="0.45">
      <c r="A62" s="21">
        <v>45824</v>
      </c>
      <c r="B62" s="22" t="s">
        <v>165</v>
      </c>
      <c r="C62" s="23">
        <v>0.33333333333333331</v>
      </c>
      <c r="D62" s="23">
        <v>0.73958333333333337</v>
      </c>
      <c r="E62" s="23">
        <v>5.2083333333333336E-2</v>
      </c>
      <c r="F62" s="22"/>
      <c r="G62" s="24">
        <f t="shared" si="12"/>
        <v>0.35416666666666674</v>
      </c>
      <c r="H62" s="25">
        <v>6.25E-2</v>
      </c>
      <c r="I62" s="25"/>
      <c r="J62" s="25"/>
      <c r="K62" s="25"/>
      <c r="L62" s="25"/>
      <c r="M62" s="25"/>
      <c r="N62" s="25"/>
      <c r="O62" s="25">
        <v>2.0833333333333333E-3</v>
      </c>
      <c r="P62" s="25"/>
      <c r="Q62" s="25"/>
      <c r="R62" s="25">
        <v>2.0833333333333332E-2</v>
      </c>
      <c r="S62" s="25">
        <v>2.0833333333333332E-2</v>
      </c>
      <c r="T62" s="25"/>
      <c r="U62" s="25"/>
      <c r="V62" s="25"/>
      <c r="W62" s="25"/>
      <c r="X62" s="25"/>
      <c r="Y62" s="25"/>
      <c r="Z62" s="25">
        <v>2.7777777777777779E-3</v>
      </c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>
        <v>6.9444444444444441E-3</v>
      </c>
      <c r="AL62" s="25"/>
      <c r="AM62" s="25"/>
      <c r="AN62" s="25"/>
      <c r="AO62" s="26"/>
      <c r="AP62" s="25">
        <v>0.18402777777777779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4">
        <f t="shared" si="10"/>
        <v>0.30000000000000004</v>
      </c>
      <c r="BF62" s="27">
        <f t="shared" si="13"/>
        <v>5.4166666666666696E-2</v>
      </c>
      <c r="BG62" s="28">
        <f t="shared" si="14"/>
        <v>78</v>
      </c>
      <c r="BH62" s="29">
        <f t="shared" si="15"/>
        <v>0.15294117647058827</v>
      </c>
      <c r="BI62" s="30">
        <v>135.143</v>
      </c>
      <c r="BJ62" s="31">
        <v>204</v>
      </c>
      <c r="BK62" s="22">
        <v>204</v>
      </c>
      <c r="BL62" s="33">
        <f t="shared" si="5"/>
        <v>1</v>
      </c>
      <c r="BM62" s="22">
        <v>204</v>
      </c>
      <c r="BN62" s="32"/>
      <c r="BO62" s="102">
        <f t="shared" si="16"/>
        <v>1</v>
      </c>
      <c r="BP62" s="35">
        <f t="shared" si="8"/>
        <v>0.15294117647058827</v>
      </c>
    </row>
    <row r="63" spans="1:68" hidden="1" x14ac:dyDescent="0.45">
      <c r="A63" s="21">
        <v>45824</v>
      </c>
      <c r="B63" s="22" t="s">
        <v>187</v>
      </c>
      <c r="C63" s="23">
        <v>0.33333333333333331</v>
      </c>
      <c r="D63" s="23">
        <v>0.73958333333333337</v>
      </c>
      <c r="E63" s="23">
        <v>5.2083333333333336E-2</v>
      </c>
      <c r="F63" s="22"/>
      <c r="G63" s="24">
        <f t="shared" si="12"/>
        <v>0.35416666666666674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6"/>
      <c r="AP63" s="25">
        <v>0.35416666666666669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4">
        <f t="shared" si="10"/>
        <v>0.35416666666666669</v>
      </c>
      <c r="BF63" s="27">
        <f t="shared" si="13"/>
        <v>0</v>
      </c>
      <c r="BG63" s="28">
        <f t="shared" si="14"/>
        <v>0</v>
      </c>
      <c r="BH63" s="29">
        <f t="shared" si="15"/>
        <v>0</v>
      </c>
      <c r="BI63" s="30"/>
      <c r="BJ63" s="31" t="e">
        <f t="shared" si="9"/>
        <v>#DIV/0!</v>
      </c>
      <c r="BK63" s="22"/>
      <c r="BL63" s="33" t="e">
        <f t="shared" si="5"/>
        <v>#DIV/0!</v>
      </c>
      <c r="BM63" s="22"/>
      <c r="BN63" s="32"/>
      <c r="BO63" s="34" t="e">
        <f t="shared" si="16"/>
        <v>#DIV/0!</v>
      </c>
      <c r="BP63" s="35">
        <v>0</v>
      </c>
    </row>
    <row r="64" spans="1:68" hidden="1" x14ac:dyDescent="0.45">
      <c r="A64" s="21">
        <v>45824</v>
      </c>
      <c r="B64" s="22" t="s">
        <v>185</v>
      </c>
      <c r="C64" s="23">
        <v>0.33333333333333331</v>
      </c>
      <c r="D64" s="23">
        <v>0.73958333333333337</v>
      </c>
      <c r="E64" s="23">
        <v>5.2083333333333336E-2</v>
      </c>
      <c r="F64" s="22"/>
      <c r="G64" s="24">
        <f t="shared" si="12"/>
        <v>0.35416666666666674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6"/>
      <c r="AP64" s="25">
        <v>0.35416666666666669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4">
        <f t="shared" si="10"/>
        <v>0.35416666666666669</v>
      </c>
      <c r="BF64" s="27">
        <f t="shared" si="13"/>
        <v>0</v>
      </c>
      <c r="BG64" s="28">
        <f t="shared" si="14"/>
        <v>0</v>
      </c>
      <c r="BH64" s="29">
        <f t="shared" si="15"/>
        <v>0</v>
      </c>
      <c r="BI64" s="30"/>
      <c r="BJ64" s="31" t="e">
        <f t="shared" si="9"/>
        <v>#DIV/0!</v>
      </c>
      <c r="BK64" s="22"/>
      <c r="BL64" s="33" t="e">
        <f t="shared" si="5"/>
        <v>#DIV/0!</v>
      </c>
      <c r="BM64" s="22"/>
      <c r="BN64" s="32"/>
      <c r="BO64" s="102" t="e">
        <f t="shared" si="16"/>
        <v>#DIV/0!</v>
      </c>
      <c r="BP64" s="35">
        <v>0</v>
      </c>
    </row>
    <row r="65" spans="1:68" hidden="1" x14ac:dyDescent="0.45">
      <c r="A65" s="21">
        <v>45824</v>
      </c>
      <c r="B65" s="22" t="s">
        <v>181</v>
      </c>
      <c r="C65" s="23">
        <v>0.33333333333333331</v>
      </c>
      <c r="D65" s="23">
        <v>0.73958333333333337</v>
      </c>
      <c r="E65" s="23">
        <v>5.2083333333333336E-2</v>
      </c>
      <c r="F65" s="22"/>
      <c r="G65" s="24">
        <f t="shared" si="12"/>
        <v>0.35416666666666674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6"/>
      <c r="AP65" s="25">
        <v>0.35416666666666669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4">
        <f t="shared" si="10"/>
        <v>0.35416666666666669</v>
      </c>
      <c r="BF65" s="27">
        <f t="shared" si="13"/>
        <v>0</v>
      </c>
      <c r="BG65" s="28">
        <f t="shared" si="14"/>
        <v>0</v>
      </c>
      <c r="BH65" s="29">
        <f t="shared" si="15"/>
        <v>0</v>
      </c>
      <c r="BI65" s="30"/>
      <c r="BJ65" s="31" t="e">
        <f t="shared" si="9"/>
        <v>#DIV/0!</v>
      </c>
      <c r="BK65" s="22"/>
      <c r="BL65" s="33" t="e">
        <f t="shared" si="5"/>
        <v>#DIV/0!</v>
      </c>
      <c r="BM65" s="22"/>
      <c r="BN65" s="32"/>
      <c r="BO65" s="102" t="e">
        <f t="shared" si="16"/>
        <v>#DIV/0!</v>
      </c>
      <c r="BP65" s="35">
        <v>0</v>
      </c>
    </row>
    <row r="66" spans="1:68" hidden="1" x14ac:dyDescent="0.45">
      <c r="A66" s="21">
        <v>45825</v>
      </c>
      <c r="B66" s="22" t="s">
        <v>179</v>
      </c>
      <c r="C66" s="23">
        <v>0.33333333333333331</v>
      </c>
      <c r="D66" s="23">
        <v>0.73958333333333337</v>
      </c>
      <c r="E66" s="23">
        <v>5.2083333333333336E-2</v>
      </c>
      <c r="F66" s="22"/>
      <c r="G66" s="24">
        <f t="shared" si="12"/>
        <v>0.35416666666666674</v>
      </c>
      <c r="H66" s="25">
        <v>6.9444444444444441E-3</v>
      </c>
      <c r="I66" s="25"/>
      <c r="J66" s="25">
        <v>0.10416666666666667</v>
      </c>
      <c r="K66" s="25">
        <v>0.1111111111111111</v>
      </c>
      <c r="L66" s="25"/>
      <c r="M66" s="25"/>
      <c r="N66" s="25"/>
      <c r="O66" s="25">
        <v>1.3888888888888888E-2</v>
      </c>
      <c r="P66" s="25"/>
      <c r="Q66" s="25"/>
      <c r="R66" s="25"/>
      <c r="S66" s="25">
        <v>2.0833333333333332E-2</v>
      </c>
      <c r="T66" s="25"/>
      <c r="U66" s="25">
        <v>6.9444444444444441E-3</v>
      </c>
      <c r="V66" s="25"/>
      <c r="W66" s="25"/>
      <c r="X66" s="25"/>
      <c r="Y66" s="25"/>
      <c r="Z66" s="25">
        <v>1.0416666666666666E-2</v>
      </c>
      <c r="AA66" s="25"/>
      <c r="AB66" s="25">
        <v>1.0416666666666666E-2</v>
      </c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6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>
        <v>1.0416666666666666E-2</v>
      </c>
      <c r="BC66" s="25"/>
      <c r="BD66" s="25"/>
      <c r="BE66" s="24">
        <f t="shared" si="10"/>
        <v>0.2951388888888889</v>
      </c>
      <c r="BF66" s="27">
        <f t="shared" si="13"/>
        <v>5.9027777777777846E-2</v>
      </c>
      <c r="BG66" s="28">
        <f t="shared" si="14"/>
        <v>85</v>
      </c>
      <c r="BH66" s="29">
        <f t="shared" si="15"/>
        <v>0.16666666666666682</v>
      </c>
      <c r="BI66" s="30">
        <v>65.72</v>
      </c>
      <c r="BJ66" s="31">
        <f>(BG66*60)/BI66*2</f>
        <v>155.203895313451</v>
      </c>
      <c r="BK66" s="22">
        <v>142</v>
      </c>
      <c r="BL66" s="33">
        <f t="shared" ref="BL66:BL129" si="17">BK66/BJ66</f>
        <v>0.91492549019607849</v>
      </c>
      <c r="BM66" s="22">
        <v>142</v>
      </c>
      <c r="BN66" s="32"/>
      <c r="BO66" s="34">
        <f t="shared" si="16"/>
        <v>1</v>
      </c>
      <c r="BP66" s="35">
        <f t="shared" ref="BP66:BP128" si="18">BO66*BL66*BH66</f>
        <v>0.15248758169934656</v>
      </c>
    </row>
    <row r="67" spans="1:68" hidden="1" x14ac:dyDescent="0.45">
      <c r="A67" s="21">
        <v>45825</v>
      </c>
      <c r="B67" s="22" t="s">
        <v>149</v>
      </c>
      <c r="C67" s="23">
        <v>0.33333333333333331</v>
      </c>
      <c r="D67" s="23">
        <v>0.73958333333333337</v>
      </c>
      <c r="E67" s="23">
        <v>5.2083333333333336E-2</v>
      </c>
      <c r="F67" s="22"/>
      <c r="G67" s="24">
        <f t="shared" si="12"/>
        <v>0.35416666666666674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6"/>
      <c r="AP67" s="25">
        <v>0.35416666666666669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4">
        <f t="shared" si="10"/>
        <v>0.35416666666666669</v>
      </c>
      <c r="BF67" s="27">
        <f t="shared" si="13"/>
        <v>0</v>
      </c>
      <c r="BG67" s="28">
        <f t="shared" si="14"/>
        <v>0</v>
      </c>
      <c r="BH67" s="29">
        <f t="shared" si="15"/>
        <v>0</v>
      </c>
      <c r="BI67" s="30"/>
      <c r="BJ67" s="31" t="e">
        <f t="shared" si="9"/>
        <v>#DIV/0!</v>
      </c>
      <c r="BK67" s="22"/>
      <c r="BL67" s="33" t="e">
        <f t="shared" si="17"/>
        <v>#DIV/0!</v>
      </c>
      <c r="BM67" s="22"/>
      <c r="BN67" s="32"/>
      <c r="BO67" s="34" t="e">
        <f t="shared" si="16"/>
        <v>#DIV/0!</v>
      </c>
      <c r="BP67" s="35">
        <v>0</v>
      </c>
    </row>
    <row r="68" spans="1:68" hidden="1" x14ac:dyDescent="0.45">
      <c r="A68" s="21">
        <v>45825</v>
      </c>
      <c r="B68" s="22" t="s">
        <v>155</v>
      </c>
      <c r="C68" s="23">
        <v>0.33333333333333331</v>
      </c>
      <c r="D68" s="23">
        <v>0.73958333333333337</v>
      </c>
      <c r="E68" s="23">
        <v>5.2083333333333336E-2</v>
      </c>
      <c r="F68" s="22"/>
      <c r="G68" s="24">
        <f t="shared" si="12"/>
        <v>0.35416666666666674</v>
      </c>
      <c r="H68" s="25"/>
      <c r="I68" s="25"/>
      <c r="J68" s="25">
        <v>6.9444444444444441E-3</v>
      </c>
      <c r="K68" s="25"/>
      <c r="L68" s="25"/>
      <c r="M68" s="25"/>
      <c r="N68" s="25">
        <v>6.9444444444444441E-3</v>
      </c>
      <c r="O68" s="25">
        <v>1.0416666666666666E-2</v>
      </c>
      <c r="P68" s="25"/>
      <c r="Q68" s="25"/>
      <c r="R68" s="25"/>
      <c r="S68" s="25">
        <v>2.0833333333333332E-2</v>
      </c>
      <c r="T68" s="25"/>
      <c r="U68" s="25"/>
      <c r="V68" s="25"/>
      <c r="W68" s="25"/>
      <c r="X68" s="25"/>
      <c r="Y68" s="25"/>
      <c r="Z68" s="25"/>
      <c r="AA68" s="25"/>
      <c r="AB68" s="25">
        <v>1.0416666666666666E-2</v>
      </c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6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>
        <v>1.0416666666666666E-2</v>
      </c>
      <c r="BC68" s="25"/>
      <c r="BD68" s="25">
        <v>3.472222222222222E-3</v>
      </c>
      <c r="BE68" s="24">
        <f t="shared" si="10"/>
        <v>6.9444444444444434E-2</v>
      </c>
      <c r="BF68" s="27">
        <f t="shared" si="13"/>
        <v>0.28472222222222232</v>
      </c>
      <c r="BG68" s="28">
        <f t="shared" si="14"/>
        <v>410</v>
      </c>
      <c r="BH68" s="29">
        <f t="shared" si="15"/>
        <v>0.80392156862745112</v>
      </c>
      <c r="BI68" s="30">
        <v>43.689</v>
      </c>
      <c r="BJ68" s="31">
        <f>(BG68*60)/BI68*5</f>
        <v>2815.3539792625143</v>
      </c>
      <c r="BK68" s="22">
        <v>2800</v>
      </c>
      <c r="BL68" s="33">
        <f t="shared" si="17"/>
        <v>0.99454634146341481</v>
      </c>
      <c r="BM68" s="22">
        <f>BK68-24</f>
        <v>2776</v>
      </c>
      <c r="BN68" s="32"/>
      <c r="BO68" s="34">
        <f t="shared" si="16"/>
        <v>0.99142857142857144</v>
      </c>
      <c r="BP68" s="35">
        <f t="shared" si="18"/>
        <v>0.79268407843137279</v>
      </c>
    </row>
    <row r="69" spans="1:68" hidden="1" x14ac:dyDescent="0.45">
      <c r="A69" s="21">
        <v>45825</v>
      </c>
      <c r="B69" s="22" t="s">
        <v>186</v>
      </c>
      <c r="C69" s="23">
        <v>0.33333333333333331</v>
      </c>
      <c r="D69" s="23">
        <v>0.73958333333333337</v>
      </c>
      <c r="E69" s="23">
        <v>5.2083333333333336E-2</v>
      </c>
      <c r="F69" s="22"/>
      <c r="G69" s="24">
        <f t="shared" si="12"/>
        <v>0.35416666666666674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6"/>
      <c r="AP69" s="25">
        <v>0.35416666666666669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4">
        <f t="shared" si="10"/>
        <v>0.35416666666666669</v>
      </c>
      <c r="BF69" s="27">
        <f t="shared" si="13"/>
        <v>0</v>
      </c>
      <c r="BG69" s="28">
        <f t="shared" si="14"/>
        <v>0</v>
      </c>
      <c r="BH69" s="29">
        <f t="shared" si="15"/>
        <v>0</v>
      </c>
      <c r="BI69" s="30"/>
      <c r="BJ69" s="31" t="e">
        <f t="shared" si="9"/>
        <v>#DIV/0!</v>
      </c>
      <c r="BK69" s="22"/>
      <c r="BL69" s="33" t="e">
        <f t="shared" si="17"/>
        <v>#DIV/0!</v>
      </c>
      <c r="BM69" s="22"/>
      <c r="BN69" s="32"/>
      <c r="BO69" s="102" t="e">
        <f t="shared" si="16"/>
        <v>#DIV/0!</v>
      </c>
      <c r="BP69" s="35">
        <v>0</v>
      </c>
    </row>
    <row r="70" spans="1:68" hidden="1" x14ac:dyDescent="0.45">
      <c r="A70" s="21">
        <v>45825</v>
      </c>
      <c r="B70" s="22" t="s">
        <v>188</v>
      </c>
      <c r="C70" s="23">
        <v>0.33333333333333331</v>
      </c>
      <c r="D70" s="23">
        <v>0.73958333333333337</v>
      </c>
      <c r="E70" s="23">
        <v>5.2083333333333336E-2</v>
      </c>
      <c r="F70" s="22"/>
      <c r="G70" s="24">
        <f t="shared" si="12"/>
        <v>0.35416666666666674</v>
      </c>
      <c r="H70" s="25"/>
      <c r="I70" s="25"/>
      <c r="J70" s="25"/>
      <c r="K70" s="25"/>
      <c r="L70" s="25"/>
      <c r="M70" s="25"/>
      <c r="N70" s="25">
        <v>6.9444444444444441E-3</v>
      </c>
      <c r="O70" s="25">
        <v>4.1666666666666666E-3</v>
      </c>
      <c r="P70" s="25"/>
      <c r="Q70" s="25"/>
      <c r="R70" s="25">
        <v>3.4722222222222224E-2</v>
      </c>
      <c r="S70" s="25">
        <v>2.0833333333333332E-2</v>
      </c>
      <c r="T70" s="25">
        <v>4.1666666666666664E-2</v>
      </c>
      <c r="U70" s="25"/>
      <c r="V70" s="25"/>
      <c r="W70" s="25"/>
      <c r="X70" s="25"/>
      <c r="Y70" s="25"/>
      <c r="Z70" s="25">
        <v>6.9444444444444441E-3</v>
      </c>
      <c r="AA70" s="25">
        <v>5.5555555555555558E-3</v>
      </c>
      <c r="AB70" s="25">
        <v>1.0416666666666666E-2</v>
      </c>
      <c r="AC70" s="25"/>
      <c r="AD70" s="25"/>
      <c r="AE70" s="25"/>
      <c r="AF70" s="25">
        <v>5.5555555555555552E-2</v>
      </c>
      <c r="AG70" s="25"/>
      <c r="AH70" s="25"/>
      <c r="AI70" s="25"/>
      <c r="AJ70" s="25"/>
      <c r="AK70" s="25"/>
      <c r="AL70" s="25"/>
      <c r="AM70" s="25"/>
      <c r="AN70" s="25"/>
      <c r="AO70" s="26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>
        <v>1.0416666666666666E-2</v>
      </c>
      <c r="BC70" s="25"/>
      <c r="BD70" s="25"/>
      <c r="BE70" s="24">
        <f t="shared" si="10"/>
        <v>0.19722222222222222</v>
      </c>
      <c r="BF70" s="27">
        <f t="shared" si="13"/>
        <v>0.15694444444444453</v>
      </c>
      <c r="BG70" s="28">
        <f t="shared" si="14"/>
        <v>226</v>
      </c>
      <c r="BH70" s="29">
        <f t="shared" si="15"/>
        <v>0.44313725490196093</v>
      </c>
      <c r="BI70" s="30">
        <v>80.944999999999993</v>
      </c>
      <c r="BJ70" s="31">
        <v>5000</v>
      </c>
      <c r="BK70" s="22">
        <v>5000</v>
      </c>
      <c r="BL70" s="103">
        <f t="shared" si="17"/>
        <v>1</v>
      </c>
      <c r="BM70" s="22">
        <f>BK70-1</f>
        <v>4999</v>
      </c>
      <c r="BN70" s="32"/>
      <c r="BO70" s="104">
        <f t="shared" si="16"/>
        <v>0.99980000000000002</v>
      </c>
      <c r="BP70" s="35">
        <f t="shared" si="18"/>
        <v>0.44304862745098056</v>
      </c>
    </row>
    <row r="71" spans="1:68" ht="21" hidden="1" customHeight="1" x14ac:dyDescent="0.45">
      <c r="A71" s="21">
        <v>45825</v>
      </c>
      <c r="B71" s="22" t="s">
        <v>187</v>
      </c>
      <c r="C71" s="23">
        <v>0.33333333333333331</v>
      </c>
      <c r="D71" s="23">
        <v>0.73958333333333337</v>
      </c>
      <c r="E71" s="23">
        <v>5.2083333333333336E-2</v>
      </c>
      <c r="F71" s="22"/>
      <c r="G71" s="24">
        <f t="shared" si="12"/>
        <v>0.35416666666666674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6"/>
      <c r="AP71" s="25">
        <v>0.35416666666666669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4">
        <f t="shared" si="10"/>
        <v>0.35416666666666669</v>
      </c>
      <c r="BF71" s="27">
        <f t="shared" si="13"/>
        <v>0</v>
      </c>
      <c r="BG71" s="28">
        <f t="shared" si="14"/>
        <v>0</v>
      </c>
      <c r="BH71" s="29">
        <f t="shared" si="15"/>
        <v>0</v>
      </c>
      <c r="BI71" s="30"/>
      <c r="BJ71" s="31" t="e">
        <f t="shared" si="9"/>
        <v>#DIV/0!</v>
      </c>
      <c r="BK71" s="22"/>
      <c r="BL71" s="33" t="e">
        <f t="shared" si="17"/>
        <v>#DIV/0!</v>
      </c>
      <c r="BM71" s="22"/>
      <c r="BN71" s="32"/>
      <c r="BO71" s="102" t="e">
        <f t="shared" si="16"/>
        <v>#DIV/0!</v>
      </c>
      <c r="BP71" s="35">
        <v>0</v>
      </c>
    </row>
    <row r="72" spans="1:68" hidden="1" x14ac:dyDescent="0.45">
      <c r="A72" s="21">
        <v>45825</v>
      </c>
      <c r="B72" s="22" t="s">
        <v>185</v>
      </c>
      <c r="C72" s="23">
        <v>0.33333333333333331</v>
      </c>
      <c r="D72" s="23">
        <v>0.73958333333333337</v>
      </c>
      <c r="E72" s="23">
        <v>5.2083333333333336E-2</v>
      </c>
      <c r="F72" s="22"/>
      <c r="G72" s="24">
        <f t="shared" si="12"/>
        <v>0.35416666666666674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6"/>
      <c r="AP72" s="25">
        <v>0.35416666666666669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4">
        <f t="shared" si="10"/>
        <v>0.35416666666666669</v>
      </c>
      <c r="BF72" s="27">
        <f t="shared" si="13"/>
        <v>0</v>
      </c>
      <c r="BG72" s="28">
        <f t="shared" si="14"/>
        <v>0</v>
      </c>
      <c r="BH72" s="29">
        <f t="shared" si="15"/>
        <v>0</v>
      </c>
      <c r="BI72" s="30"/>
      <c r="BJ72" s="31" t="e">
        <f t="shared" si="9"/>
        <v>#DIV/0!</v>
      </c>
      <c r="BK72" s="22"/>
      <c r="BL72" s="33" t="e">
        <f t="shared" si="17"/>
        <v>#DIV/0!</v>
      </c>
      <c r="BM72" s="22"/>
      <c r="BN72" s="32"/>
      <c r="BO72" s="102" t="e">
        <f t="shared" si="16"/>
        <v>#DIV/0!</v>
      </c>
      <c r="BP72" s="35">
        <v>0</v>
      </c>
    </row>
    <row r="73" spans="1:68" hidden="1" x14ac:dyDescent="0.45">
      <c r="A73" s="21">
        <v>45825</v>
      </c>
      <c r="B73" s="22" t="s">
        <v>181</v>
      </c>
      <c r="C73" s="23">
        <v>0.33333333333333331</v>
      </c>
      <c r="D73" s="23">
        <v>0.73958333333333337</v>
      </c>
      <c r="E73" s="23">
        <v>5.2083333333333336E-2</v>
      </c>
      <c r="F73" s="22"/>
      <c r="G73" s="24">
        <f t="shared" si="12"/>
        <v>0.35416666666666674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6"/>
      <c r="AP73" s="25">
        <v>0.35416666666666669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4">
        <f t="shared" si="10"/>
        <v>0.35416666666666669</v>
      </c>
      <c r="BF73" s="27">
        <f t="shared" si="13"/>
        <v>0</v>
      </c>
      <c r="BG73" s="28">
        <f t="shared" si="14"/>
        <v>0</v>
      </c>
      <c r="BH73" s="29">
        <f t="shared" si="15"/>
        <v>0</v>
      </c>
      <c r="BI73" s="30"/>
      <c r="BJ73" s="31" t="e">
        <f t="shared" ref="BJ73:BJ136" si="19">(BG73*60)/BI73*6</f>
        <v>#DIV/0!</v>
      </c>
      <c r="BK73" s="22"/>
      <c r="BL73" s="33" t="e">
        <f t="shared" si="17"/>
        <v>#DIV/0!</v>
      </c>
      <c r="BM73" s="22"/>
      <c r="BN73" s="32"/>
      <c r="BO73" s="34" t="e">
        <f t="shared" si="16"/>
        <v>#DIV/0!</v>
      </c>
      <c r="BP73" s="35">
        <v>0</v>
      </c>
    </row>
    <row r="74" spans="1:68" hidden="1" x14ac:dyDescent="0.45">
      <c r="A74" s="21">
        <v>45826</v>
      </c>
      <c r="B74" s="22" t="s">
        <v>179</v>
      </c>
      <c r="C74" s="23">
        <v>0.33333333333333331</v>
      </c>
      <c r="D74" s="23">
        <v>0.73958333333333337</v>
      </c>
      <c r="E74" s="23">
        <v>5.2083333333333336E-2</v>
      </c>
      <c r="F74" s="22"/>
      <c r="G74" s="24">
        <f t="shared" si="12"/>
        <v>0.35416666666666674</v>
      </c>
      <c r="H74" s="25">
        <v>6.9444444444444441E-3</v>
      </c>
      <c r="I74" s="25"/>
      <c r="J74" s="25">
        <v>0.125</v>
      </c>
      <c r="K74" s="25"/>
      <c r="L74" s="25"/>
      <c r="M74" s="25"/>
      <c r="N74" s="25"/>
      <c r="O74" s="25">
        <v>1.0416666666666666E-2</v>
      </c>
      <c r="P74" s="25">
        <v>0.1111111111111111</v>
      </c>
      <c r="Q74" s="25"/>
      <c r="R74" s="25"/>
      <c r="S74" s="25">
        <v>2.0833333333333332E-2</v>
      </c>
      <c r="T74" s="25"/>
      <c r="U74" s="25">
        <v>3.472222222222222E-3</v>
      </c>
      <c r="V74" s="25"/>
      <c r="W74" s="25"/>
      <c r="X74" s="25"/>
      <c r="Y74" s="25"/>
      <c r="Z74" s="25">
        <v>5.5555555555555558E-3</v>
      </c>
      <c r="AA74" s="25"/>
      <c r="AB74" s="25">
        <v>1.0416666666666666E-2</v>
      </c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6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>
        <v>1.0416666666666666E-2</v>
      </c>
      <c r="BC74" s="25"/>
      <c r="BD74" s="25"/>
      <c r="BE74" s="24">
        <f t="shared" ref="BE74:BE137" si="20">SUM(H74:BD74)</f>
        <v>0.30416666666666664</v>
      </c>
      <c r="BF74" s="27">
        <f t="shared" si="13"/>
        <v>5.00000000000001E-2</v>
      </c>
      <c r="BG74" s="28">
        <f t="shared" si="14"/>
        <v>72</v>
      </c>
      <c r="BH74" s="29">
        <f t="shared" si="15"/>
        <v>0.14117647058823554</v>
      </c>
      <c r="BI74" s="30">
        <v>71.739999999999995</v>
      </c>
      <c r="BJ74" s="31">
        <f>(BG74*60)/BI74*2</f>
        <v>120.43490381934765</v>
      </c>
      <c r="BK74" s="22">
        <v>78</v>
      </c>
      <c r="BL74" s="33">
        <f t="shared" si="17"/>
        <v>0.64765277777777774</v>
      </c>
      <c r="BM74" s="22">
        <v>78</v>
      </c>
      <c r="BN74" s="32"/>
      <c r="BO74" s="34">
        <f t="shared" si="16"/>
        <v>1</v>
      </c>
      <c r="BP74" s="35">
        <f t="shared" si="18"/>
        <v>9.1433333333333491E-2</v>
      </c>
    </row>
    <row r="75" spans="1:68" hidden="1" x14ac:dyDescent="0.45">
      <c r="A75" s="21">
        <v>45826</v>
      </c>
      <c r="B75" s="22" t="s">
        <v>149</v>
      </c>
      <c r="C75" s="23">
        <v>0.33333333333333331</v>
      </c>
      <c r="D75" s="23">
        <v>0.73958333333333337</v>
      </c>
      <c r="E75" s="23">
        <v>5.2083333333333336E-2</v>
      </c>
      <c r="F75" s="22"/>
      <c r="G75" s="24">
        <f t="shared" si="12"/>
        <v>0.35416666666666674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6"/>
      <c r="AP75" s="25">
        <v>0.35416666666666669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4">
        <f t="shared" si="20"/>
        <v>0.35416666666666669</v>
      </c>
      <c r="BF75" s="27">
        <f t="shared" si="13"/>
        <v>0</v>
      </c>
      <c r="BG75" s="28">
        <f t="shared" si="14"/>
        <v>0</v>
      </c>
      <c r="BH75" s="29">
        <f t="shared" si="15"/>
        <v>0</v>
      </c>
      <c r="BI75" s="30"/>
      <c r="BJ75" s="31" t="e">
        <f t="shared" si="19"/>
        <v>#DIV/0!</v>
      </c>
      <c r="BK75" s="22"/>
      <c r="BL75" s="33" t="e">
        <f t="shared" si="17"/>
        <v>#DIV/0!</v>
      </c>
      <c r="BM75" s="22"/>
      <c r="BN75" s="32"/>
      <c r="BO75" s="34" t="e">
        <f t="shared" si="16"/>
        <v>#DIV/0!</v>
      </c>
      <c r="BP75" s="35">
        <v>0</v>
      </c>
    </row>
    <row r="76" spans="1:68" hidden="1" x14ac:dyDescent="0.45">
      <c r="A76" s="21">
        <v>45826</v>
      </c>
      <c r="B76" s="22" t="s">
        <v>155</v>
      </c>
      <c r="C76" s="23">
        <v>0.33333333333333331</v>
      </c>
      <c r="D76" s="23">
        <v>0.73958333333333337</v>
      </c>
      <c r="E76" s="23">
        <v>5.2083333333333336E-2</v>
      </c>
      <c r="F76" s="22"/>
      <c r="G76" s="24">
        <f t="shared" si="12"/>
        <v>0.35416666666666674</v>
      </c>
      <c r="H76" s="25"/>
      <c r="I76" s="25"/>
      <c r="J76" s="25">
        <v>2.7777777777777776E-2</v>
      </c>
      <c r="K76" s="25"/>
      <c r="L76" s="123"/>
      <c r="M76" s="25"/>
      <c r="N76" s="25">
        <v>6.9444444444444441E-3</v>
      </c>
      <c r="O76" s="25">
        <v>1.1805555555555555E-2</v>
      </c>
      <c r="P76" s="25"/>
      <c r="Q76" s="25"/>
      <c r="R76" s="25"/>
      <c r="S76" s="25">
        <v>3.4722222222222224E-2</v>
      </c>
      <c r="T76" s="25"/>
      <c r="U76" s="25"/>
      <c r="V76" s="25"/>
      <c r="W76" s="25"/>
      <c r="X76" s="25"/>
      <c r="Y76" s="25"/>
      <c r="Z76" s="25"/>
      <c r="AA76" s="25"/>
      <c r="AB76" s="25">
        <v>1.0416666666666666E-2</v>
      </c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6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>
        <v>1.0416666666666666E-2</v>
      </c>
      <c r="BC76" s="25"/>
      <c r="BD76" s="25">
        <v>3.472222222222222E-3</v>
      </c>
      <c r="BE76" s="24">
        <f t="shared" si="20"/>
        <v>0.10555555555555557</v>
      </c>
      <c r="BF76" s="27">
        <f t="shared" si="13"/>
        <v>0.24861111111111117</v>
      </c>
      <c r="BG76" s="28">
        <f t="shared" si="14"/>
        <v>358</v>
      </c>
      <c r="BH76" s="29">
        <f t="shared" si="15"/>
        <v>0.70196078431372555</v>
      </c>
      <c r="BI76" s="30">
        <v>36.764000000000003</v>
      </c>
      <c r="BJ76" s="31">
        <f>(BG76*60)/BI76*5</f>
        <v>2921.3360896529211</v>
      </c>
      <c r="BK76" s="22">
        <f>1315+1610</f>
        <v>2925</v>
      </c>
      <c r="BL76" s="33">
        <f t="shared" si="17"/>
        <v>1.0012541899441341</v>
      </c>
      <c r="BM76" s="22">
        <v>2923</v>
      </c>
      <c r="BN76" s="32"/>
      <c r="BO76" s="102">
        <f t="shared" si="16"/>
        <v>0.99931623931623936</v>
      </c>
      <c r="BP76" s="35">
        <f t="shared" si="18"/>
        <v>0.70236060130718969</v>
      </c>
    </row>
    <row r="77" spans="1:68" hidden="1" x14ac:dyDescent="0.45">
      <c r="A77" s="21">
        <v>45826</v>
      </c>
      <c r="B77" s="22" t="s">
        <v>186</v>
      </c>
      <c r="C77" s="23">
        <v>0.33333333333333331</v>
      </c>
      <c r="D77" s="23">
        <v>0.73958333333333337</v>
      </c>
      <c r="E77" s="23">
        <v>5.2083333333333336E-2</v>
      </c>
      <c r="F77" s="22"/>
      <c r="G77" s="24">
        <f t="shared" si="12"/>
        <v>0.35416666666666674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6"/>
      <c r="AP77" s="25">
        <v>0.35416666666666669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4">
        <f t="shared" si="20"/>
        <v>0.35416666666666669</v>
      </c>
      <c r="BF77" s="27">
        <f t="shared" si="13"/>
        <v>0</v>
      </c>
      <c r="BG77" s="28">
        <f t="shared" si="14"/>
        <v>0</v>
      </c>
      <c r="BH77" s="29">
        <f t="shared" si="15"/>
        <v>0</v>
      </c>
      <c r="BI77" s="30"/>
      <c r="BJ77" s="31" t="e">
        <f t="shared" si="19"/>
        <v>#DIV/0!</v>
      </c>
      <c r="BK77" s="22"/>
      <c r="BL77" s="33" t="e">
        <f t="shared" si="17"/>
        <v>#DIV/0!</v>
      </c>
      <c r="BM77" s="22"/>
      <c r="BN77" s="32"/>
      <c r="BO77" s="34" t="e">
        <f t="shared" si="16"/>
        <v>#DIV/0!</v>
      </c>
      <c r="BP77" s="35">
        <v>0</v>
      </c>
    </row>
    <row r="78" spans="1:68" hidden="1" x14ac:dyDescent="0.45">
      <c r="A78" s="21">
        <v>45826</v>
      </c>
      <c r="B78" s="22" t="s">
        <v>189</v>
      </c>
      <c r="C78" s="23">
        <v>0.33333333333333331</v>
      </c>
      <c r="D78" s="23">
        <v>0.73958333333333337</v>
      </c>
      <c r="E78" s="23">
        <v>5.2083333333333336E-2</v>
      </c>
      <c r="F78" s="22"/>
      <c r="G78" s="24">
        <f t="shared" si="12"/>
        <v>0.35416666666666674</v>
      </c>
      <c r="H78" s="123">
        <v>2.4305555555555556E-2</v>
      </c>
      <c r="I78" s="123">
        <v>4.1666666666666664E-2</v>
      </c>
      <c r="J78" s="25"/>
      <c r="K78" s="25"/>
      <c r="L78" s="25"/>
      <c r="M78" s="25"/>
      <c r="N78" s="25"/>
      <c r="O78" s="25">
        <v>6.9444444444444447E-4</v>
      </c>
      <c r="P78" s="25"/>
      <c r="Q78" s="25"/>
      <c r="R78" s="25">
        <v>2.0833333333333332E-2</v>
      </c>
      <c r="S78" s="25"/>
      <c r="T78" s="25">
        <v>1.3888888888888888E-2</v>
      </c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6"/>
      <c r="AP78" s="25">
        <v>0.1701388888888889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4">
        <f t="shared" si="20"/>
        <v>0.27152777777777781</v>
      </c>
      <c r="BF78" s="27">
        <f t="shared" si="13"/>
        <v>8.2638888888888928E-2</v>
      </c>
      <c r="BG78" s="28">
        <f t="shared" si="14"/>
        <v>119</v>
      </c>
      <c r="BH78" s="29">
        <f t="shared" si="15"/>
        <v>0.23333333333333339</v>
      </c>
      <c r="BI78" s="30">
        <v>47.241</v>
      </c>
      <c r="BJ78" s="31">
        <f>(BG78*60)/BI78*100</f>
        <v>15113.989966342797</v>
      </c>
      <c r="BK78" s="22">
        <v>15000</v>
      </c>
      <c r="BL78" s="33">
        <f t="shared" si="17"/>
        <v>0.99245798319327727</v>
      </c>
      <c r="BM78" s="22">
        <v>15000</v>
      </c>
      <c r="BN78" s="32"/>
      <c r="BO78" s="34">
        <f t="shared" si="16"/>
        <v>1</v>
      </c>
      <c r="BP78" s="35">
        <f t="shared" si="18"/>
        <v>0.23157352941176476</v>
      </c>
    </row>
    <row r="79" spans="1:68" hidden="1" x14ac:dyDescent="0.45">
      <c r="A79" s="21">
        <v>45826</v>
      </c>
      <c r="B79" s="22" t="s">
        <v>187</v>
      </c>
      <c r="C79" s="23">
        <v>0.33333333333333331</v>
      </c>
      <c r="D79" s="23">
        <v>0.73958333333333337</v>
      </c>
      <c r="E79" s="23">
        <v>5.2083333333333336E-2</v>
      </c>
      <c r="F79" s="22"/>
      <c r="G79" s="24">
        <f t="shared" si="12"/>
        <v>0.35416666666666674</v>
      </c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6"/>
      <c r="AP79" s="25">
        <v>0.35416666666666669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4">
        <f t="shared" si="20"/>
        <v>0.35416666666666669</v>
      </c>
      <c r="BF79" s="27">
        <f t="shared" si="13"/>
        <v>0</v>
      </c>
      <c r="BG79" s="28">
        <f t="shared" si="14"/>
        <v>0</v>
      </c>
      <c r="BH79" s="29">
        <f t="shared" si="15"/>
        <v>0</v>
      </c>
      <c r="BI79" s="30"/>
      <c r="BJ79" s="31" t="e">
        <f t="shared" si="19"/>
        <v>#DIV/0!</v>
      </c>
      <c r="BK79" s="22"/>
      <c r="BL79" s="33" t="e">
        <f t="shared" si="17"/>
        <v>#DIV/0!</v>
      </c>
      <c r="BM79" s="22"/>
      <c r="BN79" s="32"/>
      <c r="BO79" s="34" t="e">
        <f t="shared" si="16"/>
        <v>#DIV/0!</v>
      </c>
      <c r="BP79" s="35">
        <v>0</v>
      </c>
    </row>
    <row r="80" spans="1:68" hidden="1" x14ac:dyDescent="0.45">
      <c r="A80" s="21">
        <v>45826</v>
      </c>
      <c r="B80" s="22" t="s">
        <v>185</v>
      </c>
      <c r="C80" s="23">
        <v>0.33333333333333331</v>
      </c>
      <c r="D80" s="23">
        <v>0.73958333333333337</v>
      </c>
      <c r="E80" s="23">
        <v>5.2083333333333336E-2</v>
      </c>
      <c r="F80" s="22"/>
      <c r="G80" s="24">
        <f t="shared" si="12"/>
        <v>0.35416666666666674</v>
      </c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6"/>
      <c r="AP80" s="25">
        <v>0.35416666666666669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4">
        <f t="shared" si="20"/>
        <v>0.35416666666666669</v>
      </c>
      <c r="BF80" s="27">
        <f t="shared" si="13"/>
        <v>0</v>
      </c>
      <c r="BG80" s="28">
        <f t="shared" si="14"/>
        <v>0</v>
      </c>
      <c r="BH80" s="29">
        <f t="shared" si="15"/>
        <v>0</v>
      </c>
      <c r="BI80" s="30"/>
      <c r="BJ80" s="31" t="e">
        <f t="shared" si="19"/>
        <v>#DIV/0!</v>
      </c>
      <c r="BK80" s="22"/>
      <c r="BL80" s="33" t="e">
        <f t="shared" si="17"/>
        <v>#DIV/0!</v>
      </c>
      <c r="BM80" s="22"/>
      <c r="BN80" s="32"/>
      <c r="BO80" s="102" t="e">
        <f t="shared" si="16"/>
        <v>#DIV/0!</v>
      </c>
      <c r="BP80" s="35">
        <v>0</v>
      </c>
    </row>
    <row r="81" spans="1:68" hidden="1" x14ac:dyDescent="0.45">
      <c r="A81" s="21">
        <v>45826</v>
      </c>
      <c r="B81" s="22" t="s">
        <v>181</v>
      </c>
      <c r="C81" s="23">
        <v>0.33333333333333331</v>
      </c>
      <c r="D81" s="23">
        <v>0.73958333333333337</v>
      </c>
      <c r="E81" s="23">
        <v>5.2083333333333336E-2</v>
      </c>
      <c r="F81" s="22"/>
      <c r="G81" s="24">
        <f t="shared" si="12"/>
        <v>0.35416666666666674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6"/>
      <c r="AP81" s="25">
        <v>0.35416666666666669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4">
        <f t="shared" si="20"/>
        <v>0.35416666666666669</v>
      </c>
      <c r="BF81" s="27">
        <f t="shared" si="13"/>
        <v>0</v>
      </c>
      <c r="BG81" s="28">
        <f t="shared" si="14"/>
        <v>0</v>
      </c>
      <c r="BH81" s="29">
        <f t="shared" si="15"/>
        <v>0</v>
      </c>
      <c r="BI81" s="30"/>
      <c r="BJ81" s="31" t="e">
        <f t="shared" si="19"/>
        <v>#DIV/0!</v>
      </c>
      <c r="BK81" s="22"/>
      <c r="BL81" s="33" t="e">
        <f t="shared" si="17"/>
        <v>#DIV/0!</v>
      </c>
      <c r="BM81" s="22"/>
      <c r="BN81" s="32"/>
      <c r="BO81" s="34" t="e">
        <f t="shared" si="16"/>
        <v>#DIV/0!</v>
      </c>
      <c r="BP81" s="35">
        <v>0</v>
      </c>
    </row>
    <row r="82" spans="1:68" hidden="1" x14ac:dyDescent="0.45">
      <c r="A82" s="21">
        <v>45827</v>
      </c>
      <c r="B82" s="22" t="s">
        <v>179</v>
      </c>
      <c r="C82" s="23">
        <v>0.33333333333333331</v>
      </c>
      <c r="D82" s="23">
        <v>0.73958333333333337</v>
      </c>
      <c r="E82" s="23">
        <v>5.2083333333333336E-2</v>
      </c>
      <c r="F82" s="22"/>
      <c r="G82" s="24">
        <f t="shared" si="12"/>
        <v>0.35416666666666674</v>
      </c>
      <c r="H82" s="25">
        <v>6.9444444444444441E-3</v>
      </c>
      <c r="I82" s="25">
        <v>8.3333333333333329E-2</v>
      </c>
      <c r="J82" s="25">
        <v>0.1388888888888889</v>
      </c>
      <c r="K82" s="25"/>
      <c r="L82" s="25"/>
      <c r="M82" s="25"/>
      <c r="N82" s="25"/>
      <c r="O82" s="25">
        <v>1.2500000000000001E-2</v>
      </c>
      <c r="P82" s="25"/>
      <c r="Q82" s="25"/>
      <c r="R82" s="25">
        <v>2.7777777777777776E-2</v>
      </c>
      <c r="S82" s="25">
        <v>2.0833333333333332E-2</v>
      </c>
      <c r="T82" s="25"/>
      <c r="U82" s="25">
        <v>3.472222222222222E-3</v>
      </c>
      <c r="V82" s="25"/>
      <c r="W82" s="25"/>
      <c r="X82" s="25"/>
      <c r="Y82" s="25"/>
      <c r="Z82" s="25">
        <v>4.8611111111111112E-3</v>
      </c>
      <c r="AA82" s="25"/>
      <c r="AB82" s="25">
        <v>1.0416666666666666E-2</v>
      </c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6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>
        <v>1.0416666666666666E-2</v>
      </c>
      <c r="BC82" s="25"/>
      <c r="BD82" s="25"/>
      <c r="BE82" s="24">
        <f t="shared" si="20"/>
        <v>0.31944444444444448</v>
      </c>
      <c r="BF82" s="27">
        <f t="shared" si="13"/>
        <v>3.4722222222222265E-2</v>
      </c>
      <c r="BG82" s="28">
        <f t="shared" si="14"/>
        <v>50</v>
      </c>
      <c r="BH82" s="29">
        <f t="shared" si="15"/>
        <v>9.8039215686274606E-2</v>
      </c>
      <c r="BI82" s="30">
        <v>70.900000000000006</v>
      </c>
      <c r="BJ82" s="31">
        <v>78</v>
      </c>
      <c r="BK82" s="22">
        <v>78</v>
      </c>
      <c r="BL82" s="33">
        <f t="shared" si="17"/>
        <v>1</v>
      </c>
      <c r="BM82" s="22">
        <v>78</v>
      </c>
      <c r="BN82" s="32"/>
      <c r="BO82" s="34">
        <f t="shared" si="16"/>
        <v>1</v>
      </c>
      <c r="BP82" s="35">
        <f t="shared" si="18"/>
        <v>9.8039215686274606E-2</v>
      </c>
    </row>
    <row r="83" spans="1:68" hidden="1" x14ac:dyDescent="0.45">
      <c r="A83" s="21">
        <v>45827</v>
      </c>
      <c r="B83" s="22" t="s">
        <v>149</v>
      </c>
      <c r="C83" s="23">
        <v>0.33333333333333331</v>
      </c>
      <c r="D83" s="23">
        <v>0.73958333333333337</v>
      </c>
      <c r="E83" s="23">
        <v>5.2083333333333336E-2</v>
      </c>
      <c r="F83" s="22"/>
      <c r="G83" s="24">
        <f t="shared" si="12"/>
        <v>0.35416666666666674</v>
      </c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6"/>
      <c r="AP83" s="25">
        <v>0.35416666666666669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4">
        <f t="shared" si="20"/>
        <v>0.35416666666666669</v>
      </c>
      <c r="BF83" s="27">
        <f t="shared" si="13"/>
        <v>0</v>
      </c>
      <c r="BG83" s="28">
        <f t="shared" si="14"/>
        <v>0</v>
      </c>
      <c r="BH83" s="29">
        <f t="shared" si="15"/>
        <v>0</v>
      </c>
      <c r="BI83" s="30"/>
      <c r="BJ83" s="31" t="e">
        <f t="shared" si="19"/>
        <v>#DIV/0!</v>
      </c>
      <c r="BK83" s="22"/>
      <c r="BL83" s="33" t="e">
        <f t="shared" si="17"/>
        <v>#DIV/0!</v>
      </c>
      <c r="BM83" s="22"/>
      <c r="BN83" s="32"/>
      <c r="BO83" s="34" t="e">
        <f t="shared" si="16"/>
        <v>#DIV/0!</v>
      </c>
      <c r="BP83" s="35">
        <v>0</v>
      </c>
    </row>
    <row r="84" spans="1:68" hidden="1" x14ac:dyDescent="0.45">
      <c r="A84" s="21">
        <v>45827</v>
      </c>
      <c r="B84" s="22" t="s">
        <v>190</v>
      </c>
      <c r="C84" s="23">
        <v>0.33333333333333331</v>
      </c>
      <c r="D84" s="23">
        <v>0.73958333333333337</v>
      </c>
      <c r="E84" s="23">
        <v>5.2083333333333336E-2</v>
      </c>
      <c r="F84" s="22"/>
      <c r="G84" s="24">
        <f t="shared" si="12"/>
        <v>0.35416666666666674</v>
      </c>
      <c r="H84" s="25">
        <v>4.1666666666666664E-2</v>
      </c>
      <c r="I84" s="25">
        <v>1.7361111111111112E-2</v>
      </c>
      <c r="J84" s="25">
        <v>2.0833333333333332E-2</v>
      </c>
      <c r="K84" s="25"/>
      <c r="L84" s="25"/>
      <c r="M84" s="25"/>
      <c r="N84" s="25">
        <v>6.9444444444444441E-3</v>
      </c>
      <c r="O84" s="25">
        <v>4.8611111111111112E-3</v>
      </c>
      <c r="P84" s="25">
        <v>0.10416666666666667</v>
      </c>
      <c r="Q84" s="25"/>
      <c r="R84" s="25"/>
      <c r="S84" s="25">
        <v>3.4722222222222224E-2</v>
      </c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6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>
        <v>3.472222222222222E-3</v>
      </c>
      <c r="BE84" s="24">
        <f t="shared" si="20"/>
        <v>0.23402777777777778</v>
      </c>
      <c r="BF84" s="27">
        <f t="shared" si="13"/>
        <v>0.12013888888888896</v>
      </c>
      <c r="BG84" s="28">
        <f t="shared" si="14"/>
        <v>173</v>
      </c>
      <c r="BH84" s="29">
        <f t="shared" si="15"/>
        <v>0.33921568627450993</v>
      </c>
      <c r="BI84" s="30">
        <v>36.5</v>
      </c>
      <c r="BJ84" s="31">
        <f>(BG84*60)/BI84*5</f>
        <v>1421.9178082191779</v>
      </c>
      <c r="BK84" s="22">
        <f>669+770</f>
        <v>1439</v>
      </c>
      <c r="BL84" s="103">
        <f t="shared" si="17"/>
        <v>1.0120134874759152</v>
      </c>
      <c r="BM84" s="22">
        <v>1437</v>
      </c>
      <c r="BN84" s="32"/>
      <c r="BO84" s="102">
        <f t="shared" si="16"/>
        <v>0.9986101459346769</v>
      </c>
      <c r="BP84" s="35">
        <f t="shared" si="18"/>
        <v>0.34281372549019618</v>
      </c>
    </row>
    <row r="85" spans="1:68" hidden="1" x14ac:dyDescent="0.45">
      <c r="A85" s="21">
        <v>45827</v>
      </c>
      <c r="B85" s="22" t="s">
        <v>191</v>
      </c>
      <c r="C85" s="23">
        <v>0.33333333333333331</v>
      </c>
      <c r="D85" s="23">
        <v>0.73958333333333337</v>
      </c>
      <c r="E85" s="23">
        <v>5.2083333333333336E-2</v>
      </c>
      <c r="F85" s="22"/>
      <c r="G85" s="24">
        <f t="shared" si="12"/>
        <v>0.35416666666666674</v>
      </c>
      <c r="H85" s="25">
        <v>2.7777777777777776E-2</v>
      </c>
      <c r="I85" s="25">
        <v>1.0416666666666666E-2</v>
      </c>
      <c r="J85" s="25"/>
      <c r="K85" s="25">
        <v>1.0416666666666666E-2</v>
      </c>
      <c r="L85" s="25"/>
      <c r="M85" s="25"/>
      <c r="N85" s="25"/>
      <c r="O85" s="25">
        <v>5.5555555555555558E-3</v>
      </c>
      <c r="P85" s="25"/>
      <c r="Q85" s="25"/>
      <c r="R85" s="25">
        <v>1.3888888888888888E-2</v>
      </c>
      <c r="S85" s="25">
        <v>2.0833333333333332E-2</v>
      </c>
      <c r="T85" s="25">
        <v>2.0833333333333332E-2</v>
      </c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6"/>
      <c r="AP85" s="25">
        <v>0.11666666666666667</v>
      </c>
      <c r="AQ85" s="25">
        <v>1.3888888888888888E-2</v>
      </c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4">
        <f t="shared" si="20"/>
        <v>0.24027777777777776</v>
      </c>
      <c r="BF85" s="27">
        <f t="shared" si="13"/>
        <v>0.11388888888888898</v>
      </c>
      <c r="BG85" s="28">
        <f t="shared" si="14"/>
        <v>164</v>
      </c>
      <c r="BH85" s="29">
        <f t="shared" si="15"/>
        <v>0.32156862745098058</v>
      </c>
      <c r="BI85" s="30">
        <v>47</v>
      </c>
      <c r="BJ85" s="31">
        <v>20100</v>
      </c>
      <c r="BK85" s="22">
        <f>19900+200</f>
        <v>20100</v>
      </c>
      <c r="BL85" s="33">
        <f t="shared" si="17"/>
        <v>1</v>
      </c>
      <c r="BM85" s="22">
        <f>BK85-2</f>
        <v>20098</v>
      </c>
      <c r="BN85" s="32"/>
      <c r="BO85" s="104">
        <f t="shared" si="16"/>
        <v>0.99990049751243781</v>
      </c>
      <c r="BP85" s="35">
        <f t="shared" si="18"/>
        <v>0.32153663057262727</v>
      </c>
    </row>
    <row r="86" spans="1:68" hidden="1" x14ac:dyDescent="0.45">
      <c r="A86" s="21">
        <v>45827</v>
      </c>
      <c r="B86" s="22" t="s">
        <v>186</v>
      </c>
      <c r="C86" s="23">
        <v>0.33333333333333331</v>
      </c>
      <c r="D86" s="23">
        <v>0.73958333333333337</v>
      </c>
      <c r="E86" s="23">
        <v>5.2083333333333336E-2</v>
      </c>
      <c r="F86" s="22"/>
      <c r="G86" s="24">
        <f t="shared" si="12"/>
        <v>0.35416666666666674</v>
      </c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6"/>
      <c r="AP86" s="25">
        <v>0.35416666666666669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4">
        <f t="shared" si="20"/>
        <v>0.35416666666666669</v>
      </c>
      <c r="BF86" s="27">
        <f t="shared" si="13"/>
        <v>0</v>
      </c>
      <c r="BG86" s="28">
        <f t="shared" si="14"/>
        <v>0</v>
      </c>
      <c r="BH86" s="29">
        <f t="shared" si="15"/>
        <v>0</v>
      </c>
      <c r="BI86" s="30"/>
      <c r="BJ86" s="31" t="e">
        <f t="shared" si="19"/>
        <v>#DIV/0!</v>
      </c>
      <c r="BK86" s="22"/>
      <c r="BL86" s="33" t="e">
        <f t="shared" si="17"/>
        <v>#DIV/0!</v>
      </c>
      <c r="BM86" s="22"/>
      <c r="BN86" s="32"/>
      <c r="BO86" s="102" t="e">
        <f t="shared" si="16"/>
        <v>#DIV/0!</v>
      </c>
      <c r="BP86" s="35">
        <v>0</v>
      </c>
    </row>
    <row r="87" spans="1:68" hidden="1" x14ac:dyDescent="0.45">
      <c r="A87" s="21">
        <v>45827</v>
      </c>
      <c r="B87" s="22" t="s">
        <v>187</v>
      </c>
      <c r="C87" s="23">
        <v>0.33333333333333331</v>
      </c>
      <c r="D87" s="23">
        <v>0.73958333333333337</v>
      </c>
      <c r="E87" s="23">
        <v>5.2083333333333336E-2</v>
      </c>
      <c r="F87" s="22"/>
      <c r="G87" s="24">
        <f t="shared" si="12"/>
        <v>0.35416666666666674</v>
      </c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6"/>
      <c r="AP87" s="25">
        <v>0.35416666666666669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4">
        <f t="shared" si="20"/>
        <v>0.35416666666666669</v>
      </c>
      <c r="BF87" s="27">
        <f t="shared" si="13"/>
        <v>0</v>
      </c>
      <c r="BG87" s="28">
        <f t="shared" si="14"/>
        <v>0</v>
      </c>
      <c r="BH87" s="29">
        <f t="shared" si="15"/>
        <v>0</v>
      </c>
      <c r="BI87" s="30"/>
      <c r="BJ87" s="31" t="e">
        <f t="shared" si="19"/>
        <v>#DIV/0!</v>
      </c>
      <c r="BK87" s="22"/>
      <c r="BL87" s="33" t="e">
        <f t="shared" si="17"/>
        <v>#DIV/0!</v>
      </c>
      <c r="BM87" s="22"/>
      <c r="BN87" s="32"/>
      <c r="BO87" s="34" t="e">
        <f t="shared" si="16"/>
        <v>#DIV/0!</v>
      </c>
      <c r="BP87" s="35">
        <v>0</v>
      </c>
    </row>
    <row r="88" spans="1:68" hidden="1" x14ac:dyDescent="0.45">
      <c r="A88" s="21">
        <v>45827</v>
      </c>
      <c r="B88" s="22" t="s">
        <v>185</v>
      </c>
      <c r="C88" s="23">
        <v>0.33333333333333331</v>
      </c>
      <c r="D88" s="23">
        <v>0.73958333333333337</v>
      </c>
      <c r="E88" s="23">
        <v>5.2083333333333336E-2</v>
      </c>
      <c r="F88" s="22"/>
      <c r="G88" s="24">
        <f t="shared" si="12"/>
        <v>0.35416666666666674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6"/>
      <c r="AP88" s="25">
        <v>0.35416666666666669</v>
      </c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4">
        <f t="shared" si="20"/>
        <v>0.35416666666666669</v>
      </c>
      <c r="BF88" s="27">
        <f t="shared" si="13"/>
        <v>0</v>
      </c>
      <c r="BG88" s="28">
        <f t="shared" si="14"/>
        <v>0</v>
      </c>
      <c r="BH88" s="29">
        <f t="shared" si="15"/>
        <v>0</v>
      </c>
      <c r="BI88" s="30"/>
      <c r="BJ88" s="31" t="e">
        <f t="shared" si="19"/>
        <v>#DIV/0!</v>
      </c>
      <c r="BK88" s="22"/>
      <c r="BL88" s="33" t="e">
        <f t="shared" si="17"/>
        <v>#DIV/0!</v>
      </c>
      <c r="BM88" s="22"/>
      <c r="BN88" s="32"/>
      <c r="BO88" s="102" t="e">
        <f t="shared" si="16"/>
        <v>#DIV/0!</v>
      </c>
      <c r="BP88" s="35">
        <v>0</v>
      </c>
    </row>
    <row r="89" spans="1:68" hidden="1" x14ac:dyDescent="0.45">
      <c r="A89" s="21">
        <v>45827</v>
      </c>
      <c r="B89" s="22" t="s">
        <v>181</v>
      </c>
      <c r="C89" s="23">
        <v>0.33333333333333331</v>
      </c>
      <c r="D89" s="23">
        <v>0.73958333333333337</v>
      </c>
      <c r="E89" s="23">
        <v>5.2083333333333336E-2</v>
      </c>
      <c r="F89" s="22"/>
      <c r="G89" s="24">
        <f t="shared" si="12"/>
        <v>0.35416666666666674</v>
      </c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6"/>
      <c r="AP89" s="25">
        <v>0.35416666666666669</v>
      </c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4">
        <f t="shared" si="20"/>
        <v>0.35416666666666669</v>
      </c>
      <c r="BF89" s="27">
        <f t="shared" si="13"/>
        <v>0</v>
      </c>
      <c r="BG89" s="28">
        <f t="shared" si="14"/>
        <v>0</v>
      </c>
      <c r="BH89" s="29">
        <f t="shared" si="15"/>
        <v>0</v>
      </c>
      <c r="BI89" s="30"/>
      <c r="BJ89" s="31" t="e">
        <f t="shared" si="19"/>
        <v>#DIV/0!</v>
      </c>
      <c r="BK89" s="22"/>
      <c r="BL89" s="33" t="e">
        <f t="shared" si="17"/>
        <v>#DIV/0!</v>
      </c>
      <c r="BM89" s="22"/>
      <c r="BN89" s="32"/>
      <c r="BO89" s="102" t="e">
        <f t="shared" si="16"/>
        <v>#DIV/0!</v>
      </c>
      <c r="BP89" s="35">
        <v>0</v>
      </c>
    </row>
    <row r="90" spans="1:68" hidden="1" x14ac:dyDescent="0.45">
      <c r="A90" s="21">
        <v>45828</v>
      </c>
      <c r="B90" s="22" t="s">
        <v>193</v>
      </c>
      <c r="C90" s="23">
        <v>0.33333333333333331</v>
      </c>
      <c r="D90" s="23">
        <v>0.73958333333333337</v>
      </c>
      <c r="E90" s="23">
        <v>8.3333333333333329E-2</v>
      </c>
      <c r="F90" s="22"/>
      <c r="G90" s="24">
        <f t="shared" si="12"/>
        <v>0.32291666666666674</v>
      </c>
      <c r="H90" s="25">
        <v>6.9444444444444448E-2</v>
      </c>
      <c r="I90" s="25"/>
      <c r="J90" s="25"/>
      <c r="K90" s="25"/>
      <c r="L90" s="25"/>
      <c r="M90" s="25"/>
      <c r="N90" s="25"/>
      <c r="O90" s="25">
        <v>3.472222222222222E-3</v>
      </c>
      <c r="P90" s="25"/>
      <c r="Q90" s="25"/>
      <c r="R90" s="25"/>
      <c r="S90" s="25">
        <v>2.0833333333333332E-2</v>
      </c>
      <c r="T90" s="25">
        <v>0.2013888888888889</v>
      </c>
      <c r="U90" s="25">
        <v>2.7777777777777779E-3</v>
      </c>
      <c r="V90" s="25"/>
      <c r="W90" s="25"/>
      <c r="X90" s="25"/>
      <c r="Y90" s="25"/>
      <c r="Z90" s="25">
        <v>3.472222222222222E-3</v>
      </c>
      <c r="AA90" s="25"/>
      <c r="AB90" s="25">
        <v>1.0416666666666666E-2</v>
      </c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6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>
        <v>1.0416666666666666E-2</v>
      </c>
      <c r="BC90" s="25"/>
      <c r="BD90" s="25"/>
      <c r="BE90" s="24">
        <f t="shared" si="20"/>
        <v>0.32222222222222224</v>
      </c>
      <c r="BF90" s="27">
        <f t="shared" si="13"/>
        <v>6.9444444444449749E-4</v>
      </c>
      <c r="BG90" s="28">
        <f t="shared" si="14"/>
        <v>1</v>
      </c>
      <c r="BH90" s="29">
        <v>0.01</v>
      </c>
      <c r="BI90" s="30"/>
      <c r="BJ90" s="31">
        <v>6</v>
      </c>
      <c r="BK90" s="22">
        <v>6</v>
      </c>
      <c r="BL90" s="33">
        <f t="shared" si="17"/>
        <v>1</v>
      </c>
      <c r="BM90" s="22">
        <v>6</v>
      </c>
      <c r="BN90" s="32"/>
      <c r="BO90" s="34">
        <f t="shared" si="16"/>
        <v>1</v>
      </c>
      <c r="BP90" s="35">
        <f t="shared" si="18"/>
        <v>0.01</v>
      </c>
    </row>
    <row r="91" spans="1:68" hidden="1" x14ac:dyDescent="0.45">
      <c r="A91" s="21">
        <v>45828</v>
      </c>
      <c r="B91" s="22" t="s">
        <v>149</v>
      </c>
      <c r="C91" s="23">
        <v>0.33333333333333331</v>
      </c>
      <c r="D91" s="23">
        <v>0.73958333333333337</v>
      </c>
      <c r="E91" s="23">
        <v>8.3333333333333329E-2</v>
      </c>
      <c r="F91" s="22"/>
      <c r="G91" s="24">
        <f t="shared" si="12"/>
        <v>0.32291666666666674</v>
      </c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6"/>
      <c r="AP91" s="25">
        <v>0.32291666666666669</v>
      </c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4">
        <f t="shared" si="20"/>
        <v>0.32291666666666669</v>
      </c>
      <c r="BF91" s="27">
        <f t="shared" si="13"/>
        <v>0</v>
      </c>
      <c r="BG91" s="28">
        <f t="shared" si="14"/>
        <v>0</v>
      </c>
      <c r="BH91" s="29">
        <f t="shared" si="15"/>
        <v>0</v>
      </c>
      <c r="BI91" s="30"/>
      <c r="BJ91" s="31" t="e">
        <f>(BG91*60)/BI91*9</f>
        <v>#DIV/0!</v>
      </c>
      <c r="BK91" s="22"/>
      <c r="BL91" s="33" t="e">
        <f t="shared" si="17"/>
        <v>#DIV/0!</v>
      </c>
      <c r="BM91" s="22"/>
      <c r="BN91" s="32"/>
      <c r="BO91" s="34" t="e">
        <f t="shared" si="16"/>
        <v>#DIV/0!</v>
      </c>
      <c r="BP91" s="35">
        <v>0</v>
      </c>
    </row>
    <row r="92" spans="1:68" hidden="1" x14ac:dyDescent="0.45">
      <c r="A92" s="21">
        <v>45828</v>
      </c>
      <c r="B92" s="22" t="s">
        <v>194</v>
      </c>
      <c r="C92" s="23">
        <v>0.33333333333333331</v>
      </c>
      <c r="D92" s="23">
        <v>0.73958333333333337</v>
      </c>
      <c r="E92" s="23">
        <v>8.3333333333333329E-2</v>
      </c>
      <c r="F92" s="22"/>
      <c r="G92" s="24">
        <f t="shared" si="12"/>
        <v>0.32291666666666674</v>
      </c>
      <c r="H92" s="25"/>
      <c r="I92" s="25"/>
      <c r="J92" s="25">
        <v>6.9444444444444448E-2</v>
      </c>
      <c r="K92" s="25"/>
      <c r="L92" s="25"/>
      <c r="M92" s="25"/>
      <c r="N92" s="25">
        <v>6.9444444444444441E-3</v>
      </c>
      <c r="O92" s="25">
        <v>5.5555555555555558E-3</v>
      </c>
      <c r="P92" s="25"/>
      <c r="Q92" s="25"/>
      <c r="R92" s="25">
        <v>6.25E-2</v>
      </c>
      <c r="S92" s="25">
        <v>2.0833333333333332E-2</v>
      </c>
      <c r="T92" s="25">
        <v>4.1666666666666664E-2</v>
      </c>
      <c r="U92" s="25"/>
      <c r="V92" s="25"/>
      <c r="W92" s="25"/>
      <c r="X92" s="25"/>
      <c r="Y92" s="25"/>
      <c r="Z92" s="25"/>
      <c r="AA92" s="25"/>
      <c r="AB92" s="25">
        <v>1.0416666666666666E-2</v>
      </c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6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>
        <v>1.0416666666666666E-2</v>
      </c>
      <c r="BC92" s="25"/>
      <c r="BD92" s="25"/>
      <c r="BE92" s="24">
        <f t="shared" si="20"/>
        <v>0.22777777777777775</v>
      </c>
      <c r="BF92" s="27">
        <f t="shared" si="13"/>
        <v>9.5138888888888995E-2</v>
      </c>
      <c r="BG92" s="28">
        <f t="shared" si="14"/>
        <v>137</v>
      </c>
      <c r="BH92" s="29">
        <f t="shared" si="15"/>
        <v>0.29462365591397877</v>
      </c>
      <c r="BI92" s="30">
        <v>55.767000000000003</v>
      </c>
      <c r="BJ92" s="31">
        <v>1332</v>
      </c>
      <c r="BK92" s="22">
        <f>148*9</f>
        <v>1332</v>
      </c>
      <c r="BL92" s="103">
        <f t="shared" si="17"/>
        <v>1</v>
      </c>
      <c r="BM92" s="22">
        <v>1332</v>
      </c>
      <c r="BN92" s="32"/>
      <c r="BO92" s="102">
        <f t="shared" si="16"/>
        <v>1</v>
      </c>
      <c r="BP92" s="35">
        <f t="shared" si="18"/>
        <v>0.29462365591397877</v>
      </c>
    </row>
    <row r="93" spans="1:68" hidden="1" x14ac:dyDescent="0.45">
      <c r="A93" s="21">
        <v>45828</v>
      </c>
      <c r="B93" s="22" t="s">
        <v>186</v>
      </c>
      <c r="C93" s="23">
        <v>0.33333333333333331</v>
      </c>
      <c r="D93" s="23">
        <v>0.77083333333333337</v>
      </c>
      <c r="E93" s="23">
        <v>9.375E-2</v>
      </c>
      <c r="F93" s="22"/>
      <c r="G93" s="24">
        <f t="shared" si="12"/>
        <v>0.34375000000000006</v>
      </c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6"/>
      <c r="AP93" s="25">
        <v>0.34375</v>
      </c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4">
        <f t="shared" si="20"/>
        <v>0.34375</v>
      </c>
      <c r="BF93" s="27">
        <f t="shared" si="13"/>
        <v>0</v>
      </c>
      <c r="BG93" s="28">
        <f t="shared" si="14"/>
        <v>0</v>
      </c>
      <c r="BH93" s="29">
        <f t="shared" si="15"/>
        <v>0</v>
      </c>
      <c r="BI93" s="30"/>
      <c r="BJ93" s="31" t="e">
        <f t="shared" si="19"/>
        <v>#DIV/0!</v>
      </c>
      <c r="BK93" s="22"/>
      <c r="BL93" s="33" t="e">
        <f t="shared" si="17"/>
        <v>#DIV/0!</v>
      </c>
      <c r="BM93" s="22"/>
      <c r="BN93" s="32"/>
      <c r="BO93" s="34" t="e">
        <f t="shared" si="16"/>
        <v>#DIV/0!</v>
      </c>
      <c r="BP93" s="35">
        <v>0</v>
      </c>
    </row>
    <row r="94" spans="1:68" hidden="1" x14ac:dyDescent="0.45">
      <c r="A94" s="21">
        <v>45828</v>
      </c>
      <c r="B94" s="22" t="s">
        <v>189</v>
      </c>
      <c r="C94" s="23">
        <v>0.33333333333333331</v>
      </c>
      <c r="D94" s="23">
        <v>0.73958333333333337</v>
      </c>
      <c r="E94" s="23">
        <v>8.3333333333333329E-2</v>
      </c>
      <c r="F94" s="22"/>
      <c r="G94" s="24">
        <f t="shared" si="12"/>
        <v>0.32291666666666674</v>
      </c>
      <c r="H94" s="25"/>
      <c r="I94" s="25"/>
      <c r="J94" s="25"/>
      <c r="K94" s="25"/>
      <c r="L94" s="25">
        <v>3.4722222222222224E-2</v>
      </c>
      <c r="M94" s="25"/>
      <c r="N94" s="25">
        <v>6.9444444444444441E-3</v>
      </c>
      <c r="O94" s="25">
        <v>2.0833333333333333E-3</v>
      </c>
      <c r="P94" s="25"/>
      <c r="Q94" s="25"/>
      <c r="R94" s="25">
        <v>6.9444444444444441E-3</v>
      </c>
      <c r="S94" s="25">
        <v>2.0833333333333332E-2</v>
      </c>
      <c r="T94" s="25">
        <v>6.25E-2</v>
      </c>
      <c r="U94" s="25"/>
      <c r="V94" s="25"/>
      <c r="W94" s="25"/>
      <c r="X94" s="25"/>
      <c r="Y94" s="25"/>
      <c r="Z94" s="25"/>
      <c r="AA94" s="25"/>
      <c r="AB94" s="25">
        <v>1.0416666666666666E-2</v>
      </c>
      <c r="AC94" s="25"/>
      <c r="AD94" s="25"/>
      <c r="AE94" s="25"/>
      <c r="AF94" s="25"/>
      <c r="AG94" s="25"/>
      <c r="AH94" s="25"/>
      <c r="AI94" s="25"/>
      <c r="AJ94" s="25"/>
      <c r="AK94" s="25">
        <v>1.3888888888888888E-2</v>
      </c>
      <c r="AL94" s="25"/>
      <c r="AM94" s="25"/>
      <c r="AN94" s="25"/>
      <c r="AO94" s="26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>
        <v>1.0416666666666666E-2</v>
      </c>
      <c r="BC94" s="25"/>
      <c r="BD94" s="25"/>
      <c r="BE94" s="24">
        <f t="shared" si="20"/>
        <v>0.16874999999999998</v>
      </c>
      <c r="BF94" s="27">
        <f t="shared" si="13"/>
        <v>0.15416666666666676</v>
      </c>
      <c r="BG94" s="28">
        <f t="shared" si="14"/>
        <v>222</v>
      </c>
      <c r="BH94" s="29">
        <f t="shared" si="15"/>
        <v>0.47741935483870984</v>
      </c>
      <c r="BI94" s="30">
        <v>47.945999999999998</v>
      </c>
      <c r="BJ94" s="31">
        <v>27600</v>
      </c>
      <c r="BK94" s="22">
        <v>27600</v>
      </c>
      <c r="BL94" s="33">
        <f t="shared" si="17"/>
        <v>1</v>
      </c>
      <c r="BM94" s="22">
        <f>BK94-2</f>
        <v>27598</v>
      </c>
      <c r="BN94" s="32"/>
      <c r="BO94" s="104">
        <f t="shared" si="16"/>
        <v>0.99992753623188402</v>
      </c>
      <c r="BP94" s="35">
        <f t="shared" si="18"/>
        <v>0.47738475923328672</v>
      </c>
    </row>
    <row r="95" spans="1:68" hidden="1" x14ac:dyDescent="0.45">
      <c r="A95" s="21">
        <v>45828</v>
      </c>
      <c r="B95" s="22" t="s">
        <v>187</v>
      </c>
      <c r="C95" s="23">
        <v>0.33333333333333331</v>
      </c>
      <c r="D95" s="23">
        <v>0.73958333333333337</v>
      </c>
      <c r="E95" s="23">
        <v>8.3333333333333329E-2</v>
      </c>
      <c r="F95" s="22"/>
      <c r="G95" s="24">
        <f t="shared" si="12"/>
        <v>0.32291666666666674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6"/>
      <c r="AP95" s="25">
        <v>0.32291666666666669</v>
      </c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4">
        <f t="shared" si="20"/>
        <v>0.32291666666666669</v>
      </c>
      <c r="BF95" s="27">
        <f t="shared" si="13"/>
        <v>0</v>
      </c>
      <c r="BG95" s="28">
        <f t="shared" si="14"/>
        <v>0</v>
      </c>
      <c r="BH95" s="29">
        <f t="shared" si="15"/>
        <v>0</v>
      </c>
      <c r="BI95" s="30"/>
      <c r="BJ95" s="31" t="e">
        <f t="shared" si="19"/>
        <v>#DIV/0!</v>
      </c>
      <c r="BK95" s="22"/>
      <c r="BL95" s="33" t="e">
        <f t="shared" si="17"/>
        <v>#DIV/0!</v>
      </c>
      <c r="BM95" s="22"/>
      <c r="BN95" s="32"/>
      <c r="BO95" s="34" t="e">
        <f t="shared" si="16"/>
        <v>#DIV/0!</v>
      </c>
      <c r="BP95" s="35">
        <v>0</v>
      </c>
    </row>
    <row r="96" spans="1:68" hidden="1" x14ac:dyDescent="0.45">
      <c r="A96" s="21">
        <v>45828</v>
      </c>
      <c r="B96" s="22" t="s">
        <v>185</v>
      </c>
      <c r="C96" s="23">
        <v>0.33333333333333331</v>
      </c>
      <c r="D96" s="23">
        <v>0.73958333333333337</v>
      </c>
      <c r="E96" s="23">
        <v>8.3333333333333329E-2</v>
      </c>
      <c r="F96" s="22"/>
      <c r="G96" s="24">
        <f t="shared" si="12"/>
        <v>0.32291666666666674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6"/>
      <c r="AP96" s="25">
        <v>0.32291666666666669</v>
      </c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4">
        <f t="shared" si="20"/>
        <v>0.32291666666666669</v>
      </c>
      <c r="BF96" s="27">
        <f t="shared" si="13"/>
        <v>0</v>
      </c>
      <c r="BG96" s="28">
        <f t="shared" si="14"/>
        <v>0</v>
      </c>
      <c r="BH96" s="29">
        <f t="shared" si="15"/>
        <v>0</v>
      </c>
      <c r="BI96" s="30"/>
      <c r="BJ96" s="31" t="e">
        <f t="shared" si="19"/>
        <v>#DIV/0!</v>
      </c>
      <c r="BK96" s="22"/>
      <c r="BL96" s="103" t="e">
        <f t="shared" si="17"/>
        <v>#DIV/0!</v>
      </c>
      <c r="BM96" s="22"/>
      <c r="BN96" s="32"/>
      <c r="BO96" s="102" t="e">
        <f t="shared" si="16"/>
        <v>#DIV/0!</v>
      </c>
      <c r="BP96" s="35">
        <v>0</v>
      </c>
    </row>
    <row r="97" spans="1:68" hidden="1" x14ac:dyDescent="0.45">
      <c r="A97" s="21">
        <v>45828</v>
      </c>
      <c r="B97" s="22" t="s">
        <v>181</v>
      </c>
      <c r="C97" s="23">
        <v>0.33333333333333331</v>
      </c>
      <c r="D97" s="23">
        <v>0.73958333333333337</v>
      </c>
      <c r="E97" s="23">
        <v>8.3333333333333329E-2</v>
      </c>
      <c r="F97" s="22"/>
      <c r="G97" s="24">
        <f t="shared" si="12"/>
        <v>0.32291666666666674</v>
      </c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6"/>
      <c r="AP97" s="25">
        <v>0.32291666666666669</v>
      </c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4">
        <f t="shared" si="20"/>
        <v>0.32291666666666669</v>
      </c>
      <c r="BF97" s="27">
        <f t="shared" si="13"/>
        <v>0</v>
      </c>
      <c r="BG97" s="28">
        <f t="shared" si="14"/>
        <v>0</v>
      </c>
      <c r="BH97" s="29">
        <f t="shared" si="15"/>
        <v>0</v>
      </c>
      <c r="BI97" s="30"/>
      <c r="BJ97" s="31" t="e">
        <f t="shared" si="19"/>
        <v>#DIV/0!</v>
      </c>
      <c r="BK97" s="22"/>
      <c r="BL97" s="33" t="e">
        <f t="shared" si="17"/>
        <v>#DIV/0!</v>
      </c>
      <c r="BM97" s="22"/>
      <c r="BN97" s="32"/>
      <c r="BO97" s="102" t="e">
        <f t="shared" si="16"/>
        <v>#DIV/0!</v>
      </c>
      <c r="BP97" s="35">
        <v>0</v>
      </c>
    </row>
    <row r="98" spans="1:68" x14ac:dyDescent="0.45">
      <c r="A98" s="21">
        <v>45831</v>
      </c>
      <c r="B98" s="22" t="s">
        <v>193</v>
      </c>
      <c r="C98" s="23">
        <v>0.33333333333333331</v>
      </c>
      <c r="D98" s="23">
        <v>0.73958333333333337</v>
      </c>
      <c r="E98" s="23">
        <v>5.2083333333333336E-2</v>
      </c>
      <c r="F98" s="22"/>
      <c r="G98" s="24">
        <f t="shared" si="12"/>
        <v>0.35416666666666674</v>
      </c>
      <c r="H98" s="25">
        <v>6.9444444444444441E-3</v>
      </c>
      <c r="I98" s="25"/>
      <c r="J98" s="25">
        <v>6.9444444444444448E-2</v>
      </c>
      <c r="K98" s="25"/>
      <c r="L98" s="25"/>
      <c r="M98" s="25"/>
      <c r="N98" s="25"/>
      <c r="O98" s="25">
        <v>1.0416666666666666E-2</v>
      </c>
      <c r="P98" s="25"/>
      <c r="Q98" s="25"/>
      <c r="R98" s="25"/>
      <c r="S98" s="25">
        <v>2.0833333333333332E-2</v>
      </c>
      <c r="T98" s="25">
        <v>0.2013888888888889</v>
      </c>
      <c r="U98" s="25"/>
      <c r="V98" s="25"/>
      <c r="W98" s="25"/>
      <c r="X98" s="25"/>
      <c r="Y98" s="25"/>
      <c r="Z98" s="25">
        <v>6.9444444444444441E-3</v>
      </c>
      <c r="AA98" s="25">
        <v>3.472222222222222E-3</v>
      </c>
      <c r="AB98" s="25">
        <v>1.0416666666666666E-2</v>
      </c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6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>
        <v>1.0416666666666666E-2</v>
      </c>
      <c r="BC98" s="25"/>
      <c r="BD98" s="25"/>
      <c r="BE98" s="24">
        <f t="shared" si="20"/>
        <v>0.34027777777777779</v>
      </c>
      <c r="BF98" s="27">
        <f t="shared" si="13"/>
        <v>1.3888888888888951E-2</v>
      </c>
      <c r="BG98" s="28">
        <f t="shared" si="14"/>
        <v>20</v>
      </c>
      <c r="BH98" s="29">
        <f t="shared" si="15"/>
        <v>3.921568627450997E-2</v>
      </c>
      <c r="BI98" s="30">
        <v>99.5</v>
      </c>
      <c r="BJ98" s="31">
        <v>48</v>
      </c>
      <c r="BK98" s="22">
        <v>48</v>
      </c>
      <c r="BL98" s="33">
        <f t="shared" si="17"/>
        <v>1</v>
      </c>
      <c r="BM98" s="22">
        <v>48</v>
      </c>
      <c r="BN98" s="32"/>
      <c r="BO98" s="34">
        <f t="shared" si="16"/>
        <v>1</v>
      </c>
      <c r="BP98" s="35">
        <f t="shared" si="18"/>
        <v>3.921568627450997E-2</v>
      </c>
    </row>
    <row r="99" spans="1:68" x14ac:dyDescent="0.45">
      <c r="A99" s="21">
        <v>45831</v>
      </c>
      <c r="B99" s="22" t="s">
        <v>149</v>
      </c>
      <c r="C99" s="23">
        <v>0.33333333333333331</v>
      </c>
      <c r="D99" s="23">
        <v>0.73958333333333337</v>
      </c>
      <c r="E99" s="23">
        <v>5.2083333333333336E-2</v>
      </c>
      <c r="F99" s="22"/>
      <c r="G99" s="24">
        <f t="shared" si="12"/>
        <v>0.35416666666666674</v>
      </c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6"/>
      <c r="AP99" s="25">
        <v>0.35416666666666669</v>
      </c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4">
        <f t="shared" si="20"/>
        <v>0.35416666666666669</v>
      </c>
      <c r="BF99" s="27">
        <f t="shared" si="13"/>
        <v>0</v>
      </c>
      <c r="BG99" s="28">
        <f t="shared" si="14"/>
        <v>0</v>
      </c>
      <c r="BH99" s="29">
        <f t="shared" si="15"/>
        <v>0</v>
      </c>
      <c r="BI99" s="30"/>
      <c r="BJ99" s="31" t="e">
        <f t="shared" si="19"/>
        <v>#DIV/0!</v>
      </c>
      <c r="BK99" s="22"/>
      <c r="BL99" s="33" t="e">
        <f t="shared" si="17"/>
        <v>#DIV/0!</v>
      </c>
      <c r="BM99" s="22"/>
      <c r="BN99" s="32"/>
      <c r="BO99" s="34" t="e">
        <f t="shared" si="16"/>
        <v>#DIV/0!</v>
      </c>
      <c r="BP99" s="35">
        <v>0</v>
      </c>
    </row>
    <row r="100" spans="1:68" x14ac:dyDescent="0.45">
      <c r="A100" s="21">
        <v>45831</v>
      </c>
      <c r="B100" s="22" t="s">
        <v>155</v>
      </c>
      <c r="C100" s="23">
        <v>0.33333333333333331</v>
      </c>
      <c r="D100" s="23">
        <v>0.73958333333333337</v>
      </c>
      <c r="E100" s="23">
        <v>5.2083333333333336E-2</v>
      </c>
      <c r="F100" s="22"/>
      <c r="G100" s="24">
        <f t="shared" si="12"/>
        <v>0.35416666666666674</v>
      </c>
      <c r="H100" s="25">
        <v>1.3888888888888888E-2</v>
      </c>
      <c r="I100" s="25"/>
      <c r="J100" s="25">
        <v>1.3888888888888888E-2</v>
      </c>
      <c r="K100" s="25"/>
      <c r="L100" s="25"/>
      <c r="M100" s="25"/>
      <c r="N100" s="25">
        <v>6.9444444444444441E-3</v>
      </c>
      <c r="O100" s="25">
        <v>1.0416666666666666E-2</v>
      </c>
      <c r="P100" s="25"/>
      <c r="Q100" s="25"/>
      <c r="R100" s="25"/>
      <c r="S100" s="25">
        <v>2.0833333333333332E-2</v>
      </c>
      <c r="T100" s="25"/>
      <c r="U100" s="25"/>
      <c r="V100" s="25"/>
      <c r="W100" s="25"/>
      <c r="X100" s="25"/>
      <c r="Y100" s="25"/>
      <c r="Z100" s="25"/>
      <c r="AA100" s="25"/>
      <c r="AB100" s="25">
        <v>1.0416666666666666E-2</v>
      </c>
      <c r="AC100" s="25"/>
      <c r="AD100" s="25"/>
      <c r="AE100" s="25"/>
      <c r="AF100" s="25"/>
      <c r="AG100" s="25"/>
      <c r="AH100" s="25"/>
      <c r="AI100" s="25"/>
      <c r="AJ100" s="25"/>
      <c r="AK100" s="25">
        <v>1.0416666666666666E-2</v>
      </c>
      <c r="AL100" s="25"/>
      <c r="AM100" s="25"/>
      <c r="AN100" s="25"/>
      <c r="AO100" s="26"/>
      <c r="AP100" s="25">
        <v>3.4722222222222224E-2</v>
      </c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>
        <v>1.0416666666666666E-2</v>
      </c>
      <c r="BC100" s="25"/>
      <c r="BD100" s="25">
        <v>3.472222222222222E-3</v>
      </c>
      <c r="BE100" s="24">
        <f t="shared" si="20"/>
        <v>0.13541666666666666</v>
      </c>
      <c r="BF100" s="27">
        <f t="shared" si="13"/>
        <v>0.21875000000000008</v>
      </c>
      <c r="BG100" s="28">
        <f t="shared" si="14"/>
        <v>315</v>
      </c>
      <c r="BH100" s="29">
        <f t="shared" si="15"/>
        <v>0.61764705882352955</v>
      </c>
      <c r="BI100" s="30">
        <v>44.082999999999998</v>
      </c>
      <c r="BJ100" s="31">
        <f>(BG100*60)/BI100*5</f>
        <v>2143.683506113468</v>
      </c>
      <c r="BK100" s="22">
        <v>2125</v>
      </c>
      <c r="BL100" s="103">
        <f t="shared" si="17"/>
        <v>0.99128439153439141</v>
      </c>
      <c r="BM100" s="22">
        <f>BK100-2</f>
        <v>2123</v>
      </c>
      <c r="BN100" s="32"/>
      <c r="BO100" s="102">
        <f t="shared" si="16"/>
        <v>0.99905882352941178</v>
      </c>
      <c r="BP100" s="35">
        <f t="shared" si="18"/>
        <v>0.61168764052287583</v>
      </c>
    </row>
    <row r="101" spans="1:68" x14ac:dyDescent="0.45">
      <c r="A101" s="21">
        <v>45831</v>
      </c>
      <c r="B101" s="22" t="s">
        <v>186</v>
      </c>
      <c r="C101" s="23">
        <v>0.33333333333333331</v>
      </c>
      <c r="D101" s="23">
        <v>0.73958333333333337</v>
      </c>
      <c r="E101" s="23">
        <v>5.2083333333333336E-2</v>
      </c>
      <c r="F101" s="22"/>
      <c r="G101" s="24">
        <f t="shared" si="12"/>
        <v>0.35416666666666674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6"/>
      <c r="AP101" s="25">
        <v>0.35416666666666669</v>
      </c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4">
        <f t="shared" si="20"/>
        <v>0.35416666666666669</v>
      </c>
      <c r="BF101" s="27">
        <f t="shared" si="13"/>
        <v>0</v>
      </c>
      <c r="BG101" s="28">
        <f t="shared" si="14"/>
        <v>0</v>
      </c>
      <c r="BH101" s="29">
        <f t="shared" si="15"/>
        <v>0</v>
      </c>
      <c r="BI101" s="30"/>
      <c r="BJ101" s="31" t="e">
        <f t="shared" si="19"/>
        <v>#DIV/0!</v>
      </c>
      <c r="BK101" s="22"/>
      <c r="BL101" s="33" t="e">
        <f t="shared" si="17"/>
        <v>#DIV/0!</v>
      </c>
      <c r="BM101" s="22"/>
      <c r="BN101" s="32"/>
      <c r="BO101" s="102" t="e">
        <f t="shared" si="16"/>
        <v>#DIV/0!</v>
      </c>
      <c r="BP101" s="35">
        <v>0</v>
      </c>
    </row>
    <row r="102" spans="1:68" ht="24.6" customHeight="1" x14ac:dyDescent="0.45">
      <c r="A102" s="21">
        <v>45831</v>
      </c>
      <c r="B102" s="22" t="s">
        <v>196</v>
      </c>
      <c r="C102" s="23">
        <v>0.33333333333333331</v>
      </c>
      <c r="D102" s="23">
        <v>0.73958333333333337</v>
      </c>
      <c r="E102" s="23">
        <v>5.2083333333333336E-2</v>
      </c>
      <c r="F102" s="22"/>
      <c r="G102" s="24">
        <f t="shared" si="12"/>
        <v>0.35416666666666674</v>
      </c>
      <c r="H102" s="25">
        <v>1.7361111111111112E-2</v>
      </c>
      <c r="I102" s="25">
        <v>1.3888888888888888E-2</v>
      </c>
      <c r="J102" s="25"/>
      <c r="K102" s="25"/>
      <c r="L102" s="25"/>
      <c r="M102" s="25"/>
      <c r="N102" s="25"/>
      <c r="O102" s="25">
        <v>4.8611111111111112E-3</v>
      </c>
      <c r="P102" s="25">
        <v>1.0416666666666666E-2</v>
      </c>
      <c r="Q102" s="25"/>
      <c r="R102" s="25"/>
      <c r="S102" s="25">
        <v>2.0833333333333332E-2</v>
      </c>
      <c r="T102" s="25">
        <v>1.3888888888888888E-2</v>
      </c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6"/>
      <c r="AP102" s="25">
        <v>0.11458333333333333</v>
      </c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4">
        <f t="shared" si="20"/>
        <v>0.1958333333333333</v>
      </c>
      <c r="BF102" s="27">
        <f t="shared" si="13"/>
        <v>0.15833333333333344</v>
      </c>
      <c r="BG102" s="28">
        <f t="shared" si="14"/>
        <v>228</v>
      </c>
      <c r="BH102" s="29">
        <f t="shared" si="15"/>
        <v>0.44705882352941195</v>
      </c>
      <c r="BI102" s="30"/>
      <c r="BJ102" s="31" t="e">
        <f t="shared" si="19"/>
        <v>#DIV/0!</v>
      </c>
      <c r="BK102" s="22">
        <f>10900+7200</f>
        <v>18100</v>
      </c>
      <c r="BL102" s="33">
        <v>1</v>
      </c>
      <c r="BM102" s="22">
        <f>BK102-2</f>
        <v>18098</v>
      </c>
      <c r="BN102" s="32"/>
      <c r="BO102" s="34">
        <f t="shared" si="16"/>
        <v>0.99988950276243094</v>
      </c>
      <c r="BP102" s="35">
        <f t="shared" si="18"/>
        <v>0.4470094247643811</v>
      </c>
    </row>
    <row r="103" spans="1:68" x14ac:dyDescent="0.45">
      <c r="A103" s="21">
        <v>45831</v>
      </c>
      <c r="B103" s="22" t="s">
        <v>187</v>
      </c>
      <c r="C103" s="23">
        <v>0.33333333333333331</v>
      </c>
      <c r="D103" s="23">
        <v>0.73958333333333337</v>
      </c>
      <c r="E103" s="23">
        <v>5.2083333333333336E-2</v>
      </c>
      <c r="F103" s="22"/>
      <c r="G103" s="24">
        <f t="shared" si="12"/>
        <v>0.35416666666666674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6"/>
      <c r="AP103" s="25">
        <v>0.35416666666666669</v>
      </c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4">
        <f t="shared" si="20"/>
        <v>0.35416666666666669</v>
      </c>
      <c r="BF103" s="27">
        <f t="shared" si="13"/>
        <v>0</v>
      </c>
      <c r="BG103" s="28">
        <f t="shared" si="14"/>
        <v>0</v>
      </c>
      <c r="BH103" s="29">
        <f t="shared" si="15"/>
        <v>0</v>
      </c>
      <c r="BI103" s="30"/>
      <c r="BJ103" s="31" t="e">
        <f t="shared" si="19"/>
        <v>#DIV/0!</v>
      </c>
      <c r="BK103" s="22"/>
      <c r="BL103" s="33" t="e">
        <f t="shared" si="17"/>
        <v>#DIV/0!</v>
      </c>
      <c r="BM103" s="22"/>
      <c r="BN103" s="32"/>
      <c r="BO103" s="34" t="e">
        <f t="shared" si="16"/>
        <v>#DIV/0!</v>
      </c>
      <c r="BP103" s="35">
        <v>0</v>
      </c>
    </row>
    <row r="104" spans="1:68" x14ac:dyDescent="0.45">
      <c r="A104" s="21">
        <v>45831</v>
      </c>
      <c r="B104" s="22" t="s">
        <v>185</v>
      </c>
      <c r="C104" s="23">
        <v>0.33333333333333331</v>
      </c>
      <c r="D104" s="23">
        <v>0.73958333333333337</v>
      </c>
      <c r="E104" s="23">
        <v>5.2083333333333336E-2</v>
      </c>
      <c r="F104" s="22"/>
      <c r="G104" s="24">
        <f t="shared" si="12"/>
        <v>0.35416666666666674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6"/>
      <c r="AP104" s="25">
        <v>0.35416666666666669</v>
      </c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4">
        <f t="shared" si="20"/>
        <v>0.35416666666666669</v>
      </c>
      <c r="BF104" s="27">
        <f t="shared" si="13"/>
        <v>0</v>
      </c>
      <c r="BG104" s="28">
        <f t="shared" si="14"/>
        <v>0</v>
      </c>
      <c r="BH104" s="29">
        <f t="shared" si="15"/>
        <v>0</v>
      </c>
      <c r="BI104" s="30"/>
      <c r="BJ104" s="31" t="e">
        <f t="shared" si="19"/>
        <v>#DIV/0!</v>
      </c>
      <c r="BK104" s="22"/>
      <c r="BL104" s="33" t="e">
        <f t="shared" si="17"/>
        <v>#DIV/0!</v>
      </c>
      <c r="BM104" s="22"/>
      <c r="BN104" s="32"/>
      <c r="BO104" s="102" t="e">
        <f t="shared" si="16"/>
        <v>#DIV/0!</v>
      </c>
      <c r="BP104" s="35">
        <v>0</v>
      </c>
    </row>
    <row r="105" spans="1:68" x14ac:dyDescent="0.45">
      <c r="A105" s="21">
        <v>45831</v>
      </c>
      <c r="B105" s="22" t="s">
        <v>181</v>
      </c>
      <c r="C105" s="23">
        <v>0.33333333333333331</v>
      </c>
      <c r="D105" s="23">
        <v>0.73958333333333337</v>
      </c>
      <c r="E105" s="23">
        <v>5.2083333333333336E-2</v>
      </c>
      <c r="F105" s="22"/>
      <c r="G105" s="24">
        <f t="shared" si="12"/>
        <v>0.35416666666666674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6"/>
      <c r="AP105" s="25">
        <v>0.35416666666666669</v>
      </c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4">
        <f t="shared" si="20"/>
        <v>0.35416666666666669</v>
      </c>
      <c r="BF105" s="27">
        <f t="shared" si="13"/>
        <v>0</v>
      </c>
      <c r="BG105" s="28">
        <f t="shared" si="14"/>
        <v>0</v>
      </c>
      <c r="BH105" s="29">
        <f t="shared" si="15"/>
        <v>0</v>
      </c>
      <c r="BI105" s="30"/>
      <c r="BJ105" s="31" t="e">
        <f t="shared" si="19"/>
        <v>#DIV/0!</v>
      </c>
      <c r="BK105" s="22"/>
      <c r="BL105" s="33" t="e">
        <f t="shared" si="17"/>
        <v>#DIV/0!</v>
      </c>
      <c r="BM105" s="22"/>
      <c r="BN105" s="32"/>
      <c r="BO105" s="34" t="e">
        <f t="shared" si="16"/>
        <v>#DIV/0!</v>
      </c>
      <c r="BP105" s="35">
        <v>0</v>
      </c>
    </row>
    <row r="106" spans="1:68" x14ac:dyDescent="0.45">
      <c r="A106" s="21">
        <v>45832</v>
      </c>
      <c r="B106" s="22" t="s">
        <v>197</v>
      </c>
      <c r="C106" s="23">
        <v>0.33333333333333331</v>
      </c>
      <c r="D106" s="23">
        <v>0.73958333333333337</v>
      </c>
      <c r="E106" s="23">
        <v>5.2083333333333336E-2</v>
      </c>
      <c r="F106" s="22"/>
      <c r="G106" s="24">
        <f t="shared" si="12"/>
        <v>0.35416666666666674</v>
      </c>
      <c r="H106" s="25">
        <v>6.9444444444444441E-3</v>
      </c>
      <c r="I106" s="25"/>
      <c r="J106" s="25">
        <v>6.9444444444444448E-2</v>
      </c>
      <c r="K106" s="25"/>
      <c r="L106" s="25"/>
      <c r="M106" s="25"/>
      <c r="N106" s="25"/>
      <c r="O106" s="25">
        <v>6.9444444444444441E-3</v>
      </c>
      <c r="P106" s="25"/>
      <c r="Q106" s="25"/>
      <c r="R106" s="25">
        <v>6.9444444444444448E-2</v>
      </c>
      <c r="S106" s="25">
        <v>2.0833333333333332E-2</v>
      </c>
      <c r="T106" s="25"/>
      <c r="U106" s="25"/>
      <c r="V106" s="25"/>
      <c r="W106" s="25"/>
      <c r="X106" s="25"/>
      <c r="Y106" s="25"/>
      <c r="Z106" s="25"/>
      <c r="AA106" s="25"/>
      <c r="AB106" s="25">
        <v>1.0416666666666666E-2</v>
      </c>
      <c r="AC106" s="25"/>
      <c r="AD106" s="25"/>
      <c r="AE106" s="25"/>
      <c r="AF106" s="25">
        <v>7.6388888888888895E-2</v>
      </c>
      <c r="AG106" s="25"/>
      <c r="AH106" s="25"/>
      <c r="AI106" s="25"/>
      <c r="AJ106" s="25"/>
      <c r="AK106" s="25"/>
      <c r="AL106" s="25"/>
      <c r="AM106" s="25"/>
      <c r="AN106" s="25"/>
      <c r="AO106" s="26"/>
      <c r="AP106" s="25">
        <v>6.9444444444444448E-2</v>
      </c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>
        <v>1.0416666666666666E-2</v>
      </c>
      <c r="BC106" s="25"/>
      <c r="BD106" s="25"/>
      <c r="BE106" s="24">
        <f t="shared" si="20"/>
        <v>0.34027777777777785</v>
      </c>
      <c r="BF106" s="27">
        <f t="shared" si="13"/>
        <v>1.3888888888888895E-2</v>
      </c>
      <c r="BG106" s="28">
        <f t="shared" si="14"/>
        <v>20</v>
      </c>
      <c r="BH106" s="29">
        <f t="shared" si="15"/>
        <v>3.921568627450981E-2</v>
      </c>
      <c r="BI106" s="30">
        <v>25.58</v>
      </c>
      <c r="BJ106" s="31">
        <v>156</v>
      </c>
      <c r="BK106" s="22">
        <v>156</v>
      </c>
      <c r="BL106" s="33">
        <f t="shared" si="17"/>
        <v>1</v>
      </c>
      <c r="BM106" s="22">
        <v>156</v>
      </c>
      <c r="BN106" s="32"/>
      <c r="BO106" s="34">
        <f t="shared" si="16"/>
        <v>1</v>
      </c>
      <c r="BP106" s="35">
        <f t="shared" si="18"/>
        <v>3.921568627450981E-2</v>
      </c>
    </row>
    <row r="107" spans="1:68" x14ac:dyDescent="0.45">
      <c r="A107" s="21">
        <v>45832</v>
      </c>
      <c r="B107" s="22" t="s">
        <v>149</v>
      </c>
      <c r="C107" s="23">
        <v>0.33333333333333331</v>
      </c>
      <c r="D107" s="23">
        <v>0.73958333333333337</v>
      </c>
      <c r="E107" s="23">
        <v>5.2083333333333336E-2</v>
      </c>
      <c r="F107" s="22"/>
      <c r="G107" s="24">
        <f t="shared" si="12"/>
        <v>0.35416666666666674</v>
      </c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6"/>
      <c r="AP107" s="25">
        <v>0.35416666666666669</v>
      </c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4">
        <f t="shared" si="20"/>
        <v>0.35416666666666669</v>
      </c>
      <c r="BF107" s="27">
        <f t="shared" si="13"/>
        <v>0</v>
      </c>
      <c r="BG107" s="28">
        <f t="shared" si="14"/>
        <v>0</v>
      </c>
      <c r="BH107" s="29">
        <f t="shared" si="15"/>
        <v>0</v>
      </c>
      <c r="BI107" s="30"/>
      <c r="BJ107" s="31" t="e">
        <f t="shared" si="19"/>
        <v>#DIV/0!</v>
      </c>
      <c r="BK107" s="22"/>
      <c r="BL107" s="33" t="e">
        <f t="shared" si="17"/>
        <v>#DIV/0!</v>
      </c>
      <c r="BM107" s="22"/>
      <c r="BN107" s="32"/>
      <c r="BO107" s="34" t="e">
        <f t="shared" si="16"/>
        <v>#DIV/0!</v>
      </c>
      <c r="BP107" s="35">
        <v>0</v>
      </c>
    </row>
    <row r="108" spans="1:68" x14ac:dyDescent="0.45">
      <c r="A108" s="21">
        <v>45832</v>
      </c>
      <c r="B108" s="22" t="s">
        <v>198</v>
      </c>
      <c r="C108" s="23">
        <v>0.33333333333333331</v>
      </c>
      <c r="D108" s="23">
        <v>0.73958333333333337</v>
      </c>
      <c r="E108" s="23">
        <v>5.2083333333333336E-2</v>
      </c>
      <c r="F108" s="22"/>
      <c r="G108" s="24">
        <f t="shared" si="12"/>
        <v>0.35416666666666674</v>
      </c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25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25">
        <v>0.35416666666666669</v>
      </c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108"/>
      <c r="BA108" s="108"/>
      <c r="BB108" s="108"/>
      <c r="BC108" s="108"/>
      <c r="BD108" s="108"/>
      <c r="BE108" s="24">
        <f t="shared" si="20"/>
        <v>0.35416666666666669</v>
      </c>
      <c r="BF108" s="27">
        <f t="shared" si="13"/>
        <v>0</v>
      </c>
      <c r="BG108" s="28">
        <f t="shared" si="14"/>
        <v>0</v>
      </c>
      <c r="BH108" s="29">
        <f t="shared" si="15"/>
        <v>0</v>
      </c>
      <c r="BI108" s="30"/>
      <c r="BJ108" s="31" t="e">
        <f t="shared" si="19"/>
        <v>#DIV/0!</v>
      </c>
      <c r="BK108" s="22"/>
      <c r="BL108" s="33" t="e">
        <f t="shared" si="17"/>
        <v>#DIV/0!</v>
      </c>
      <c r="BM108" s="22"/>
      <c r="BN108" s="32"/>
      <c r="BO108" s="102" t="e">
        <f t="shared" si="16"/>
        <v>#DIV/0!</v>
      </c>
      <c r="BP108" s="35">
        <v>0</v>
      </c>
    </row>
    <row r="109" spans="1:68" x14ac:dyDescent="0.45">
      <c r="A109" s="21">
        <v>45832</v>
      </c>
      <c r="B109" s="22" t="s">
        <v>186</v>
      </c>
      <c r="C109" s="23">
        <v>0.33333333333333331</v>
      </c>
      <c r="D109" s="23">
        <v>0.73958333333333337</v>
      </c>
      <c r="E109" s="23">
        <v>5.2083333333333336E-2</v>
      </c>
      <c r="F109" s="22"/>
      <c r="G109" s="24">
        <f t="shared" si="12"/>
        <v>0.35416666666666674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6"/>
      <c r="AP109" s="25">
        <v>0.35416666666666669</v>
      </c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4">
        <f t="shared" si="20"/>
        <v>0.35416666666666669</v>
      </c>
      <c r="BF109" s="27">
        <f t="shared" si="13"/>
        <v>0</v>
      </c>
      <c r="BG109" s="28">
        <f t="shared" si="14"/>
        <v>0</v>
      </c>
      <c r="BH109" s="29">
        <f t="shared" si="15"/>
        <v>0</v>
      </c>
      <c r="BI109" s="30"/>
      <c r="BJ109" s="31" t="e">
        <f t="shared" si="19"/>
        <v>#DIV/0!</v>
      </c>
      <c r="BK109" s="22"/>
      <c r="BL109" s="33" t="e">
        <f t="shared" si="17"/>
        <v>#DIV/0!</v>
      </c>
      <c r="BM109" s="22"/>
      <c r="BN109" s="32"/>
      <c r="BO109" s="102" t="e">
        <f t="shared" si="16"/>
        <v>#DIV/0!</v>
      </c>
      <c r="BP109" s="35">
        <v>0</v>
      </c>
    </row>
    <row r="110" spans="1:68" x14ac:dyDescent="0.45">
      <c r="A110" s="21">
        <v>45832</v>
      </c>
      <c r="B110" s="22" t="s">
        <v>199</v>
      </c>
      <c r="C110" s="23">
        <v>0.33333333333333331</v>
      </c>
      <c r="D110" s="23">
        <v>0.73958333333333337</v>
      </c>
      <c r="E110" s="23">
        <v>5.2083333333333336E-2</v>
      </c>
      <c r="F110" s="22"/>
      <c r="G110" s="24">
        <f t="shared" si="12"/>
        <v>0.35416666666666674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6"/>
      <c r="AP110" s="25">
        <v>0.35416666666666669</v>
      </c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4">
        <f t="shared" si="20"/>
        <v>0.35416666666666669</v>
      </c>
      <c r="BF110" s="27">
        <f t="shared" si="13"/>
        <v>0</v>
      </c>
      <c r="BG110" s="28">
        <f t="shared" si="14"/>
        <v>0</v>
      </c>
      <c r="BH110" s="29">
        <f t="shared" si="15"/>
        <v>0</v>
      </c>
      <c r="BI110" s="30"/>
      <c r="BJ110" s="31" t="e">
        <f t="shared" si="19"/>
        <v>#DIV/0!</v>
      </c>
      <c r="BK110" s="22"/>
      <c r="BL110" s="33" t="e">
        <f t="shared" si="17"/>
        <v>#DIV/0!</v>
      </c>
      <c r="BM110" s="22"/>
      <c r="BN110" s="32"/>
      <c r="BO110" s="34" t="e">
        <f t="shared" si="16"/>
        <v>#DIV/0!</v>
      </c>
      <c r="BP110" s="35">
        <v>0</v>
      </c>
    </row>
    <row r="111" spans="1:68" x14ac:dyDescent="0.45">
      <c r="A111" s="21">
        <v>45832</v>
      </c>
      <c r="B111" s="22" t="s">
        <v>187</v>
      </c>
      <c r="C111" s="23">
        <v>0.33333333333333331</v>
      </c>
      <c r="D111" s="23">
        <v>0.73958333333333337</v>
      </c>
      <c r="E111" s="23">
        <v>5.2083333333333336E-2</v>
      </c>
      <c r="F111" s="22"/>
      <c r="G111" s="24">
        <f t="shared" si="12"/>
        <v>0.35416666666666674</v>
      </c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6"/>
      <c r="AP111" s="25">
        <v>0.35416666666666669</v>
      </c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4">
        <f t="shared" si="20"/>
        <v>0.35416666666666669</v>
      </c>
      <c r="BF111" s="27">
        <f t="shared" si="13"/>
        <v>0</v>
      </c>
      <c r="BG111" s="28">
        <f t="shared" si="14"/>
        <v>0</v>
      </c>
      <c r="BH111" s="29">
        <f t="shared" si="15"/>
        <v>0</v>
      </c>
      <c r="BI111" s="30"/>
      <c r="BJ111" s="31" t="e">
        <f t="shared" si="19"/>
        <v>#DIV/0!</v>
      </c>
      <c r="BK111" s="22"/>
      <c r="BL111" s="33" t="e">
        <f t="shared" si="17"/>
        <v>#DIV/0!</v>
      </c>
      <c r="BM111" s="22"/>
      <c r="BN111" s="32"/>
      <c r="BO111" s="34" t="e">
        <f t="shared" si="16"/>
        <v>#DIV/0!</v>
      </c>
      <c r="BP111" s="35">
        <v>0</v>
      </c>
    </row>
    <row r="112" spans="1:68" x14ac:dyDescent="0.45">
      <c r="A112" s="21">
        <v>45832</v>
      </c>
      <c r="B112" s="22" t="s">
        <v>200</v>
      </c>
      <c r="C112" s="23">
        <v>0.33333333333333331</v>
      </c>
      <c r="D112" s="23">
        <v>0.73958333333333337</v>
      </c>
      <c r="E112" s="23">
        <v>5.2083333333333336E-2</v>
      </c>
      <c r="F112" s="22"/>
      <c r="G112" s="24">
        <f t="shared" si="12"/>
        <v>0.35416666666666674</v>
      </c>
      <c r="H112" s="25"/>
      <c r="I112" s="25"/>
      <c r="J112" s="25"/>
      <c r="K112" s="25">
        <v>3.4722222222222224E-2</v>
      </c>
      <c r="L112" s="25">
        <v>2.0833333333333332E-2</v>
      </c>
      <c r="M112" s="25"/>
      <c r="N112" s="25"/>
      <c r="O112" s="25"/>
      <c r="P112" s="25"/>
      <c r="Q112" s="25"/>
      <c r="R112" s="25">
        <v>0.15972222222222221</v>
      </c>
      <c r="S112" s="25"/>
      <c r="T112" s="25">
        <v>5.5555555555555552E-2</v>
      </c>
      <c r="U112" s="25">
        <v>1.3888888888888888E-2</v>
      </c>
      <c r="V112" s="25"/>
      <c r="W112" s="25"/>
      <c r="X112" s="25"/>
      <c r="Y112" s="25"/>
      <c r="Z112" s="25"/>
      <c r="AA112" s="25"/>
      <c r="AB112" s="25">
        <v>1.0416666666666666E-2</v>
      </c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6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>
        <v>1.0416666666666666E-2</v>
      </c>
      <c r="BC112" s="25"/>
      <c r="BD112" s="25"/>
      <c r="BE112" s="24">
        <f t="shared" si="20"/>
        <v>0.30555555555555558</v>
      </c>
      <c r="BF112" s="27">
        <f t="shared" si="13"/>
        <v>4.861111111111116E-2</v>
      </c>
      <c r="BG112" s="28">
        <f t="shared" si="14"/>
        <v>70</v>
      </c>
      <c r="BH112" s="29">
        <f t="shared" si="15"/>
        <v>0.13725490196078444</v>
      </c>
      <c r="BI112" s="30">
        <v>14.776</v>
      </c>
      <c r="BJ112" s="31">
        <f>(BG112*60)/BI112*20</f>
        <v>5684.8944233892798</v>
      </c>
      <c r="BK112" s="22">
        <v>5560</v>
      </c>
      <c r="BL112" s="33">
        <f t="shared" si="17"/>
        <v>0.97803047619047623</v>
      </c>
      <c r="BM112" s="22">
        <v>5560</v>
      </c>
      <c r="BN112" s="32"/>
      <c r="BO112" s="34">
        <f t="shared" si="16"/>
        <v>1</v>
      </c>
      <c r="BP112" s="35">
        <f t="shared" si="18"/>
        <v>0.13423947712418313</v>
      </c>
    </row>
    <row r="113" spans="1:68" x14ac:dyDescent="0.45">
      <c r="A113" s="21">
        <v>45832</v>
      </c>
      <c r="B113" s="22" t="s">
        <v>181</v>
      </c>
      <c r="C113" s="23">
        <v>0.33333333333333331</v>
      </c>
      <c r="D113" s="23">
        <v>0.73958333333333337</v>
      </c>
      <c r="E113" s="23">
        <v>5.2083333333333336E-2</v>
      </c>
      <c r="F113" s="22"/>
      <c r="G113" s="24">
        <f t="shared" si="12"/>
        <v>0.35416666666666674</v>
      </c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6"/>
      <c r="AP113" s="25">
        <v>0.35416666666666669</v>
      </c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4">
        <f t="shared" si="20"/>
        <v>0.35416666666666669</v>
      </c>
      <c r="BF113" s="27">
        <f t="shared" si="13"/>
        <v>0</v>
      </c>
      <c r="BG113" s="28">
        <f t="shared" si="14"/>
        <v>0</v>
      </c>
      <c r="BH113" s="29">
        <f t="shared" si="15"/>
        <v>0</v>
      </c>
      <c r="BI113" s="30"/>
      <c r="BJ113" s="31" t="e">
        <f t="shared" si="19"/>
        <v>#DIV/0!</v>
      </c>
      <c r="BK113" s="22"/>
      <c r="BL113" s="33" t="e">
        <f t="shared" si="17"/>
        <v>#DIV/0!</v>
      </c>
      <c r="BM113" s="22"/>
      <c r="BN113" s="32"/>
      <c r="BO113" s="34" t="e">
        <f t="shared" si="16"/>
        <v>#DIV/0!</v>
      </c>
      <c r="BP113" s="35">
        <v>0</v>
      </c>
    </row>
    <row r="114" spans="1:68" x14ac:dyDescent="0.45">
      <c r="A114" s="21">
        <v>45833</v>
      </c>
      <c r="B114" s="22" t="s">
        <v>201</v>
      </c>
      <c r="C114" s="23">
        <v>0.33333333333333331</v>
      </c>
      <c r="D114" s="23">
        <v>0.73958333333333337</v>
      </c>
      <c r="E114" s="23">
        <v>5.2083333333333336E-2</v>
      </c>
      <c r="F114" s="22"/>
      <c r="G114" s="24">
        <f t="shared" si="12"/>
        <v>0.35416666666666674</v>
      </c>
      <c r="H114" s="25">
        <v>6.9444444444444441E-3</v>
      </c>
      <c r="I114" s="25"/>
      <c r="J114" s="25"/>
      <c r="K114" s="25">
        <v>8.3333333333333329E-2</v>
      </c>
      <c r="L114" s="25"/>
      <c r="M114" s="25"/>
      <c r="N114" s="25">
        <v>1.0416666666666666E-2</v>
      </c>
      <c r="O114" s="25">
        <v>6.9444444444444441E-3</v>
      </c>
      <c r="P114" s="25"/>
      <c r="Q114" s="25"/>
      <c r="R114" s="25">
        <v>0.12847222222222221</v>
      </c>
      <c r="S114" s="25">
        <v>2.0833333333333332E-2</v>
      </c>
      <c r="T114" s="25"/>
      <c r="U114" s="25"/>
      <c r="V114" s="25"/>
      <c r="W114" s="25"/>
      <c r="X114" s="25"/>
      <c r="Y114" s="25"/>
      <c r="Z114" s="25">
        <v>6.9444444444444441E-3</v>
      </c>
      <c r="AA114" s="25"/>
      <c r="AB114" s="25">
        <v>1.0416666666666666E-2</v>
      </c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6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>
        <v>1.0416666666666666E-2</v>
      </c>
      <c r="BC114" s="25"/>
      <c r="BD114" s="25"/>
      <c r="BE114" s="24">
        <f t="shared" si="20"/>
        <v>0.28472222222222221</v>
      </c>
      <c r="BF114" s="27">
        <f t="shared" si="13"/>
        <v>6.9444444444444531E-2</v>
      </c>
      <c r="BG114" s="28">
        <f t="shared" si="14"/>
        <v>100</v>
      </c>
      <c r="BH114" s="29">
        <f t="shared" si="15"/>
        <v>0.19607843137254921</v>
      </c>
      <c r="BI114" s="30">
        <v>6.78</v>
      </c>
      <c r="BJ114" s="31">
        <f>(BG114*60)/BI114*1</f>
        <v>884.95575221238937</v>
      </c>
      <c r="BK114" s="22">
        <v>310</v>
      </c>
      <c r="BL114" s="33">
        <f t="shared" si="17"/>
        <v>0.3503</v>
      </c>
      <c r="BM114" s="22">
        <v>310</v>
      </c>
      <c r="BN114" s="32"/>
      <c r="BO114" s="34">
        <f t="shared" si="16"/>
        <v>1</v>
      </c>
      <c r="BP114" s="35">
        <f t="shared" si="18"/>
        <v>6.8686274509803982E-2</v>
      </c>
    </row>
    <row r="115" spans="1:68" x14ac:dyDescent="0.45">
      <c r="A115" s="21">
        <v>45833</v>
      </c>
      <c r="B115" s="22" t="s">
        <v>149</v>
      </c>
      <c r="C115" s="23">
        <v>0.33333333333333331</v>
      </c>
      <c r="D115" s="23">
        <v>0.73958333333333337</v>
      </c>
      <c r="E115" s="23">
        <v>5.2083333333333336E-2</v>
      </c>
      <c r="F115" s="22"/>
      <c r="G115" s="24">
        <f t="shared" ref="G115:G178" si="21">(D115-C115)-(E115+F115)</f>
        <v>0.35416666666666674</v>
      </c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6"/>
      <c r="AP115" s="25">
        <v>0.35416666666666669</v>
      </c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4">
        <f t="shared" si="20"/>
        <v>0.35416666666666669</v>
      </c>
      <c r="BF115" s="27">
        <f t="shared" ref="BF115:BF178" si="22">G115-BE115</f>
        <v>0</v>
      </c>
      <c r="BG115" s="28">
        <f t="shared" ref="BG115:BG178" si="23">(HOUR(BF115)*60)+MINUTE(BF115)</f>
        <v>0</v>
      </c>
      <c r="BH115" s="29">
        <f t="shared" ref="BH115:BH137" si="24">BF115/G115</f>
        <v>0</v>
      </c>
      <c r="BI115" s="30"/>
      <c r="BJ115" s="31" t="e">
        <f t="shared" si="19"/>
        <v>#DIV/0!</v>
      </c>
      <c r="BK115" s="22"/>
      <c r="BL115" s="33" t="e">
        <f t="shared" si="17"/>
        <v>#DIV/0!</v>
      </c>
      <c r="BM115" s="22"/>
      <c r="BN115" s="32"/>
      <c r="BO115" s="34" t="e">
        <f t="shared" ref="BO115:BO178" si="25">(BM115-BN115)/BK115</f>
        <v>#DIV/0!</v>
      </c>
      <c r="BP115" s="35">
        <v>0</v>
      </c>
    </row>
    <row r="116" spans="1:68" ht="24.6" customHeight="1" x14ac:dyDescent="0.45">
      <c r="A116" s="21">
        <v>45833</v>
      </c>
      <c r="B116" s="22" t="s">
        <v>155</v>
      </c>
      <c r="C116" s="23">
        <v>0.33333333333333331</v>
      </c>
      <c r="D116" s="23">
        <v>0.73958333333333337</v>
      </c>
      <c r="E116" s="23">
        <v>5.2083333333333336E-2</v>
      </c>
      <c r="F116" s="22"/>
      <c r="G116" s="24">
        <f t="shared" si="21"/>
        <v>0.35416666666666674</v>
      </c>
      <c r="H116" s="25"/>
      <c r="I116" s="25"/>
      <c r="J116" s="25"/>
      <c r="K116" s="25"/>
      <c r="L116" s="25"/>
      <c r="M116" s="25"/>
      <c r="N116" s="25">
        <v>6.9444444444444441E-3</v>
      </c>
      <c r="O116" s="25">
        <v>6.9444444444444441E-3</v>
      </c>
      <c r="P116" s="25"/>
      <c r="Q116" s="25"/>
      <c r="R116" s="25"/>
      <c r="S116" s="25">
        <v>2.0833333333333332E-2</v>
      </c>
      <c r="T116" s="25">
        <v>0.11805555555555555</v>
      </c>
      <c r="U116" s="25"/>
      <c r="V116" s="25"/>
      <c r="W116" s="25"/>
      <c r="X116" s="25"/>
      <c r="Y116" s="25"/>
      <c r="Z116" s="25"/>
      <c r="AA116" s="25"/>
      <c r="AB116" s="25">
        <v>1.0416666666666666E-2</v>
      </c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6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>
        <v>1.0416666666666666E-2</v>
      </c>
      <c r="BC116" s="25"/>
      <c r="BD116" s="25"/>
      <c r="BE116" s="24">
        <f t="shared" si="20"/>
        <v>0.1736111111111111</v>
      </c>
      <c r="BF116" s="27">
        <f t="shared" si="22"/>
        <v>0.18055555555555564</v>
      </c>
      <c r="BG116" s="28">
        <f t="shared" si="23"/>
        <v>260</v>
      </c>
      <c r="BH116" s="29">
        <f t="shared" si="24"/>
        <v>0.50980392156862753</v>
      </c>
      <c r="BI116" s="30">
        <v>29.616</v>
      </c>
      <c r="BJ116" s="31">
        <f>(BG116*60)/BI116*5</f>
        <v>2633.7115072933552</v>
      </c>
      <c r="BK116" s="22">
        <v>2610</v>
      </c>
      <c r="BL116" s="33">
        <f t="shared" si="17"/>
        <v>0.990996923076923</v>
      </c>
      <c r="BM116" s="22">
        <f>BK116-1</f>
        <v>2609</v>
      </c>
      <c r="BN116" s="32"/>
      <c r="BO116" s="104">
        <f t="shared" si="25"/>
        <v>0.99961685823754787</v>
      </c>
      <c r="BP116" s="35">
        <f t="shared" si="18"/>
        <v>0.50502054901960791</v>
      </c>
    </row>
    <row r="117" spans="1:68" ht="25.8" customHeight="1" x14ac:dyDescent="0.45">
      <c r="A117" s="21">
        <v>45833</v>
      </c>
      <c r="B117" s="22" t="s">
        <v>186</v>
      </c>
      <c r="C117" s="23">
        <v>0.33333333333333331</v>
      </c>
      <c r="D117" s="23">
        <v>0.73958333333333337</v>
      </c>
      <c r="E117" s="23">
        <v>5.2083333333333336E-2</v>
      </c>
      <c r="F117" s="22"/>
      <c r="G117" s="24">
        <f t="shared" si="21"/>
        <v>0.35416666666666674</v>
      </c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6"/>
      <c r="AP117" s="25">
        <v>0.35416666666666669</v>
      </c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4">
        <f t="shared" si="20"/>
        <v>0.35416666666666669</v>
      </c>
      <c r="BF117" s="27">
        <f t="shared" si="22"/>
        <v>0</v>
      </c>
      <c r="BG117" s="28">
        <f t="shared" si="23"/>
        <v>0</v>
      </c>
      <c r="BH117" s="29">
        <f t="shared" si="24"/>
        <v>0</v>
      </c>
      <c r="BI117" s="30"/>
      <c r="BJ117" s="31" t="e">
        <f t="shared" si="19"/>
        <v>#DIV/0!</v>
      </c>
      <c r="BK117" s="22"/>
      <c r="BL117" s="33" t="e">
        <f t="shared" si="17"/>
        <v>#DIV/0!</v>
      </c>
      <c r="BM117" s="22"/>
      <c r="BN117" s="32"/>
      <c r="BO117" s="104" t="e">
        <f t="shared" si="25"/>
        <v>#DIV/0!</v>
      </c>
      <c r="BP117" s="35">
        <v>0</v>
      </c>
    </row>
    <row r="118" spans="1:68" x14ac:dyDescent="0.45">
      <c r="A118" s="21">
        <v>45833</v>
      </c>
      <c r="B118" s="22" t="s">
        <v>199</v>
      </c>
      <c r="C118" s="23">
        <v>0.33333333333333331</v>
      </c>
      <c r="D118" s="23">
        <v>0.73958333333333337</v>
      </c>
      <c r="E118" s="23">
        <v>5.2083333333333336E-2</v>
      </c>
      <c r="F118" s="22"/>
      <c r="G118" s="24">
        <f t="shared" si="21"/>
        <v>0.35416666666666674</v>
      </c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6"/>
      <c r="AP118" s="25">
        <v>0.35416666666666669</v>
      </c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4">
        <f t="shared" si="20"/>
        <v>0.35416666666666669</v>
      </c>
      <c r="BF118" s="27">
        <f t="shared" si="22"/>
        <v>0</v>
      </c>
      <c r="BG118" s="28">
        <f t="shared" si="23"/>
        <v>0</v>
      </c>
      <c r="BH118" s="29">
        <f t="shared" si="24"/>
        <v>0</v>
      </c>
      <c r="BI118" s="30"/>
      <c r="BJ118" s="31" t="e">
        <f t="shared" si="19"/>
        <v>#DIV/0!</v>
      </c>
      <c r="BK118" s="22"/>
      <c r="BL118" s="33" t="e">
        <f t="shared" si="17"/>
        <v>#DIV/0!</v>
      </c>
      <c r="BM118" s="22"/>
      <c r="BN118" s="32"/>
      <c r="BO118" s="102" t="e">
        <f t="shared" si="25"/>
        <v>#DIV/0!</v>
      </c>
      <c r="BP118" s="35">
        <v>0</v>
      </c>
    </row>
    <row r="119" spans="1:68" x14ac:dyDescent="0.45">
      <c r="A119" s="21">
        <v>45833</v>
      </c>
      <c r="B119" s="22" t="s">
        <v>187</v>
      </c>
      <c r="C119" s="23">
        <v>0.33333333333333331</v>
      </c>
      <c r="D119" s="23">
        <v>0.73958333333333337</v>
      </c>
      <c r="E119" s="23">
        <v>5.2083333333333336E-2</v>
      </c>
      <c r="F119" s="22"/>
      <c r="G119" s="24">
        <f t="shared" si="21"/>
        <v>0.35416666666666674</v>
      </c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6"/>
      <c r="AP119" s="25">
        <v>0.35416666666666669</v>
      </c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4">
        <f t="shared" si="20"/>
        <v>0.35416666666666669</v>
      </c>
      <c r="BF119" s="27">
        <f t="shared" si="22"/>
        <v>0</v>
      </c>
      <c r="BG119" s="28">
        <f t="shared" si="23"/>
        <v>0</v>
      </c>
      <c r="BH119" s="29">
        <f t="shared" si="24"/>
        <v>0</v>
      </c>
      <c r="BI119" s="30"/>
      <c r="BJ119" s="31" t="e">
        <f t="shared" si="19"/>
        <v>#DIV/0!</v>
      </c>
      <c r="BK119" s="22"/>
      <c r="BL119" s="33" t="e">
        <f t="shared" si="17"/>
        <v>#DIV/0!</v>
      </c>
      <c r="BM119" s="22"/>
      <c r="BN119" s="32"/>
      <c r="BO119" s="34" t="e">
        <f t="shared" si="25"/>
        <v>#DIV/0!</v>
      </c>
      <c r="BP119" s="35">
        <v>0</v>
      </c>
    </row>
    <row r="120" spans="1:68" x14ac:dyDescent="0.45">
      <c r="A120" s="21">
        <v>45833</v>
      </c>
      <c r="B120" s="22" t="s">
        <v>202</v>
      </c>
      <c r="C120" s="23">
        <v>0.33333333333333331</v>
      </c>
      <c r="D120" s="23">
        <v>0.73958333333333337</v>
      </c>
      <c r="E120" s="23">
        <v>5.2083333333333336E-2</v>
      </c>
      <c r="F120" s="22"/>
      <c r="G120" s="24">
        <f t="shared" si="21"/>
        <v>0.35416666666666674</v>
      </c>
      <c r="H120" s="25"/>
      <c r="I120" s="25"/>
      <c r="J120" s="25"/>
      <c r="K120" s="25"/>
      <c r="L120" s="25"/>
      <c r="M120" s="25"/>
      <c r="N120" s="25">
        <v>8.3333333333333332E-3</v>
      </c>
      <c r="O120" s="25">
        <v>1.0416666666666666E-2</v>
      </c>
      <c r="P120" s="25"/>
      <c r="Q120" s="25"/>
      <c r="R120" s="25">
        <v>1.3888888888888888E-2</v>
      </c>
      <c r="S120" s="25">
        <v>2.4305555555555556E-2</v>
      </c>
      <c r="T120" s="25"/>
      <c r="U120" s="25">
        <v>7.6388888888888886E-3</v>
      </c>
      <c r="V120" s="25"/>
      <c r="W120" s="25"/>
      <c r="X120" s="25"/>
      <c r="Y120" s="25"/>
      <c r="Z120" s="25"/>
      <c r="AA120" s="25"/>
      <c r="AB120" s="25">
        <v>1.0416666666666666E-2</v>
      </c>
      <c r="AC120" s="25"/>
      <c r="AD120" s="25"/>
      <c r="AE120" s="25"/>
      <c r="AF120" s="25"/>
      <c r="AG120" s="25"/>
      <c r="AH120" s="25"/>
      <c r="AI120" s="25"/>
      <c r="AJ120" s="25"/>
      <c r="AK120" s="25">
        <v>0.1701388888888889</v>
      </c>
      <c r="AL120" s="25"/>
      <c r="AM120" s="25"/>
      <c r="AN120" s="25"/>
      <c r="AO120" s="26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>
        <v>1.0416666666666666E-2</v>
      </c>
      <c r="BC120" s="25"/>
      <c r="BD120" s="25"/>
      <c r="BE120" s="24">
        <f t="shared" si="20"/>
        <v>0.25555555555555559</v>
      </c>
      <c r="BF120" s="27">
        <f t="shared" si="22"/>
        <v>9.8611111111111149E-2</v>
      </c>
      <c r="BG120" s="28">
        <f t="shared" si="23"/>
        <v>142</v>
      </c>
      <c r="BH120" s="29">
        <f t="shared" si="24"/>
        <v>0.27843137254901967</v>
      </c>
      <c r="BI120" s="30">
        <v>14.785</v>
      </c>
      <c r="BJ120" s="31">
        <f>(BG120*60)/BI120*20</f>
        <v>11525.194453838349</v>
      </c>
      <c r="BK120" s="22">
        <v>11320</v>
      </c>
      <c r="BL120" s="33">
        <f t="shared" si="17"/>
        <v>0.98219600938967144</v>
      </c>
      <c r="BM120" s="22">
        <f>BK120-13</f>
        <v>11307</v>
      </c>
      <c r="BN120" s="32"/>
      <c r="BO120" s="102">
        <f t="shared" si="25"/>
        <v>0.9988515901060071</v>
      </c>
      <c r="BP120" s="35">
        <f t="shared" si="18"/>
        <v>0.27316012254901972</v>
      </c>
    </row>
    <row r="121" spans="1:68" x14ac:dyDescent="0.45">
      <c r="A121" s="21">
        <v>45833</v>
      </c>
      <c r="B121" s="22" t="s">
        <v>181</v>
      </c>
      <c r="C121" s="23">
        <v>0.33333333333333331</v>
      </c>
      <c r="D121" s="23">
        <v>0.73958333333333337</v>
      </c>
      <c r="E121" s="23">
        <v>5.2083333333333336E-2</v>
      </c>
      <c r="F121" s="22"/>
      <c r="G121" s="24">
        <f t="shared" si="21"/>
        <v>0.35416666666666674</v>
      </c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6"/>
      <c r="AP121" s="25">
        <v>0.35416666666666669</v>
      </c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4">
        <f t="shared" si="20"/>
        <v>0.35416666666666669</v>
      </c>
      <c r="BF121" s="27">
        <f t="shared" si="22"/>
        <v>0</v>
      </c>
      <c r="BG121" s="28">
        <f t="shared" si="23"/>
        <v>0</v>
      </c>
      <c r="BH121" s="29">
        <f t="shared" si="24"/>
        <v>0</v>
      </c>
      <c r="BI121" s="30"/>
      <c r="BJ121" s="31" t="e">
        <f t="shared" si="19"/>
        <v>#DIV/0!</v>
      </c>
      <c r="BK121" s="22"/>
      <c r="BL121" s="33" t="e">
        <f t="shared" si="17"/>
        <v>#DIV/0!</v>
      </c>
      <c r="BM121" s="22"/>
      <c r="BN121" s="32"/>
      <c r="BO121" s="102" t="e">
        <f t="shared" si="25"/>
        <v>#DIV/0!</v>
      </c>
      <c r="BP121" s="35">
        <v>0</v>
      </c>
    </row>
    <row r="122" spans="1:68" x14ac:dyDescent="0.45">
      <c r="A122" s="21">
        <v>45834</v>
      </c>
      <c r="B122" s="22" t="s">
        <v>201</v>
      </c>
      <c r="C122" s="23">
        <v>0.33333333333333331</v>
      </c>
      <c r="D122" s="23">
        <v>0.73958333333333337</v>
      </c>
      <c r="E122" s="23">
        <v>5.2083333333333336E-2</v>
      </c>
      <c r="F122" s="22"/>
      <c r="G122" s="24">
        <f t="shared" si="21"/>
        <v>0.35416666666666674</v>
      </c>
      <c r="H122" s="25">
        <v>6.9444444444444441E-3</v>
      </c>
      <c r="I122" s="25"/>
      <c r="J122" s="25">
        <v>0.26041666666666669</v>
      </c>
      <c r="K122" s="25"/>
      <c r="L122" s="25"/>
      <c r="M122" s="25"/>
      <c r="N122" s="25"/>
      <c r="O122" s="25">
        <v>6.9444444444444441E-3</v>
      </c>
      <c r="P122" s="25"/>
      <c r="Q122" s="25"/>
      <c r="R122" s="25"/>
      <c r="S122" s="25">
        <v>2.0833333333333332E-2</v>
      </c>
      <c r="T122" s="25"/>
      <c r="U122" s="25">
        <v>3.472222222222222E-3</v>
      </c>
      <c r="V122" s="25"/>
      <c r="W122" s="25"/>
      <c r="X122" s="25"/>
      <c r="Y122" s="25"/>
      <c r="Z122" s="25">
        <v>6.9444444444444441E-3</v>
      </c>
      <c r="AA122" s="25">
        <v>6.9444444444444441E-3</v>
      </c>
      <c r="AB122" s="25"/>
      <c r="AC122" s="25"/>
      <c r="AD122" s="25"/>
      <c r="AE122" s="25"/>
      <c r="AF122" s="25">
        <v>2.0833333333333332E-2</v>
      </c>
      <c r="AG122" s="25"/>
      <c r="AH122" s="25"/>
      <c r="AI122" s="25"/>
      <c r="AJ122" s="25"/>
      <c r="AK122" s="25"/>
      <c r="AL122" s="25"/>
      <c r="AM122" s="25"/>
      <c r="AN122" s="25"/>
      <c r="AO122" s="26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4">
        <f t="shared" si="20"/>
        <v>0.3333333333333332</v>
      </c>
      <c r="BF122" s="27">
        <f t="shared" si="22"/>
        <v>2.0833333333333537E-2</v>
      </c>
      <c r="BG122" s="28">
        <f t="shared" si="23"/>
        <v>30</v>
      </c>
      <c r="BH122" s="29">
        <f t="shared" si="24"/>
        <v>5.8823529411765267E-2</v>
      </c>
      <c r="BI122" s="30">
        <v>24.94</v>
      </c>
      <c r="BJ122" s="31">
        <f>(BG122*60)/BI122*1</f>
        <v>72.173215717722528</v>
      </c>
      <c r="BK122" s="22">
        <v>67</v>
      </c>
      <c r="BL122" s="33">
        <f t="shared" si="17"/>
        <v>0.92832222222222227</v>
      </c>
      <c r="BM122" s="22">
        <v>67</v>
      </c>
      <c r="BN122" s="32"/>
      <c r="BO122" s="34">
        <f t="shared" si="25"/>
        <v>1</v>
      </c>
      <c r="BP122" s="35">
        <f t="shared" si="18"/>
        <v>5.4607189542484183E-2</v>
      </c>
    </row>
    <row r="123" spans="1:68" x14ac:dyDescent="0.45">
      <c r="A123" s="21">
        <v>45834</v>
      </c>
      <c r="B123" s="22" t="s">
        <v>149</v>
      </c>
      <c r="C123" s="23">
        <v>0.33333333333333331</v>
      </c>
      <c r="D123" s="23">
        <v>0.73958333333333337</v>
      </c>
      <c r="E123" s="23">
        <v>5.2083333333333336E-2</v>
      </c>
      <c r="F123" s="22"/>
      <c r="G123" s="24">
        <f t="shared" si="21"/>
        <v>0.35416666666666674</v>
      </c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6"/>
      <c r="AP123" s="25">
        <v>0.35416666666666669</v>
      </c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4">
        <f t="shared" si="20"/>
        <v>0.35416666666666669</v>
      </c>
      <c r="BF123" s="27">
        <f t="shared" si="22"/>
        <v>0</v>
      </c>
      <c r="BG123" s="28">
        <f t="shared" si="23"/>
        <v>0</v>
      </c>
      <c r="BH123" s="29">
        <f t="shared" si="24"/>
        <v>0</v>
      </c>
      <c r="BI123" s="30"/>
      <c r="BJ123" s="31" t="e">
        <f t="shared" si="19"/>
        <v>#DIV/0!</v>
      </c>
      <c r="BK123" s="22">
        <v>67</v>
      </c>
      <c r="BL123" s="33" t="e">
        <f t="shared" si="17"/>
        <v>#DIV/0!</v>
      </c>
      <c r="BM123" s="22">
        <v>67</v>
      </c>
      <c r="BN123" s="32"/>
      <c r="BO123" s="34">
        <f t="shared" si="25"/>
        <v>1</v>
      </c>
      <c r="BP123" s="35">
        <v>0</v>
      </c>
    </row>
    <row r="124" spans="1:68" x14ac:dyDescent="0.45">
      <c r="A124" s="21">
        <v>45834</v>
      </c>
      <c r="B124" s="22" t="s">
        <v>155</v>
      </c>
      <c r="C124" s="23">
        <v>0.33333333333333331</v>
      </c>
      <c r="D124" s="23">
        <v>0.91666666666666663</v>
      </c>
      <c r="E124" s="23">
        <v>8.3333333333333329E-2</v>
      </c>
      <c r="F124" s="22"/>
      <c r="G124" s="24">
        <f t="shared" si="21"/>
        <v>0.49999999999999994</v>
      </c>
      <c r="H124" s="25"/>
      <c r="I124" s="25"/>
      <c r="J124" s="25"/>
      <c r="K124" s="25"/>
      <c r="L124" s="25"/>
      <c r="M124" s="25"/>
      <c r="N124" s="25">
        <v>1.3888888888888888E-2</v>
      </c>
      <c r="O124" s="25">
        <v>1.5972222222222221E-2</v>
      </c>
      <c r="P124" s="25"/>
      <c r="Q124" s="25"/>
      <c r="R124" s="25">
        <v>2.7777777777777779E-3</v>
      </c>
      <c r="S124" s="25">
        <v>3.4722222222222224E-2</v>
      </c>
      <c r="T124" s="25"/>
      <c r="U124" s="25">
        <v>4.1666666666666666E-3</v>
      </c>
      <c r="V124" s="25"/>
      <c r="W124" s="25"/>
      <c r="X124" s="25"/>
      <c r="Y124" s="25"/>
      <c r="Z124" s="25"/>
      <c r="AA124" s="25"/>
      <c r="AB124" s="25">
        <v>1.0416666666666666E-2</v>
      </c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6"/>
      <c r="AP124" s="25"/>
      <c r="AQ124" s="25"/>
      <c r="AR124" s="25"/>
      <c r="AS124" s="25">
        <v>4.8611111111111112E-3</v>
      </c>
      <c r="AT124" s="25"/>
      <c r="AU124" s="25"/>
      <c r="AV124" s="25"/>
      <c r="AW124" s="25"/>
      <c r="AX124" s="25"/>
      <c r="AY124" s="25"/>
      <c r="AZ124" s="25"/>
      <c r="BA124" s="25"/>
      <c r="BB124" s="25">
        <v>1.0416666666666666E-2</v>
      </c>
      <c r="BC124" s="25"/>
      <c r="BD124" s="25">
        <v>6.9444444444444441E-3</v>
      </c>
      <c r="BE124" s="24">
        <f t="shared" si="20"/>
        <v>0.10416666666666667</v>
      </c>
      <c r="BF124" s="27">
        <f t="shared" si="22"/>
        <v>0.39583333333333326</v>
      </c>
      <c r="BG124" s="28">
        <f t="shared" si="23"/>
        <v>570</v>
      </c>
      <c r="BH124" s="29">
        <f t="shared" si="24"/>
        <v>0.79166666666666663</v>
      </c>
      <c r="BI124" s="30">
        <v>36</v>
      </c>
      <c r="BJ124" s="31">
        <f>(BG124*60)/BI124*5</f>
        <v>4750</v>
      </c>
      <c r="BK124" s="22">
        <f>2750+1440</f>
        <v>4190</v>
      </c>
      <c r="BL124" s="33">
        <f t="shared" si="17"/>
        <v>0.88210526315789473</v>
      </c>
      <c r="BM124" s="22">
        <f>BK124-3</f>
        <v>4187</v>
      </c>
      <c r="BN124" s="32"/>
      <c r="BO124" s="104">
        <f t="shared" si="25"/>
        <v>0.9992840095465394</v>
      </c>
      <c r="BP124" s="35">
        <f t="shared" si="18"/>
        <v>0.69783333333333331</v>
      </c>
    </row>
    <row r="125" spans="1:68" x14ac:dyDescent="0.45">
      <c r="A125" s="21">
        <v>45834</v>
      </c>
      <c r="B125" s="22" t="s">
        <v>186</v>
      </c>
      <c r="C125" s="23">
        <v>0.33333333333333331</v>
      </c>
      <c r="D125" s="23">
        <v>0.91666666666666663</v>
      </c>
      <c r="E125" s="23">
        <v>8.3333333333333329E-2</v>
      </c>
      <c r="F125" s="22"/>
      <c r="G125" s="24">
        <f t="shared" si="21"/>
        <v>0.49999999999999994</v>
      </c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6"/>
      <c r="AP125" s="25">
        <v>0.5</v>
      </c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4">
        <f t="shared" si="20"/>
        <v>0.5</v>
      </c>
      <c r="BF125" s="27">
        <f t="shared" si="22"/>
        <v>0</v>
      </c>
      <c r="BG125" s="28">
        <f t="shared" si="23"/>
        <v>0</v>
      </c>
      <c r="BH125" s="29">
        <f t="shared" si="24"/>
        <v>0</v>
      </c>
      <c r="BI125" s="30"/>
      <c r="BJ125" s="31" t="e">
        <f t="shared" si="19"/>
        <v>#DIV/0!</v>
      </c>
      <c r="BK125" s="22"/>
      <c r="BL125" s="33" t="e">
        <f t="shared" si="17"/>
        <v>#DIV/0!</v>
      </c>
      <c r="BM125" s="22"/>
      <c r="BN125" s="32"/>
      <c r="BO125" s="102" t="e">
        <f t="shared" si="25"/>
        <v>#DIV/0!</v>
      </c>
      <c r="BP125" s="35">
        <v>0</v>
      </c>
    </row>
    <row r="126" spans="1:68" x14ac:dyDescent="0.45">
      <c r="A126" s="21">
        <v>45834</v>
      </c>
      <c r="B126" s="22" t="s">
        <v>199</v>
      </c>
      <c r="C126" s="23">
        <v>0.33333333333333331</v>
      </c>
      <c r="D126" s="23">
        <v>0.73958333333333337</v>
      </c>
      <c r="E126" s="23">
        <v>5.2083333333333336E-2</v>
      </c>
      <c r="F126" s="22"/>
      <c r="G126" s="24">
        <f t="shared" si="21"/>
        <v>0.35416666666666674</v>
      </c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6"/>
      <c r="AP126" s="25">
        <v>0.35416666666666669</v>
      </c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4">
        <f t="shared" si="20"/>
        <v>0.35416666666666669</v>
      </c>
      <c r="BF126" s="27">
        <f t="shared" si="22"/>
        <v>0</v>
      </c>
      <c r="BG126" s="28">
        <f t="shared" si="23"/>
        <v>0</v>
      </c>
      <c r="BH126" s="29">
        <f t="shared" si="24"/>
        <v>0</v>
      </c>
      <c r="BI126" s="30"/>
      <c r="BJ126" s="31" t="e">
        <f t="shared" si="19"/>
        <v>#DIV/0!</v>
      </c>
      <c r="BK126" s="22"/>
      <c r="BL126" s="33" t="e">
        <f t="shared" si="17"/>
        <v>#DIV/0!</v>
      </c>
      <c r="BM126" s="22"/>
      <c r="BN126" s="32"/>
      <c r="BO126" s="34" t="e">
        <f t="shared" si="25"/>
        <v>#DIV/0!</v>
      </c>
      <c r="BP126" s="35">
        <v>0</v>
      </c>
    </row>
    <row r="127" spans="1:68" x14ac:dyDescent="0.45">
      <c r="A127" s="21">
        <v>45834</v>
      </c>
      <c r="B127" s="22" t="s">
        <v>187</v>
      </c>
      <c r="C127" s="23">
        <v>0.33333333333333331</v>
      </c>
      <c r="D127" s="23">
        <v>0.73958333333333337</v>
      </c>
      <c r="E127" s="23">
        <v>5.2083333333333336E-2</v>
      </c>
      <c r="F127" s="22"/>
      <c r="G127" s="24">
        <f t="shared" si="21"/>
        <v>0.35416666666666674</v>
      </c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6"/>
      <c r="AP127" s="25">
        <v>0.35416666666666669</v>
      </c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4">
        <f t="shared" si="20"/>
        <v>0.35416666666666669</v>
      </c>
      <c r="BF127" s="27">
        <f t="shared" si="22"/>
        <v>0</v>
      </c>
      <c r="BG127" s="28">
        <f t="shared" si="23"/>
        <v>0</v>
      </c>
      <c r="BH127" s="29">
        <f t="shared" si="24"/>
        <v>0</v>
      </c>
      <c r="BI127" s="30"/>
      <c r="BJ127" s="31" t="e">
        <f t="shared" si="19"/>
        <v>#DIV/0!</v>
      </c>
      <c r="BK127" s="22"/>
      <c r="BL127" s="33" t="e">
        <f t="shared" si="17"/>
        <v>#DIV/0!</v>
      </c>
      <c r="BM127" s="22"/>
      <c r="BN127" s="32"/>
      <c r="BO127" s="102" t="e">
        <f t="shared" si="25"/>
        <v>#DIV/0!</v>
      </c>
      <c r="BP127" s="35">
        <v>0</v>
      </c>
    </row>
    <row r="128" spans="1:68" x14ac:dyDescent="0.45">
      <c r="A128" s="21">
        <v>45834</v>
      </c>
      <c r="B128" s="22" t="s">
        <v>200</v>
      </c>
      <c r="C128" s="23">
        <v>0.33333333333333331</v>
      </c>
      <c r="D128" s="23">
        <v>0.73958333333333337</v>
      </c>
      <c r="E128" s="23">
        <v>5.2083333333333336E-2</v>
      </c>
      <c r="F128" s="22"/>
      <c r="G128" s="24">
        <f t="shared" si="21"/>
        <v>0.35416666666666674</v>
      </c>
      <c r="H128" s="25"/>
      <c r="I128" s="25"/>
      <c r="J128" s="25"/>
      <c r="K128" s="25"/>
      <c r="L128" s="25"/>
      <c r="M128" s="25"/>
      <c r="N128" s="25">
        <v>8.3333333333333332E-3</v>
      </c>
      <c r="O128" s="25">
        <v>1.0416666666666666E-2</v>
      </c>
      <c r="P128" s="25"/>
      <c r="Q128" s="25"/>
      <c r="R128" s="25">
        <v>6.9444444444444441E-3</v>
      </c>
      <c r="S128" s="25">
        <v>2.0833333333333332E-2</v>
      </c>
      <c r="T128" s="25"/>
      <c r="U128" s="25"/>
      <c r="V128" s="25"/>
      <c r="W128" s="25"/>
      <c r="X128" s="25"/>
      <c r="Y128" s="25"/>
      <c r="Z128" s="25"/>
      <c r="AA128" s="25">
        <v>6.9444444444444441E-3</v>
      </c>
      <c r="AB128" s="25">
        <v>1.0416666666666666E-2</v>
      </c>
      <c r="AC128" s="25"/>
      <c r="AD128" s="25"/>
      <c r="AE128" s="25"/>
      <c r="AF128" s="25"/>
      <c r="AG128" s="25"/>
      <c r="AH128" s="25"/>
      <c r="AI128" s="25"/>
      <c r="AJ128" s="25"/>
      <c r="AK128" s="25">
        <v>0.21319444444444444</v>
      </c>
      <c r="AL128" s="25"/>
      <c r="AM128" s="25"/>
      <c r="AN128" s="25"/>
      <c r="AO128" s="26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>
        <v>1.0416666666666666E-2</v>
      </c>
      <c r="BC128" s="25"/>
      <c r="BD128" s="25"/>
      <c r="BE128" s="24">
        <f t="shared" si="20"/>
        <v>0.28750000000000003</v>
      </c>
      <c r="BF128" s="27">
        <f t="shared" si="22"/>
        <v>6.6666666666666707E-2</v>
      </c>
      <c r="BG128" s="28">
        <f t="shared" si="23"/>
        <v>96</v>
      </c>
      <c r="BH128" s="29">
        <f t="shared" si="24"/>
        <v>0.18823529411764714</v>
      </c>
      <c r="BI128" s="30">
        <v>15.066000000000001</v>
      </c>
      <c r="BJ128" s="31">
        <f>(BG128*60)/BI128*20</f>
        <v>7646.3560334528074</v>
      </c>
      <c r="BK128" s="22">
        <v>7640</v>
      </c>
      <c r="BL128" s="103">
        <f t="shared" si="17"/>
        <v>0.99916875000000005</v>
      </c>
      <c r="BM128" s="22">
        <v>7640</v>
      </c>
      <c r="BN128" s="32"/>
      <c r="BO128" s="34">
        <f t="shared" si="25"/>
        <v>1</v>
      </c>
      <c r="BP128" s="35">
        <f t="shared" si="18"/>
        <v>0.18807882352941185</v>
      </c>
    </row>
    <row r="129" spans="1:68" x14ac:dyDescent="0.45">
      <c r="A129" s="21">
        <v>45834</v>
      </c>
      <c r="B129" s="22" t="s">
        <v>181</v>
      </c>
      <c r="C129" s="23">
        <v>0.33333333333333331</v>
      </c>
      <c r="D129" s="23">
        <v>0.73958333333333337</v>
      </c>
      <c r="E129" s="23">
        <v>5.2083333333333336E-2</v>
      </c>
      <c r="F129" s="22"/>
      <c r="G129" s="24">
        <f t="shared" si="21"/>
        <v>0.35416666666666674</v>
      </c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6"/>
      <c r="AP129" s="25">
        <v>0.35416666666666669</v>
      </c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4">
        <f t="shared" si="20"/>
        <v>0.35416666666666669</v>
      </c>
      <c r="BF129" s="27">
        <f t="shared" si="22"/>
        <v>0</v>
      </c>
      <c r="BG129" s="28">
        <f t="shared" si="23"/>
        <v>0</v>
      </c>
      <c r="BH129" s="29">
        <f t="shared" si="24"/>
        <v>0</v>
      </c>
      <c r="BI129" s="30"/>
      <c r="BJ129" s="31" t="e">
        <f t="shared" si="19"/>
        <v>#DIV/0!</v>
      </c>
      <c r="BK129" s="22"/>
      <c r="BL129" s="33" t="e">
        <f t="shared" si="17"/>
        <v>#DIV/0!</v>
      </c>
      <c r="BM129" s="22"/>
      <c r="BN129" s="32"/>
      <c r="BO129" s="102" t="e">
        <f t="shared" si="25"/>
        <v>#DIV/0!</v>
      </c>
      <c r="BP129" s="35">
        <v>0</v>
      </c>
    </row>
    <row r="130" spans="1:68" x14ac:dyDescent="0.45">
      <c r="A130" s="21">
        <v>45835</v>
      </c>
      <c r="B130" s="22" t="s">
        <v>150</v>
      </c>
      <c r="C130" s="23">
        <v>0.33333333333333331</v>
      </c>
      <c r="D130" s="23">
        <v>0.73958333333333337</v>
      </c>
      <c r="E130" s="23">
        <v>8.3333333333333329E-2</v>
      </c>
      <c r="F130" s="22"/>
      <c r="G130" s="24">
        <f t="shared" si="21"/>
        <v>0.32291666666666674</v>
      </c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6"/>
      <c r="AP130" s="25">
        <v>0.32291666666666669</v>
      </c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4">
        <f t="shared" si="20"/>
        <v>0.32291666666666669</v>
      </c>
      <c r="BF130" s="27">
        <f t="shared" si="22"/>
        <v>0</v>
      </c>
      <c r="BG130" s="28">
        <f t="shared" si="23"/>
        <v>0</v>
      </c>
      <c r="BH130" s="29">
        <f t="shared" si="24"/>
        <v>0</v>
      </c>
      <c r="BI130" s="30"/>
      <c r="BJ130" s="31" t="e">
        <f t="shared" si="19"/>
        <v>#DIV/0!</v>
      </c>
      <c r="BK130" s="22"/>
      <c r="BL130" s="33" t="e">
        <f t="shared" ref="BL130:BL193" si="26">BK130/BJ130</f>
        <v>#DIV/0!</v>
      </c>
      <c r="BM130" s="22"/>
      <c r="BN130" s="32"/>
      <c r="BO130" s="34" t="e">
        <f t="shared" si="25"/>
        <v>#DIV/0!</v>
      </c>
      <c r="BP130" s="35">
        <v>0</v>
      </c>
    </row>
    <row r="131" spans="1:68" x14ac:dyDescent="0.45">
      <c r="A131" s="21">
        <v>45835</v>
      </c>
      <c r="B131" s="22" t="s">
        <v>149</v>
      </c>
      <c r="C131" s="23">
        <v>0.33333333333333331</v>
      </c>
      <c r="D131" s="23">
        <v>0.73958333333333337</v>
      </c>
      <c r="E131" s="23">
        <v>8.3333333333333329E-2</v>
      </c>
      <c r="F131" s="22"/>
      <c r="G131" s="24">
        <f t="shared" si="21"/>
        <v>0.32291666666666674</v>
      </c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6"/>
      <c r="AP131" s="25">
        <v>0.32291666666666669</v>
      </c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4">
        <f t="shared" si="20"/>
        <v>0.32291666666666669</v>
      </c>
      <c r="BF131" s="27">
        <f t="shared" si="22"/>
        <v>0</v>
      </c>
      <c r="BG131" s="28">
        <f t="shared" si="23"/>
        <v>0</v>
      </c>
      <c r="BH131" s="29">
        <f t="shared" si="24"/>
        <v>0</v>
      </c>
      <c r="BI131" s="30"/>
      <c r="BJ131" s="31" t="e">
        <f t="shared" si="19"/>
        <v>#DIV/0!</v>
      </c>
      <c r="BK131" s="22"/>
      <c r="BL131" s="33" t="e">
        <f t="shared" si="26"/>
        <v>#DIV/0!</v>
      </c>
      <c r="BM131" s="22"/>
      <c r="BN131" s="32"/>
      <c r="BO131" s="34" t="e">
        <f t="shared" si="25"/>
        <v>#DIV/0!</v>
      </c>
      <c r="BP131" s="35">
        <v>0</v>
      </c>
    </row>
    <row r="132" spans="1:68" x14ac:dyDescent="0.45">
      <c r="A132" s="21">
        <v>45835</v>
      </c>
      <c r="B132" s="22" t="s">
        <v>204</v>
      </c>
      <c r="C132" s="23">
        <v>0.33333333333333331</v>
      </c>
      <c r="D132" s="23">
        <v>0.90625</v>
      </c>
      <c r="E132" s="23">
        <v>0.11458333333333333</v>
      </c>
      <c r="F132" s="22"/>
      <c r="G132" s="24">
        <f t="shared" si="21"/>
        <v>0.45833333333333343</v>
      </c>
      <c r="H132" s="25"/>
      <c r="I132" s="25"/>
      <c r="J132" s="25"/>
      <c r="K132" s="25"/>
      <c r="L132" s="25"/>
      <c r="M132" s="25"/>
      <c r="N132" s="25">
        <v>6.9444444444444441E-3</v>
      </c>
      <c r="O132" s="25">
        <v>1.3194444444444444E-2</v>
      </c>
      <c r="P132" s="25">
        <v>6.9444444444444441E-3</v>
      </c>
      <c r="Q132" s="25"/>
      <c r="R132" s="25">
        <v>6.9444444444444441E-3</v>
      </c>
      <c r="S132" s="25">
        <v>4.1666666666666664E-2</v>
      </c>
      <c r="T132" s="25"/>
      <c r="U132" s="25"/>
      <c r="V132" s="25"/>
      <c r="W132" s="25"/>
      <c r="X132" s="25"/>
      <c r="Y132" s="25"/>
      <c r="Z132" s="25"/>
      <c r="AA132" s="25"/>
      <c r="AB132" s="25">
        <v>1.0416666666666666E-2</v>
      </c>
      <c r="AC132" s="25"/>
      <c r="AD132" s="25"/>
      <c r="AE132" s="25"/>
      <c r="AF132" s="25"/>
      <c r="AG132" s="25">
        <v>3.8194444444444448E-2</v>
      </c>
      <c r="AH132" s="25"/>
      <c r="AI132" s="25"/>
      <c r="AJ132" s="25"/>
      <c r="AK132" s="25"/>
      <c r="AL132" s="25"/>
      <c r="AM132" s="25"/>
      <c r="AN132" s="25"/>
      <c r="AO132" s="26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>
        <v>1.0416666666666666E-2</v>
      </c>
      <c r="BC132" s="25"/>
      <c r="BD132" s="25">
        <v>3.472222222222222E-3</v>
      </c>
      <c r="BE132" s="24">
        <f t="shared" si="20"/>
        <v>0.13819444444444443</v>
      </c>
      <c r="BF132" s="27">
        <f t="shared" si="22"/>
        <v>0.32013888888888897</v>
      </c>
      <c r="BG132" s="28">
        <f t="shared" si="23"/>
        <v>461</v>
      </c>
      <c r="BH132" s="29">
        <f t="shared" si="24"/>
        <v>0.69848484848484849</v>
      </c>
      <c r="BI132" s="30">
        <f>(40.535+29.875)/2</f>
        <v>35.204999999999998</v>
      </c>
      <c r="BJ132" s="31">
        <f>(BG132*60)/BI132*5</f>
        <v>3928.419258628036</v>
      </c>
      <c r="BK132" s="22">
        <f>1830+1910</f>
        <v>3740</v>
      </c>
      <c r="BL132" s="33">
        <f t="shared" si="26"/>
        <v>0.9520368763557483</v>
      </c>
      <c r="BM132" s="22">
        <f>BK132-12</f>
        <v>3728</v>
      </c>
      <c r="BN132" s="32"/>
      <c r="BO132" s="102">
        <f t="shared" si="25"/>
        <v>0.99679144385026741</v>
      </c>
      <c r="BP132" s="35">
        <f t="shared" ref="BP130:BP193" si="27">BO132*BL132*BH132</f>
        <v>0.66284969696969698</v>
      </c>
    </row>
    <row r="133" spans="1:68" x14ac:dyDescent="0.45">
      <c r="A133" s="21">
        <v>45835</v>
      </c>
      <c r="B133" s="22" t="s">
        <v>186</v>
      </c>
      <c r="C133" s="23">
        <v>0.33333333333333331</v>
      </c>
      <c r="D133" s="23">
        <v>0.73958333333333337</v>
      </c>
      <c r="E133" s="23">
        <v>8.3333333333333329E-2</v>
      </c>
      <c r="F133" s="22"/>
      <c r="G133" s="24">
        <f t="shared" si="21"/>
        <v>0.32291666666666674</v>
      </c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6"/>
      <c r="AP133" s="25">
        <v>0.32291666666666669</v>
      </c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4">
        <f t="shared" si="20"/>
        <v>0.32291666666666669</v>
      </c>
      <c r="BF133" s="27">
        <f t="shared" si="22"/>
        <v>0</v>
      </c>
      <c r="BG133" s="28">
        <f t="shared" si="23"/>
        <v>0</v>
      </c>
      <c r="BH133" s="29">
        <f t="shared" si="24"/>
        <v>0</v>
      </c>
      <c r="BI133" s="30"/>
      <c r="BJ133" s="31" t="e">
        <f t="shared" si="19"/>
        <v>#DIV/0!</v>
      </c>
      <c r="BK133" s="22"/>
      <c r="BL133" s="33" t="e">
        <f t="shared" si="26"/>
        <v>#DIV/0!</v>
      </c>
      <c r="BM133" s="22"/>
      <c r="BN133" s="32"/>
      <c r="BO133" s="102" t="e">
        <f t="shared" si="25"/>
        <v>#DIV/0!</v>
      </c>
      <c r="BP133" s="35">
        <v>0</v>
      </c>
    </row>
    <row r="134" spans="1:68" x14ac:dyDescent="0.45">
      <c r="A134" s="21">
        <v>45835</v>
      </c>
      <c r="B134" s="22" t="s">
        <v>199</v>
      </c>
      <c r="C134" s="23">
        <v>0.33333333333333331</v>
      </c>
      <c r="D134" s="23">
        <v>0.73958333333333337</v>
      </c>
      <c r="E134" s="23">
        <v>8.3333333333333329E-2</v>
      </c>
      <c r="F134" s="22"/>
      <c r="G134" s="24">
        <f t="shared" si="21"/>
        <v>0.32291666666666674</v>
      </c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6"/>
      <c r="AP134" s="25">
        <v>0.32291666666666669</v>
      </c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4">
        <f t="shared" si="20"/>
        <v>0.32291666666666669</v>
      </c>
      <c r="BF134" s="27">
        <f t="shared" si="22"/>
        <v>0</v>
      </c>
      <c r="BG134" s="28">
        <f t="shared" si="23"/>
        <v>0</v>
      </c>
      <c r="BH134" s="29">
        <f t="shared" si="24"/>
        <v>0</v>
      </c>
      <c r="BI134" s="30"/>
      <c r="BJ134" s="31" t="e">
        <f t="shared" si="19"/>
        <v>#DIV/0!</v>
      </c>
      <c r="BK134" s="22"/>
      <c r="BL134" s="33" t="e">
        <f t="shared" si="26"/>
        <v>#DIV/0!</v>
      </c>
      <c r="BM134" s="22"/>
      <c r="BN134" s="32"/>
      <c r="BO134" s="34" t="e">
        <f t="shared" si="25"/>
        <v>#DIV/0!</v>
      </c>
      <c r="BP134" s="35">
        <v>0</v>
      </c>
    </row>
    <row r="135" spans="1:68" x14ac:dyDescent="0.45">
      <c r="A135" s="21">
        <v>45835</v>
      </c>
      <c r="B135" s="22" t="s">
        <v>187</v>
      </c>
      <c r="C135" s="23">
        <v>0.33333333333333331</v>
      </c>
      <c r="D135" s="23">
        <v>0.73958333333333337</v>
      </c>
      <c r="E135" s="23">
        <v>8.3333333333333329E-2</v>
      </c>
      <c r="F135" s="22"/>
      <c r="G135" s="24">
        <f t="shared" si="21"/>
        <v>0.32291666666666674</v>
      </c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6"/>
      <c r="AP135" s="25">
        <v>0.32291666666666669</v>
      </c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4">
        <f t="shared" si="20"/>
        <v>0.32291666666666669</v>
      </c>
      <c r="BF135" s="27">
        <f t="shared" si="22"/>
        <v>0</v>
      </c>
      <c r="BG135" s="28">
        <f t="shared" si="23"/>
        <v>0</v>
      </c>
      <c r="BH135" s="29">
        <f t="shared" si="24"/>
        <v>0</v>
      </c>
      <c r="BI135" s="30"/>
      <c r="BJ135" s="31" t="e">
        <f t="shared" si="19"/>
        <v>#DIV/0!</v>
      </c>
      <c r="BK135" s="22"/>
      <c r="BL135" s="33" t="e">
        <f t="shared" si="26"/>
        <v>#DIV/0!</v>
      </c>
      <c r="BM135" s="22"/>
      <c r="BN135" s="32"/>
      <c r="BO135" s="102" t="e">
        <f t="shared" si="25"/>
        <v>#DIV/0!</v>
      </c>
      <c r="BP135" s="35">
        <v>0</v>
      </c>
    </row>
    <row r="136" spans="1:68" x14ac:dyDescent="0.45">
      <c r="A136" s="21">
        <v>45835</v>
      </c>
      <c r="B136" s="22" t="s">
        <v>202</v>
      </c>
      <c r="C136" s="23">
        <v>0.33333333333333331</v>
      </c>
      <c r="D136" s="23">
        <v>0.73958333333333337</v>
      </c>
      <c r="E136" s="23">
        <v>8.3333333333333329E-2</v>
      </c>
      <c r="F136" s="22"/>
      <c r="G136" s="24">
        <f t="shared" si="21"/>
        <v>0.32291666666666674</v>
      </c>
      <c r="H136" s="25"/>
      <c r="I136" s="25"/>
      <c r="J136" s="25"/>
      <c r="K136" s="25"/>
      <c r="L136" s="25"/>
      <c r="M136" s="25"/>
      <c r="N136" s="25"/>
      <c r="O136" s="25">
        <v>1.5277777777777777E-2</v>
      </c>
      <c r="P136" s="25"/>
      <c r="Q136" s="25"/>
      <c r="R136" s="25">
        <v>0.15069444444444444</v>
      </c>
      <c r="S136" s="25">
        <v>2.0833333333333332E-2</v>
      </c>
      <c r="T136" s="25"/>
      <c r="U136" s="25"/>
      <c r="V136" s="25"/>
      <c r="W136" s="25"/>
      <c r="X136" s="25"/>
      <c r="Y136" s="25"/>
      <c r="Z136" s="25"/>
      <c r="AA136" s="25"/>
      <c r="AB136" s="25">
        <v>1.0416666666666666E-2</v>
      </c>
      <c r="AC136" s="25"/>
      <c r="AD136" s="25"/>
      <c r="AE136" s="25"/>
      <c r="AF136" s="25"/>
      <c r="AG136" s="25">
        <v>4.1666666666666664E-2</v>
      </c>
      <c r="AH136" s="25"/>
      <c r="AI136" s="25"/>
      <c r="AJ136" s="25"/>
      <c r="AK136" s="25"/>
      <c r="AL136" s="25"/>
      <c r="AM136" s="25"/>
      <c r="AN136" s="25"/>
      <c r="AO136" s="26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>
        <v>1.0416666666666666E-2</v>
      </c>
      <c r="BC136" s="25"/>
      <c r="BD136" s="25"/>
      <c r="BE136" s="24">
        <f t="shared" si="20"/>
        <v>0.24930555555555553</v>
      </c>
      <c r="BF136" s="27">
        <f t="shared" si="22"/>
        <v>7.361111111111121E-2</v>
      </c>
      <c r="BG136" s="28">
        <f t="shared" si="23"/>
        <v>106</v>
      </c>
      <c r="BH136" s="29">
        <f t="shared" si="24"/>
        <v>0.22795698924731209</v>
      </c>
      <c r="BI136" s="30">
        <v>15.055</v>
      </c>
      <c r="BJ136" s="31">
        <f>(BG136*60)/BI136*20</f>
        <v>8449.0202590501503</v>
      </c>
      <c r="BK136" s="22">
        <f>8220+240</f>
        <v>8460</v>
      </c>
      <c r="BL136" s="103">
        <f t="shared" si="26"/>
        <v>1.0012995283018866</v>
      </c>
      <c r="BM136" s="22">
        <v>8460</v>
      </c>
      <c r="BN136" s="32"/>
      <c r="BO136" s="34">
        <f t="shared" si="25"/>
        <v>1</v>
      </c>
      <c r="BP136" s="35">
        <f t="shared" si="27"/>
        <v>0.22825322580645183</v>
      </c>
    </row>
    <row r="137" spans="1:68" x14ac:dyDescent="0.45">
      <c r="A137" s="21">
        <v>45835</v>
      </c>
      <c r="B137" s="22" t="s">
        <v>181</v>
      </c>
      <c r="C137" s="23">
        <v>0.33333333333333331</v>
      </c>
      <c r="D137" s="23">
        <v>0.73958333333333337</v>
      </c>
      <c r="E137" s="23">
        <v>8.3333333333333329E-2</v>
      </c>
      <c r="F137" s="22"/>
      <c r="G137" s="24">
        <f t="shared" si="21"/>
        <v>0.32291666666666674</v>
      </c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6"/>
      <c r="AP137" s="25">
        <v>0.32291666666666669</v>
      </c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4">
        <f t="shared" si="20"/>
        <v>0.32291666666666669</v>
      </c>
      <c r="BF137" s="27">
        <f t="shared" si="22"/>
        <v>0</v>
      </c>
      <c r="BG137" s="28">
        <f t="shared" si="23"/>
        <v>0</v>
      </c>
      <c r="BH137" s="29">
        <f t="shared" si="24"/>
        <v>0</v>
      </c>
      <c r="BI137" s="30"/>
      <c r="BJ137" s="31" t="e">
        <f t="shared" ref="BJ137:BJ200" si="28">(BG137*60)/BI137*6</f>
        <v>#DIV/0!</v>
      </c>
      <c r="BK137" s="22"/>
      <c r="BL137" s="33" t="e">
        <f t="shared" si="26"/>
        <v>#DIV/0!</v>
      </c>
      <c r="BM137" s="22"/>
      <c r="BN137" s="32"/>
      <c r="BO137" s="102" t="e">
        <f t="shared" si="25"/>
        <v>#DIV/0!</v>
      </c>
      <c r="BP137" s="35">
        <v>0</v>
      </c>
    </row>
    <row r="138" spans="1:68" x14ac:dyDescent="0.45">
      <c r="A138" s="21"/>
      <c r="C138" s="23"/>
      <c r="D138" s="23"/>
      <c r="E138" s="23"/>
      <c r="F138" s="22"/>
      <c r="G138" s="24">
        <f t="shared" si="21"/>
        <v>0</v>
      </c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6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4">
        <f t="shared" ref="BE138:BE201" si="29">SUM(H138:BD138)</f>
        <v>0</v>
      </c>
      <c r="BF138" s="27">
        <f t="shared" si="22"/>
        <v>0</v>
      </c>
      <c r="BG138" s="28">
        <f t="shared" si="23"/>
        <v>0</v>
      </c>
      <c r="BH138" s="29" t="e">
        <f t="shared" ref="BH138:BH201" si="30">BF138/G138</f>
        <v>#DIV/0!</v>
      </c>
      <c r="BI138" s="30"/>
      <c r="BJ138" s="31" t="e">
        <f t="shared" si="28"/>
        <v>#DIV/0!</v>
      </c>
      <c r="BK138" s="22"/>
      <c r="BL138" s="33" t="e">
        <f t="shared" si="26"/>
        <v>#DIV/0!</v>
      </c>
      <c r="BM138" s="22"/>
      <c r="BN138" s="32"/>
      <c r="BO138" s="34" t="e">
        <f t="shared" si="25"/>
        <v>#DIV/0!</v>
      </c>
      <c r="BP138" s="35" t="e">
        <f t="shared" si="27"/>
        <v>#DIV/0!</v>
      </c>
    </row>
    <row r="139" spans="1:68" x14ac:dyDescent="0.45">
      <c r="A139" s="21"/>
      <c r="B139" s="22"/>
      <c r="C139" s="23"/>
      <c r="D139" s="23"/>
      <c r="E139" s="23"/>
      <c r="F139" s="22"/>
      <c r="G139" s="24">
        <f t="shared" si="21"/>
        <v>0</v>
      </c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6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4">
        <f t="shared" si="29"/>
        <v>0</v>
      </c>
      <c r="BF139" s="27">
        <f t="shared" si="22"/>
        <v>0</v>
      </c>
      <c r="BG139" s="28">
        <f t="shared" si="23"/>
        <v>0</v>
      </c>
      <c r="BH139" s="29" t="e">
        <f t="shared" si="30"/>
        <v>#DIV/0!</v>
      </c>
      <c r="BI139" s="30"/>
      <c r="BJ139" s="31" t="e">
        <f t="shared" si="28"/>
        <v>#DIV/0!</v>
      </c>
      <c r="BK139" s="22"/>
      <c r="BL139" s="33" t="e">
        <f t="shared" si="26"/>
        <v>#DIV/0!</v>
      </c>
      <c r="BM139" s="22"/>
      <c r="BN139" s="32"/>
      <c r="BO139" s="34" t="e">
        <f t="shared" si="25"/>
        <v>#DIV/0!</v>
      </c>
      <c r="BP139" s="35" t="e">
        <f t="shared" si="27"/>
        <v>#DIV/0!</v>
      </c>
    </row>
    <row r="140" spans="1:68" x14ac:dyDescent="0.45">
      <c r="A140" s="21"/>
      <c r="B140" s="22"/>
      <c r="C140" s="23"/>
      <c r="D140" s="23"/>
      <c r="E140" s="23"/>
      <c r="F140" s="22"/>
      <c r="G140" s="24">
        <f t="shared" si="21"/>
        <v>0</v>
      </c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6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4">
        <f t="shared" si="29"/>
        <v>0</v>
      </c>
      <c r="BF140" s="27">
        <f t="shared" si="22"/>
        <v>0</v>
      </c>
      <c r="BG140" s="28">
        <f t="shared" si="23"/>
        <v>0</v>
      </c>
      <c r="BH140" s="29" t="e">
        <f t="shared" si="30"/>
        <v>#DIV/0!</v>
      </c>
      <c r="BI140" s="30"/>
      <c r="BJ140" s="31" t="e">
        <f t="shared" si="28"/>
        <v>#DIV/0!</v>
      </c>
      <c r="BK140" s="22"/>
      <c r="BL140" s="33" t="e">
        <f t="shared" si="26"/>
        <v>#DIV/0!</v>
      </c>
      <c r="BM140" s="22"/>
      <c r="BN140" s="32"/>
      <c r="BO140" s="102" t="e">
        <f t="shared" si="25"/>
        <v>#DIV/0!</v>
      </c>
      <c r="BP140" s="35" t="e">
        <f t="shared" si="27"/>
        <v>#DIV/0!</v>
      </c>
    </row>
    <row r="141" spans="1:68" x14ac:dyDescent="0.45">
      <c r="A141" s="21"/>
      <c r="B141" s="22"/>
      <c r="C141" s="23"/>
      <c r="D141" s="23"/>
      <c r="E141" s="23"/>
      <c r="F141" s="22"/>
      <c r="G141" s="24">
        <f t="shared" si="21"/>
        <v>0</v>
      </c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6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4">
        <f t="shared" si="29"/>
        <v>0</v>
      </c>
      <c r="BF141" s="27">
        <f t="shared" si="22"/>
        <v>0</v>
      </c>
      <c r="BG141" s="28">
        <f t="shared" si="23"/>
        <v>0</v>
      </c>
      <c r="BH141" s="29" t="e">
        <f t="shared" si="30"/>
        <v>#DIV/0!</v>
      </c>
      <c r="BI141" s="30"/>
      <c r="BJ141" s="31" t="e">
        <f t="shared" si="28"/>
        <v>#DIV/0!</v>
      </c>
      <c r="BK141" s="22"/>
      <c r="BL141" s="33" t="e">
        <f t="shared" si="26"/>
        <v>#DIV/0!</v>
      </c>
      <c r="BM141" s="22"/>
      <c r="BN141" s="32"/>
      <c r="BO141" s="102" t="e">
        <f t="shared" si="25"/>
        <v>#DIV/0!</v>
      </c>
      <c r="BP141" s="35" t="e">
        <f t="shared" si="27"/>
        <v>#DIV/0!</v>
      </c>
    </row>
    <row r="142" spans="1:68" x14ac:dyDescent="0.45">
      <c r="A142" s="21"/>
      <c r="B142" s="22"/>
      <c r="C142" s="23"/>
      <c r="D142" s="23"/>
      <c r="E142" s="23"/>
      <c r="F142" s="22"/>
      <c r="G142" s="24">
        <f t="shared" si="21"/>
        <v>0</v>
      </c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6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4">
        <f t="shared" si="29"/>
        <v>0</v>
      </c>
      <c r="BF142" s="27">
        <f t="shared" si="22"/>
        <v>0</v>
      </c>
      <c r="BG142" s="28">
        <f t="shared" si="23"/>
        <v>0</v>
      </c>
      <c r="BH142" s="29" t="e">
        <f t="shared" si="30"/>
        <v>#DIV/0!</v>
      </c>
      <c r="BI142" s="30"/>
      <c r="BJ142" s="31" t="e">
        <f t="shared" si="28"/>
        <v>#DIV/0!</v>
      </c>
      <c r="BK142" s="22"/>
      <c r="BL142" s="33" t="e">
        <f t="shared" si="26"/>
        <v>#DIV/0!</v>
      </c>
      <c r="BM142" s="22"/>
      <c r="BN142" s="32"/>
      <c r="BO142" s="34" t="e">
        <f t="shared" si="25"/>
        <v>#DIV/0!</v>
      </c>
      <c r="BP142" s="35" t="e">
        <f t="shared" si="27"/>
        <v>#DIV/0!</v>
      </c>
    </row>
    <row r="143" spans="1:68" x14ac:dyDescent="0.45">
      <c r="A143" s="21"/>
      <c r="B143" s="22"/>
      <c r="C143" s="23"/>
      <c r="D143" s="23"/>
      <c r="E143" s="23"/>
      <c r="F143" s="22"/>
      <c r="G143" s="24">
        <f t="shared" si="21"/>
        <v>0</v>
      </c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6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4">
        <f t="shared" si="29"/>
        <v>0</v>
      </c>
      <c r="BF143" s="27">
        <f t="shared" si="22"/>
        <v>0</v>
      </c>
      <c r="BG143" s="28">
        <f t="shared" si="23"/>
        <v>0</v>
      </c>
      <c r="BH143" s="29" t="e">
        <f t="shared" si="30"/>
        <v>#DIV/0!</v>
      </c>
      <c r="BI143" s="30"/>
      <c r="BJ143" s="31" t="e">
        <f t="shared" si="28"/>
        <v>#DIV/0!</v>
      </c>
      <c r="BK143" s="22"/>
      <c r="BL143" s="33" t="e">
        <f t="shared" si="26"/>
        <v>#DIV/0!</v>
      </c>
      <c r="BM143" s="22"/>
      <c r="BN143" s="32"/>
      <c r="BO143" s="102" t="e">
        <f t="shared" si="25"/>
        <v>#DIV/0!</v>
      </c>
      <c r="BP143" s="35" t="e">
        <f t="shared" si="27"/>
        <v>#DIV/0!</v>
      </c>
    </row>
    <row r="144" spans="1:68" x14ac:dyDescent="0.45">
      <c r="A144" s="21"/>
      <c r="B144" s="22"/>
      <c r="C144" s="23"/>
      <c r="D144" s="23"/>
      <c r="E144" s="23"/>
      <c r="F144" s="22"/>
      <c r="G144" s="24">
        <f t="shared" si="21"/>
        <v>0</v>
      </c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6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4">
        <f t="shared" si="29"/>
        <v>0</v>
      </c>
      <c r="BF144" s="27">
        <f t="shared" si="22"/>
        <v>0</v>
      </c>
      <c r="BG144" s="28">
        <f t="shared" si="23"/>
        <v>0</v>
      </c>
      <c r="BH144" s="29" t="e">
        <f t="shared" si="30"/>
        <v>#DIV/0!</v>
      </c>
      <c r="BI144" s="30"/>
      <c r="BJ144" s="31" t="e">
        <f t="shared" si="28"/>
        <v>#DIV/0!</v>
      </c>
      <c r="BK144" s="22"/>
      <c r="BL144" s="33" t="e">
        <f t="shared" si="26"/>
        <v>#DIV/0!</v>
      </c>
      <c r="BM144" s="22"/>
      <c r="BN144" s="32"/>
      <c r="BO144" s="34" t="e">
        <f t="shared" si="25"/>
        <v>#DIV/0!</v>
      </c>
      <c r="BP144" s="35" t="e">
        <f t="shared" si="27"/>
        <v>#DIV/0!</v>
      </c>
    </row>
    <row r="145" spans="1:68" x14ac:dyDescent="0.45">
      <c r="A145" s="21"/>
      <c r="B145" s="22"/>
      <c r="C145" s="23"/>
      <c r="D145" s="23"/>
      <c r="E145" s="23"/>
      <c r="F145" s="22"/>
      <c r="G145" s="24">
        <f t="shared" si="21"/>
        <v>0</v>
      </c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6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4">
        <f t="shared" si="29"/>
        <v>0</v>
      </c>
      <c r="BF145" s="27">
        <f t="shared" si="22"/>
        <v>0</v>
      </c>
      <c r="BG145" s="28">
        <f t="shared" si="23"/>
        <v>0</v>
      </c>
      <c r="BH145" s="29" t="e">
        <f t="shared" si="30"/>
        <v>#DIV/0!</v>
      </c>
      <c r="BI145" s="30"/>
      <c r="BJ145" s="31" t="e">
        <f t="shared" si="28"/>
        <v>#DIV/0!</v>
      </c>
      <c r="BK145" s="22"/>
      <c r="BL145" s="33" t="e">
        <f t="shared" si="26"/>
        <v>#DIV/0!</v>
      </c>
      <c r="BM145" s="22"/>
      <c r="BN145" s="32"/>
      <c r="BO145" s="34" t="e">
        <f t="shared" si="25"/>
        <v>#DIV/0!</v>
      </c>
      <c r="BP145" s="35" t="e">
        <f t="shared" si="27"/>
        <v>#DIV/0!</v>
      </c>
    </row>
    <row r="146" spans="1:68" x14ac:dyDescent="0.45">
      <c r="A146" s="21"/>
      <c r="B146" s="22"/>
      <c r="C146" s="23"/>
      <c r="D146" s="23"/>
      <c r="E146" s="23"/>
      <c r="F146" s="22"/>
      <c r="G146" s="24">
        <f t="shared" si="21"/>
        <v>0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6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4">
        <f t="shared" si="29"/>
        <v>0</v>
      </c>
      <c r="BF146" s="27">
        <f t="shared" si="22"/>
        <v>0</v>
      </c>
      <c r="BG146" s="28">
        <f t="shared" si="23"/>
        <v>0</v>
      </c>
      <c r="BH146" s="29" t="e">
        <f t="shared" si="30"/>
        <v>#DIV/0!</v>
      </c>
      <c r="BI146" s="30"/>
      <c r="BJ146" s="31" t="e">
        <f t="shared" si="28"/>
        <v>#DIV/0!</v>
      </c>
      <c r="BK146" s="22"/>
      <c r="BL146" s="33" t="e">
        <f t="shared" si="26"/>
        <v>#DIV/0!</v>
      </c>
      <c r="BM146" s="22"/>
      <c r="BN146" s="32"/>
      <c r="BO146" s="34" t="e">
        <f t="shared" si="25"/>
        <v>#DIV/0!</v>
      </c>
      <c r="BP146" s="35" t="e">
        <f t="shared" si="27"/>
        <v>#DIV/0!</v>
      </c>
    </row>
    <row r="147" spans="1:68" x14ac:dyDescent="0.45">
      <c r="A147" s="21"/>
      <c r="B147" s="22"/>
      <c r="C147" s="23"/>
      <c r="D147" s="23"/>
      <c r="E147" s="23"/>
      <c r="F147" s="22"/>
      <c r="G147" s="24">
        <f t="shared" si="21"/>
        <v>0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6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4">
        <f t="shared" si="29"/>
        <v>0</v>
      </c>
      <c r="BF147" s="27">
        <f t="shared" si="22"/>
        <v>0</v>
      </c>
      <c r="BG147" s="28">
        <f t="shared" si="23"/>
        <v>0</v>
      </c>
      <c r="BH147" s="29" t="e">
        <f t="shared" si="30"/>
        <v>#DIV/0!</v>
      </c>
      <c r="BI147" s="30"/>
      <c r="BJ147" s="31" t="e">
        <f t="shared" si="28"/>
        <v>#DIV/0!</v>
      </c>
      <c r="BK147" s="22"/>
      <c r="BL147" s="33" t="e">
        <f t="shared" si="26"/>
        <v>#DIV/0!</v>
      </c>
      <c r="BM147" s="22"/>
      <c r="BN147" s="32"/>
      <c r="BO147" s="34" t="e">
        <f t="shared" si="25"/>
        <v>#DIV/0!</v>
      </c>
      <c r="BP147" s="35" t="e">
        <f t="shared" si="27"/>
        <v>#DIV/0!</v>
      </c>
    </row>
    <row r="148" spans="1:68" x14ac:dyDescent="0.45">
      <c r="A148" s="21"/>
      <c r="B148" s="22"/>
      <c r="C148" s="23"/>
      <c r="D148" s="23"/>
      <c r="E148" s="23"/>
      <c r="F148" s="22"/>
      <c r="G148" s="24">
        <f t="shared" si="21"/>
        <v>0</v>
      </c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6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4">
        <f t="shared" si="29"/>
        <v>0</v>
      </c>
      <c r="BF148" s="27">
        <f t="shared" si="22"/>
        <v>0</v>
      </c>
      <c r="BG148" s="28">
        <f t="shared" si="23"/>
        <v>0</v>
      </c>
      <c r="BH148" s="29" t="e">
        <f t="shared" si="30"/>
        <v>#DIV/0!</v>
      </c>
      <c r="BI148" s="30"/>
      <c r="BJ148" s="31" t="e">
        <f t="shared" si="28"/>
        <v>#DIV/0!</v>
      </c>
      <c r="BK148" s="22"/>
      <c r="BL148" s="33" t="e">
        <f t="shared" si="26"/>
        <v>#DIV/0!</v>
      </c>
      <c r="BM148" s="22"/>
      <c r="BN148" s="32"/>
      <c r="BO148" s="102" t="e">
        <f t="shared" si="25"/>
        <v>#DIV/0!</v>
      </c>
      <c r="BP148" s="35" t="e">
        <f t="shared" si="27"/>
        <v>#DIV/0!</v>
      </c>
    </row>
    <row r="149" spans="1:68" x14ac:dyDescent="0.45">
      <c r="A149" s="21"/>
      <c r="B149" s="22"/>
      <c r="C149" s="23"/>
      <c r="D149" s="23"/>
      <c r="E149" s="23"/>
      <c r="F149" s="22"/>
      <c r="G149" s="24">
        <f t="shared" si="21"/>
        <v>0</v>
      </c>
      <c r="H149" s="25"/>
      <c r="I149" s="25"/>
      <c r="K149" s="25"/>
      <c r="M149" s="25"/>
      <c r="O149" s="118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118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6"/>
      <c r="AP149" s="25"/>
      <c r="AQ149" s="25"/>
      <c r="AR149" s="25"/>
      <c r="AS149" s="25"/>
      <c r="AU149" s="25"/>
      <c r="AV149" s="25"/>
      <c r="AW149" s="25"/>
      <c r="AX149" s="25"/>
      <c r="AY149" s="25"/>
      <c r="AZ149" s="25"/>
      <c r="BA149" s="25"/>
      <c r="BB149" s="25"/>
      <c r="BC149" s="25"/>
      <c r="BE149" s="24">
        <f t="shared" si="29"/>
        <v>0</v>
      </c>
      <c r="BF149" s="27">
        <f t="shared" si="22"/>
        <v>0</v>
      </c>
      <c r="BG149" s="28">
        <f t="shared" si="23"/>
        <v>0</v>
      </c>
      <c r="BH149" s="29" t="e">
        <f t="shared" si="30"/>
        <v>#DIV/0!</v>
      </c>
      <c r="BI149" s="30"/>
      <c r="BJ149" s="31" t="e">
        <f t="shared" si="28"/>
        <v>#DIV/0!</v>
      </c>
      <c r="BK149" s="22"/>
      <c r="BL149" s="33" t="e">
        <f t="shared" si="26"/>
        <v>#DIV/0!</v>
      </c>
      <c r="BM149" s="22"/>
      <c r="BN149" s="32"/>
      <c r="BO149" s="102" t="e">
        <f t="shared" si="25"/>
        <v>#DIV/0!</v>
      </c>
      <c r="BP149" s="35" t="e">
        <f t="shared" si="27"/>
        <v>#DIV/0!</v>
      </c>
    </row>
    <row r="150" spans="1:68" x14ac:dyDescent="0.45">
      <c r="A150" s="21"/>
      <c r="B150" s="22"/>
      <c r="C150" s="23"/>
      <c r="D150" s="23"/>
      <c r="E150" s="23"/>
      <c r="F150" s="22"/>
      <c r="G150" s="24">
        <f t="shared" si="21"/>
        <v>0</v>
      </c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6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4">
        <f t="shared" si="29"/>
        <v>0</v>
      </c>
      <c r="BF150" s="27">
        <f t="shared" si="22"/>
        <v>0</v>
      </c>
      <c r="BG150" s="28">
        <f t="shared" si="23"/>
        <v>0</v>
      </c>
      <c r="BH150" s="29" t="e">
        <f t="shared" si="30"/>
        <v>#DIV/0!</v>
      </c>
      <c r="BI150" s="30"/>
      <c r="BJ150" s="31" t="e">
        <f t="shared" si="28"/>
        <v>#DIV/0!</v>
      </c>
      <c r="BK150" s="22"/>
      <c r="BL150" s="33" t="e">
        <f t="shared" si="26"/>
        <v>#DIV/0!</v>
      </c>
      <c r="BM150" s="22"/>
      <c r="BN150" s="32"/>
      <c r="BO150" s="102" t="e">
        <f t="shared" si="25"/>
        <v>#DIV/0!</v>
      </c>
      <c r="BP150" s="35" t="e">
        <f t="shared" si="27"/>
        <v>#DIV/0!</v>
      </c>
    </row>
    <row r="151" spans="1:68" ht="22.2" customHeight="1" x14ac:dyDescent="0.45">
      <c r="A151" s="21"/>
      <c r="B151" s="22"/>
      <c r="C151" s="23"/>
      <c r="D151" s="23"/>
      <c r="E151" s="23"/>
      <c r="F151" s="22"/>
      <c r="G151" s="24">
        <f t="shared" si="21"/>
        <v>0</v>
      </c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6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4">
        <f t="shared" si="29"/>
        <v>0</v>
      </c>
      <c r="BF151" s="27">
        <f t="shared" si="22"/>
        <v>0</v>
      </c>
      <c r="BG151" s="28">
        <f t="shared" si="23"/>
        <v>0</v>
      </c>
      <c r="BH151" s="29" t="e">
        <f t="shared" si="30"/>
        <v>#DIV/0!</v>
      </c>
      <c r="BI151" s="30"/>
      <c r="BJ151" s="31" t="e">
        <f t="shared" si="28"/>
        <v>#DIV/0!</v>
      </c>
      <c r="BK151" s="22"/>
      <c r="BL151" s="33" t="e">
        <f t="shared" si="26"/>
        <v>#DIV/0!</v>
      </c>
      <c r="BM151" s="22"/>
      <c r="BN151" s="32"/>
      <c r="BO151" s="102" t="e">
        <f t="shared" si="25"/>
        <v>#DIV/0!</v>
      </c>
      <c r="BP151" s="35" t="e">
        <f t="shared" si="27"/>
        <v>#DIV/0!</v>
      </c>
    </row>
    <row r="152" spans="1:68" x14ac:dyDescent="0.45">
      <c r="A152" s="21"/>
      <c r="B152" s="22"/>
      <c r="C152" s="23"/>
      <c r="D152" s="23"/>
      <c r="E152" s="23"/>
      <c r="F152" s="22"/>
      <c r="G152" s="24">
        <f t="shared" si="21"/>
        <v>0</v>
      </c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6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4">
        <f t="shared" si="29"/>
        <v>0</v>
      </c>
      <c r="BF152" s="27">
        <f t="shared" si="22"/>
        <v>0</v>
      </c>
      <c r="BG152" s="28">
        <f t="shared" si="23"/>
        <v>0</v>
      </c>
      <c r="BH152" s="29" t="e">
        <f t="shared" si="30"/>
        <v>#DIV/0!</v>
      </c>
      <c r="BI152" s="30"/>
      <c r="BJ152" s="31" t="e">
        <f t="shared" si="28"/>
        <v>#DIV/0!</v>
      </c>
      <c r="BK152" s="22"/>
      <c r="BL152" s="33" t="e">
        <f t="shared" si="26"/>
        <v>#DIV/0!</v>
      </c>
      <c r="BM152" s="22"/>
      <c r="BN152" s="32"/>
      <c r="BO152" s="102" t="e">
        <f t="shared" si="25"/>
        <v>#DIV/0!</v>
      </c>
      <c r="BP152" s="35" t="e">
        <f t="shared" si="27"/>
        <v>#DIV/0!</v>
      </c>
    </row>
    <row r="153" spans="1:68" x14ac:dyDescent="0.45">
      <c r="A153" s="21"/>
      <c r="B153" s="22"/>
      <c r="C153" s="23"/>
      <c r="D153" s="23"/>
      <c r="E153" s="23"/>
      <c r="F153" s="22"/>
      <c r="G153" s="24">
        <f t="shared" si="21"/>
        <v>0</v>
      </c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6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4">
        <f t="shared" si="29"/>
        <v>0</v>
      </c>
      <c r="BF153" s="27">
        <f t="shared" si="22"/>
        <v>0</v>
      </c>
      <c r="BG153" s="28">
        <f t="shared" si="23"/>
        <v>0</v>
      </c>
      <c r="BH153" s="29" t="e">
        <f t="shared" si="30"/>
        <v>#DIV/0!</v>
      </c>
      <c r="BI153" s="30"/>
      <c r="BJ153" s="31" t="e">
        <f t="shared" si="28"/>
        <v>#DIV/0!</v>
      </c>
      <c r="BK153" s="22"/>
      <c r="BL153" s="33" t="e">
        <f t="shared" si="26"/>
        <v>#DIV/0!</v>
      </c>
      <c r="BM153" s="22"/>
      <c r="BN153" s="32"/>
      <c r="BO153" s="34" t="e">
        <f t="shared" si="25"/>
        <v>#DIV/0!</v>
      </c>
      <c r="BP153" s="35" t="e">
        <f t="shared" si="27"/>
        <v>#DIV/0!</v>
      </c>
    </row>
    <row r="154" spans="1:68" x14ac:dyDescent="0.45">
      <c r="A154" s="21"/>
      <c r="B154" s="22"/>
      <c r="C154" s="23"/>
      <c r="D154" s="23"/>
      <c r="E154" s="23"/>
      <c r="F154" s="22"/>
      <c r="G154" s="24">
        <f t="shared" si="21"/>
        <v>0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6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4">
        <f t="shared" si="29"/>
        <v>0</v>
      </c>
      <c r="BF154" s="27">
        <f t="shared" si="22"/>
        <v>0</v>
      </c>
      <c r="BG154" s="28">
        <f t="shared" si="23"/>
        <v>0</v>
      </c>
      <c r="BH154" s="29" t="e">
        <f t="shared" si="30"/>
        <v>#DIV/0!</v>
      </c>
      <c r="BI154" s="30"/>
      <c r="BJ154" s="31" t="e">
        <f t="shared" si="28"/>
        <v>#DIV/0!</v>
      </c>
      <c r="BK154" s="22"/>
      <c r="BL154" s="33" t="e">
        <f t="shared" si="26"/>
        <v>#DIV/0!</v>
      </c>
      <c r="BM154" s="22"/>
      <c r="BN154" s="32"/>
      <c r="BO154" s="34" t="e">
        <f t="shared" si="25"/>
        <v>#DIV/0!</v>
      </c>
      <c r="BP154" s="35" t="e">
        <f t="shared" si="27"/>
        <v>#DIV/0!</v>
      </c>
    </row>
    <row r="155" spans="1:68" x14ac:dyDescent="0.45">
      <c r="A155" s="21"/>
      <c r="B155" s="22"/>
      <c r="C155" s="23"/>
      <c r="D155" s="23"/>
      <c r="E155" s="23"/>
      <c r="F155" s="22"/>
      <c r="G155" s="24">
        <f t="shared" si="21"/>
        <v>0</v>
      </c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6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4">
        <f t="shared" si="29"/>
        <v>0</v>
      </c>
      <c r="BF155" s="27">
        <f t="shared" si="22"/>
        <v>0</v>
      </c>
      <c r="BG155" s="28">
        <f t="shared" si="23"/>
        <v>0</v>
      </c>
      <c r="BH155" s="29" t="e">
        <f t="shared" si="30"/>
        <v>#DIV/0!</v>
      </c>
      <c r="BI155" s="30"/>
      <c r="BJ155" s="31" t="e">
        <f t="shared" si="28"/>
        <v>#DIV/0!</v>
      </c>
      <c r="BK155" s="22"/>
      <c r="BL155" s="33" t="e">
        <f t="shared" si="26"/>
        <v>#DIV/0!</v>
      </c>
      <c r="BM155" s="22"/>
      <c r="BN155" s="32"/>
      <c r="BO155" s="34" t="e">
        <f t="shared" si="25"/>
        <v>#DIV/0!</v>
      </c>
      <c r="BP155" s="35" t="e">
        <f t="shared" si="27"/>
        <v>#DIV/0!</v>
      </c>
    </row>
    <row r="156" spans="1:68" x14ac:dyDescent="0.45">
      <c r="A156" s="21"/>
      <c r="B156" s="22"/>
      <c r="C156" s="23"/>
      <c r="D156" s="23"/>
      <c r="E156" s="23"/>
      <c r="F156" s="22"/>
      <c r="G156" s="24">
        <f t="shared" si="21"/>
        <v>0</v>
      </c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6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4">
        <f t="shared" si="29"/>
        <v>0</v>
      </c>
      <c r="BF156" s="27">
        <f t="shared" si="22"/>
        <v>0</v>
      </c>
      <c r="BG156" s="28">
        <f t="shared" si="23"/>
        <v>0</v>
      </c>
      <c r="BH156" s="29" t="e">
        <f t="shared" si="30"/>
        <v>#DIV/0!</v>
      </c>
      <c r="BI156" s="30"/>
      <c r="BJ156" s="31" t="e">
        <f t="shared" si="28"/>
        <v>#DIV/0!</v>
      </c>
      <c r="BK156" s="22"/>
      <c r="BL156" s="33" t="e">
        <f t="shared" si="26"/>
        <v>#DIV/0!</v>
      </c>
      <c r="BM156" s="22"/>
      <c r="BN156" s="32"/>
      <c r="BO156" s="34" t="e">
        <f t="shared" si="25"/>
        <v>#DIV/0!</v>
      </c>
      <c r="BP156" s="35" t="e">
        <f t="shared" si="27"/>
        <v>#DIV/0!</v>
      </c>
    </row>
    <row r="157" spans="1:68" x14ac:dyDescent="0.45">
      <c r="A157" s="21"/>
      <c r="B157" s="22"/>
      <c r="C157" s="23"/>
      <c r="D157" s="23"/>
      <c r="E157" s="23"/>
      <c r="F157" s="22"/>
      <c r="G157" s="24">
        <f t="shared" si="21"/>
        <v>0</v>
      </c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6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4">
        <f t="shared" si="29"/>
        <v>0</v>
      </c>
      <c r="BF157" s="27">
        <f t="shared" si="22"/>
        <v>0</v>
      </c>
      <c r="BG157" s="28">
        <f t="shared" si="23"/>
        <v>0</v>
      </c>
      <c r="BH157" s="29">
        <v>0.01</v>
      </c>
      <c r="BI157" s="30"/>
      <c r="BJ157" s="31" t="e">
        <f t="shared" si="28"/>
        <v>#DIV/0!</v>
      </c>
      <c r="BK157" s="22"/>
      <c r="BL157" s="33" t="e">
        <f t="shared" si="26"/>
        <v>#DIV/0!</v>
      </c>
      <c r="BM157" s="22"/>
      <c r="BN157" s="32"/>
      <c r="BO157" s="102" t="e">
        <f t="shared" si="25"/>
        <v>#DIV/0!</v>
      </c>
      <c r="BP157" s="35" t="e">
        <f t="shared" si="27"/>
        <v>#DIV/0!</v>
      </c>
    </row>
    <row r="158" spans="1:68" x14ac:dyDescent="0.45">
      <c r="A158" s="21"/>
      <c r="B158" s="22"/>
      <c r="C158" s="23"/>
      <c r="D158" s="23"/>
      <c r="E158" s="23"/>
      <c r="F158" s="22"/>
      <c r="G158" s="24">
        <f t="shared" si="21"/>
        <v>0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6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4">
        <f t="shared" si="29"/>
        <v>0</v>
      </c>
      <c r="BF158" s="27">
        <f t="shared" si="22"/>
        <v>0</v>
      </c>
      <c r="BG158" s="28">
        <f t="shared" si="23"/>
        <v>0</v>
      </c>
      <c r="BH158" s="29" t="e">
        <f t="shared" si="30"/>
        <v>#DIV/0!</v>
      </c>
      <c r="BI158" s="30"/>
      <c r="BJ158" s="31" t="e">
        <f t="shared" si="28"/>
        <v>#DIV/0!</v>
      </c>
      <c r="BK158" s="22"/>
      <c r="BL158" s="33" t="e">
        <f t="shared" si="26"/>
        <v>#DIV/0!</v>
      </c>
      <c r="BM158" s="22"/>
      <c r="BN158" s="32"/>
      <c r="BO158" s="102" t="e">
        <f t="shared" si="25"/>
        <v>#DIV/0!</v>
      </c>
      <c r="BP158" s="35" t="e">
        <f t="shared" si="27"/>
        <v>#DIV/0!</v>
      </c>
    </row>
    <row r="159" spans="1:68" x14ac:dyDescent="0.45">
      <c r="A159" s="21"/>
      <c r="B159" s="22"/>
      <c r="C159" s="23"/>
      <c r="D159" s="23"/>
      <c r="E159" s="23"/>
      <c r="F159" s="22"/>
      <c r="G159" s="24">
        <f t="shared" si="21"/>
        <v>0</v>
      </c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6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4">
        <f t="shared" si="29"/>
        <v>0</v>
      </c>
      <c r="BF159" s="27">
        <f t="shared" si="22"/>
        <v>0</v>
      </c>
      <c r="BG159" s="28">
        <f t="shared" si="23"/>
        <v>0</v>
      </c>
      <c r="BH159" s="29" t="e">
        <f t="shared" si="30"/>
        <v>#DIV/0!</v>
      </c>
      <c r="BI159" s="30"/>
      <c r="BJ159" s="31" t="e">
        <f t="shared" si="28"/>
        <v>#DIV/0!</v>
      </c>
      <c r="BK159" s="22"/>
      <c r="BL159" s="33" t="e">
        <f t="shared" si="26"/>
        <v>#DIV/0!</v>
      </c>
      <c r="BM159" s="22"/>
      <c r="BN159" s="32"/>
      <c r="BO159" s="102" t="e">
        <f t="shared" si="25"/>
        <v>#DIV/0!</v>
      </c>
      <c r="BP159" s="35" t="e">
        <f t="shared" si="27"/>
        <v>#DIV/0!</v>
      </c>
    </row>
    <row r="160" spans="1:68" x14ac:dyDescent="0.45">
      <c r="A160" s="21"/>
      <c r="B160" s="22"/>
      <c r="C160" s="23"/>
      <c r="D160" s="23"/>
      <c r="E160" s="23"/>
      <c r="F160" s="22"/>
      <c r="G160" s="24">
        <f t="shared" si="21"/>
        <v>0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6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4">
        <f t="shared" si="29"/>
        <v>0</v>
      </c>
      <c r="BF160" s="27">
        <f t="shared" si="22"/>
        <v>0</v>
      </c>
      <c r="BG160" s="28">
        <f t="shared" si="23"/>
        <v>0</v>
      </c>
      <c r="BH160" s="29" t="e">
        <f t="shared" si="30"/>
        <v>#DIV/0!</v>
      </c>
      <c r="BI160" s="30"/>
      <c r="BJ160" s="31" t="e">
        <f t="shared" si="28"/>
        <v>#DIV/0!</v>
      </c>
      <c r="BK160" s="22"/>
      <c r="BL160" s="33" t="e">
        <f t="shared" si="26"/>
        <v>#DIV/0!</v>
      </c>
      <c r="BM160" s="22"/>
      <c r="BN160" s="32"/>
      <c r="BO160" s="102" t="e">
        <f t="shared" si="25"/>
        <v>#DIV/0!</v>
      </c>
      <c r="BP160" s="35" t="e">
        <f t="shared" si="27"/>
        <v>#DIV/0!</v>
      </c>
    </row>
    <row r="161" spans="1:68" x14ac:dyDescent="0.45">
      <c r="A161" s="21"/>
      <c r="B161" s="22"/>
      <c r="C161" s="23"/>
      <c r="D161" s="23"/>
      <c r="E161" s="23"/>
      <c r="F161" s="22"/>
      <c r="G161" s="24">
        <f t="shared" si="21"/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6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4">
        <f t="shared" si="29"/>
        <v>0</v>
      </c>
      <c r="BF161" s="27">
        <f t="shared" si="22"/>
        <v>0</v>
      </c>
      <c r="BG161" s="28">
        <f t="shared" si="23"/>
        <v>0</v>
      </c>
      <c r="BH161" s="29" t="e">
        <f t="shared" si="30"/>
        <v>#DIV/0!</v>
      </c>
      <c r="BI161" s="30"/>
      <c r="BJ161" s="31" t="e">
        <f t="shared" si="28"/>
        <v>#DIV/0!</v>
      </c>
      <c r="BK161" s="22"/>
      <c r="BL161" s="33" t="e">
        <f t="shared" si="26"/>
        <v>#DIV/0!</v>
      </c>
      <c r="BM161" s="22"/>
      <c r="BN161" s="32"/>
      <c r="BO161" s="34" t="e">
        <f t="shared" si="25"/>
        <v>#DIV/0!</v>
      </c>
      <c r="BP161" s="35" t="e">
        <f t="shared" si="27"/>
        <v>#DIV/0!</v>
      </c>
    </row>
    <row r="162" spans="1:68" x14ac:dyDescent="0.45">
      <c r="A162" s="21"/>
      <c r="B162" s="22"/>
      <c r="C162" s="23"/>
      <c r="D162" s="23"/>
      <c r="E162" s="23"/>
      <c r="F162" s="22"/>
      <c r="G162" s="24">
        <f t="shared" si="21"/>
        <v>0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6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4">
        <f t="shared" si="29"/>
        <v>0</v>
      </c>
      <c r="BF162" s="27">
        <f t="shared" si="22"/>
        <v>0</v>
      </c>
      <c r="BG162" s="28">
        <f t="shared" si="23"/>
        <v>0</v>
      </c>
      <c r="BH162" s="29" t="e">
        <f t="shared" si="30"/>
        <v>#DIV/0!</v>
      </c>
      <c r="BI162" s="30"/>
      <c r="BJ162" s="31" t="e">
        <f t="shared" si="28"/>
        <v>#DIV/0!</v>
      </c>
      <c r="BK162" s="22"/>
      <c r="BL162" s="33" t="e">
        <f t="shared" si="26"/>
        <v>#DIV/0!</v>
      </c>
      <c r="BM162" s="22"/>
      <c r="BN162" s="32"/>
      <c r="BO162" s="102" t="e">
        <f t="shared" si="25"/>
        <v>#DIV/0!</v>
      </c>
      <c r="BP162" s="35" t="e">
        <f t="shared" si="27"/>
        <v>#DIV/0!</v>
      </c>
    </row>
    <row r="163" spans="1:68" x14ac:dyDescent="0.45">
      <c r="A163" s="22"/>
      <c r="B163" s="22"/>
      <c r="C163" s="22"/>
      <c r="D163" s="22"/>
      <c r="E163" s="23"/>
      <c r="F163" s="22"/>
      <c r="G163" s="24">
        <f t="shared" si="21"/>
        <v>0</v>
      </c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6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4">
        <f t="shared" si="29"/>
        <v>0</v>
      </c>
      <c r="BF163" s="27">
        <f t="shared" si="22"/>
        <v>0</v>
      </c>
      <c r="BG163" s="28">
        <f t="shared" si="23"/>
        <v>0</v>
      </c>
      <c r="BH163" s="29" t="e">
        <f t="shared" si="30"/>
        <v>#DIV/0!</v>
      </c>
      <c r="BI163" s="30"/>
      <c r="BJ163" s="31" t="e">
        <f t="shared" si="28"/>
        <v>#DIV/0!</v>
      </c>
      <c r="BK163" s="22"/>
      <c r="BL163" s="33" t="e">
        <f t="shared" si="26"/>
        <v>#DIV/0!</v>
      </c>
      <c r="BM163" s="22"/>
      <c r="BN163" s="32"/>
      <c r="BO163" s="34" t="e">
        <f t="shared" si="25"/>
        <v>#DIV/0!</v>
      </c>
      <c r="BP163" s="35" t="e">
        <f t="shared" si="27"/>
        <v>#DIV/0!</v>
      </c>
    </row>
    <row r="164" spans="1:68" x14ac:dyDescent="0.45">
      <c r="A164" s="22"/>
      <c r="B164" s="22"/>
      <c r="C164" s="22"/>
      <c r="D164" s="22"/>
      <c r="E164" s="22"/>
      <c r="F164" s="22"/>
      <c r="G164" s="24">
        <f t="shared" si="21"/>
        <v>0</v>
      </c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6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4">
        <f t="shared" si="29"/>
        <v>0</v>
      </c>
      <c r="BF164" s="27">
        <f t="shared" si="22"/>
        <v>0</v>
      </c>
      <c r="BG164" s="28">
        <f t="shared" si="23"/>
        <v>0</v>
      </c>
      <c r="BH164" s="29" t="e">
        <f t="shared" si="30"/>
        <v>#DIV/0!</v>
      </c>
      <c r="BI164" s="30"/>
      <c r="BJ164" s="31" t="e">
        <f t="shared" si="28"/>
        <v>#DIV/0!</v>
      </c>
      <c r="BK164" s="22"/>
      <c r="BL164" s="33" t="e">
        <f t="shared" si="26"/>
        <v>#DIV/0!</v>
      </c>
      <c r="BM164" s="22"/>
      <c r="BN164" s="32"/>
      <c r="BO164" s="34" t="e">
        <f t="shared" si="25"/>
        <v>#DIV/0!</v>
      </c>
      <c r="BP164" s="35" t="e">
        <f t="shared" si="27"/>
        <v>#DIV/0!</v>
      </c>
    </row>
    <row r="165" spans="1:68" x14ac:dyDescent="0.45">
      <c r="A165" s="22"/>
      <c r="B165" s="22"/>
      <c r="C165" s="22"/>
      <c r="D165" s="22"/>
      <c r="E165" s="22"/>
      <c r="F165" s="22"/>
      <c r="G165" s="24">
        <f t="shared" si="21"/>
        <v>0</v>
      </c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6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4">
        <f t="shared" si="29"/>
        <v>0</v>
      </c>
      <c r="BF165" s="27">
        <f t="shared" si="22"/>
        <v>0</v>
      </c>
      <c r="BG165" s="28">
        <f t="shared" si="23"/>
        <v>0</v>
      </c>
      <c r="BH165" s="29" t="e">
        <f t="shared" si="30"/>
        <v>#DIV/0!</v>
      </c>
      <c r="BI165" s="30"/>
      <c r="BJ165" s="31" t="e">
        <f t="shared" si="28"/>
        <v>#DIV/0!</v>
      </c>
      <c r="BK165" s="22"/>
      <c r="BL165" s="33" t="e">
        <f t="shared" si="26"/>
        <v>#DIV/0!</v>
      </c>
      <c r="BM165" s="22"/>
      <c r="BN165" s="32"/>
      <c r="BO165" s="34" t="e">
        <f t="shared" si="25"/>
        <v>#DIV/0!</v>
      </c>
      <c r="BP165" s="35" t="e">
        <f t="shared" si="27"/>
        <v>#DIV/0!</v>
      </c>
    </row>
    <row r="166" spans="1:68" x14ac:dyDescent="0.45">
      <c r="A166" s="22"/>
      <c r="B166" s="22"/>
      <c r="C166" s="22"/>
      <c r="D166" s="22"/>
      <c r="E166" s="22"/>
      <c r="F166" s="22"/>
      <c r="G166" s="24">
        <f t="shared" si="21"/>
        <v>0</v>
      </c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6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4">
        <f t="shared" si="29"/>
        <v>0</v>
      </c>
      <c r="BF166" s="27">
        <f t="shared" si="22"/>
        <v>0</v>
      </c>
      <c r="BG166" s="28">
        <f t="shared" si="23"/>
        <v>0</v>
      </c>
      <c r="BH166" s="29" t="e">
        <f t="shared" si="30"/>
        <v>#DIV/0!</v>
      </c>
      <c r="BI166" s="30"/>
      <c r="BJ166" s="31" t="e">
        <f t="shared" si="28"/>
        <v>#DIV/0!</v>
      </c>
      <c r="BK166" s="22"/>
      <c r="BL166" s="33" t="e">
        <f t="shared" si="26"/>
        <v>#DIV/0!</v>
      </c>
      <c r="BM166" s="22"/>
      <c r="BN166" s="32"/>
      <c r="BO166" s="34" t="e">
        <f t="shared" si="25"/>
        <v>#DIV/0!</v>
      </c>
      <c r="BP166" s="35" t="e">
        <f t="shared" si="27"/>
        <v>#DIV/0!</v>
      </c>
    </row>
    <row r="167" spans="1:68" x14ac:dyDescent="0.45">
      <c r="A167" s="22"/>
      <c r="B167" s="22"/>
      <c r="C167" s="22"/>
      <c r="D167" s="22"/>
      <c r="E167" s="22"/>
      <c r="F167" s="22"/>
      <c r="G167" s="24">
        <f t="shared" si="21"/>
        <v>0</v>
      </c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6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4">
        <f t="shared" si="29"/>
        <v>0</v>
      </c>
      <c r="BF167" s="27">
        <f t="shared" si="22"/>
        <v>0</v>
      </c>
      <c r="BG167" s="28">
        <f t="shared" si="23"/>
        <v>0</v>
      </c>
      <c r="BH167" s="29" t="e">
        <f t="shared" si="30"/>
        <v>#DIV/0!</v>
      </c>
      <c r="BI167" s="30"/>
      <c r="BJ167" s="31" t="e">
        <f t="shared" si="28"/>
        <v>#DIV/0!</v>
      </c>
      <c r="BK167" s="22"/>
      <c r="BL167" s="33" t="e">
        <f t="shared" si="26"/>
        <v>#DIV/0!</v>
      </c>
      <c r="BM167" s="22"/>
      <c r="BN167" s="32"/>
      <c r="BO167" s="34" t="e">
        <f t="shared" si="25"/>
        <v>#DIV/0!</v>
      </c>
      <c r="BP167" s="35" t="e">
        <f t="shared" si="27"/>
        <v>#DIV/0!</v>
      </c>
    </row>
    <row r="168" spans="1:68" x14ac:dyDescent="0.45">
      <c r="A168" s="22"/>
      <c r="B168" s="22"/>
      <c r="C168" s="22"/>
      <c r="D168" s="22"/>
      <c r="E168" s="22"/>
      <c r="F168" s="22"/>
      <c r="G168" s="24">
        <f t="shared" si="21"/>
        <v>0</v>
      </c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6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4">
        <f t="shared" si="29"/>
        <v>0</v>
      </c>
      <c r="BF168" s="27">
        <f t="shared" si="22"/>
        <v>0</v>
      </c>
      <c r="BG168" s="28">
        <f t="shared" si="23"/>
        <v>0</v>
      </c>
      <c r="BH168" s="29" t="e">
        <f t="shared" si="30"/>
        <v>#DIV/0!</v>
      </c>
      <c r="BI168" s="30"/>
      <c r="BJ168" s="31" t="e">
        <f t="shared" si="28"/>
        <v>#DIV/0!</v>
      </c>
      <c r="BK168" s="22"/>
      <c r="BL168" s="33" t="e">
        <f t="shared" si="26"/>
        <v>#DIV/0!</v>
      </c>
      <c r="BM168" s="22"/>
      <c r="BN168" s="32"/>
      <c r="BO168" s="34" t="e">
        <f t="shared" si="25"/>
        <v>#DIV/0!</v>
      </c>
      <c r="BP168" s="35" t="e">
        <f t="shared" si="27"/>
        <v>#DIV/0!</v>
      </c>
    </row>
    <row r="169" spans="1:68" x14ac:dyDescent="0.45">
      <c r="A169" s="22"/>
      <c r="B169" s="22"/>
      <c r="C169" s="22"/>
      <c r="D169" s="22"/>
      <c r="E169" s="22"/>
      <c r="F169" s="22"/>
      <c r="G169" s="24">
        <f t="shared" si="21"/>
        <v>0</v>
      </c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6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4">
        <f t="shared" si="29"/>
        <v>0</v>
      </c>
      <c r="BF169" s="27">
        <f t="shared" si="22"/>
        <v>0</v>
      </c>
      <c r="BG169" s="28">
        <f t="shared" si="23"/>
        <v>0</v>
      </c>
      <c r="BH169" s="29" t="e">
        <f t="shared" si="30"/>
        <v>#DIV/0!</v>
      </c>
      <c r="BI169" s="30"/>
      <c r="BJ169" s="31" t="e">
        <f t="shared" si="28"/>
        <v>#DIV/0!</v>
      </c>
      <c r="BK169" s="22"/>
      <c r="BL169" s="33" t="e">
        <f t="shared" si="26"/>
        <v>#DIV/0!</v>
      </c>
      <c r="BM169" s="22"/>
      <c r="BN169" s="32"/>
      <c r="BO169" s="34" t="e">
        <f t="shared" si="25"/>
        <v>#DIV/0!</v>
      </c>
      <c r="BP169" s="35" t="e">
        <f t="shared" si="27"/>
        <v>#DIV/0!</v>
      </c>
    </row>
    <row r="170" spans="1:68" x14ac:dyDescent="0.45">
      <c r="A170" s="22"/>
      <c r="B170" s="22"/>
      <c r="C170" s="22"/>
      <c r="D170" s="22"/>
      <c r="E170" s="22"/>
      <c r="F170" s="22"/>
      <c r="G170" s="24">
        <f t="shared" si="21"/>
        <v>0</v>
      </c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6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4">
        <f t="shared" si="29"/>
        <v>0</v>
      </c>
      <c r="BF170" s="27">
        <f t="shared" si="22"/>
        <v>0</v>
      </c>
      <c r="BG170" s="28">
        <f t="shared" si="23"/>
        <v>0</v>
      </c>
      <c r="BH170" s="29" t="e">
        <f t="shared" si="30"/>
        <v>#DIV/0!</v>
      </c>
      <c r="BI170" s="30"/>
      <c r="BJ170" s="31" t="e">
        <f t="shared" si="28"/>
        <v>#DIV/0!</v>
      </c>
      <c r="BK170" s="22"/>
      <c r="BL170" s="33" t="e">
        <f t="shared" si="26"/>
        <v>#DIV/0!</v>
      </c>
      <c r="BM170" s="22"/>
      <c r="BN170" s="32"/>
      <c r="BO170" s="34" t="e">
        <f t="shared" si="25"/>
        <v>#DIV/0!</v>
      </c>
      <c r="BP170" s="35" t="e">
        <f t="shared" si="27"/>
        <v>#DIV/0!</v>
      </c>
    </row>
    <row r="171" spans="1:68" x14ac:dyDescent="0.45">
      <c r="A171" s="22"/>
      <c r="B171" s="22"/>
      <c r="C171" s="22"/>
      <c r="D171" s="22"/>
      <c r="E171" s="22"/>
      <c r="F171" s="22"/>
      <c r="G171" s="24">
        <f t="shared" si="21"/>
        <v>0</v>
      </c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6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4">
        <f t="shared" si="29"/>
        <v>0</v>
      </c>
      <c r="BF171" s="27">
        <f t="shared" si="22"/>
        <v>0</v>
      </c>
      <c r="BG171" s="28">
        <f t="shared" si="23"/>
        <v>0</v>
      </c>
      <c r="BH171" s="29" t="e">
        <f t="shared" si="30"/>
        <v>#DIV/0!</v>
      </c>
      <c r="BI171" s="30"/>
      <c r="BJ171" s="31" t="e">
        <f t="shared" si="28"/>
        <v>#DIV/0!</v>
      </c>
      <c r="BK171" s="22"/>
      <c r="BL171" s="33" t="e">
        <f t="shared" si="26"/>
        <v>#DIV/0!</v>
      </c>
      <c r="BM171" s="22"/>
      <c r="BN171" s="32"/>
      <c r="BO171" s="34" t="e">
        <f t="shared" si="25"/>
        <v>#DIV/0!</v>
      </c>
      <c r="BP171" s="35" t="e">
        <f t="shared" si="27"/>
        <v>#DIV/0!</v>
      </c>
    </row>
    <row r="172" spans="1:68" x14ac:dyDescent="0.45">
      <c r="A172" s="22"/>
      <c r="B172" s="22"/>
      <c r="C172" s="22"/>
      <c r="D172" s="22"/>
      <c r="E172" s="22"/>
      <c r="F172" s="22"/>
      <c r="G172" s="24">
        <f t="shared" si="21"/>
        <v>0</v>
      </c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6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4">
        <f t="shared" si="29"/>
        <v>0</v>
      </c>
      <c r="BF172" s="27">
        <f t="shared" si="22"/>
        <v>0</v>
      </c>
      <c r="BG172" s="28">
        <f t="shared" si="23"/>
        <v>0</v>
      </c>
      <c r="BH172" s="29" t="e">
        <f t="shared" si="30"/>
        <v>#DIV/0!</v>
      </c>
      <c r="BI172" s="30"/>
      <c r="BJ172" s="31" t="e">
        <f t="shared" si="28"/>
        <v>#DIV/0!</v>
      </c>
      <c r="BK172" s="22"/>
      <c r="BL172" s="33" t="e">
        <f t="shared" si="26"/>
        <v>#DIV/0!</v>
      </c>
      <c r="BM172" s="22"/>
      <c r="BN172" s="32"/>
      <c r="BO172" s="34" t="e">
        <f t="shared" si="25"/>
        <v>#DIV/0!</v>
      </c>
      <c r="BP172" s="35" t="e">
        <f t="shared" si="27"/>
        <v>#DIV/0!</v>
      </c>
    </row>
    <row r="173" spans="1:68" x14ac:dyDescent="0.45">
      <c r="A173" s="22"/>
      <c r="B173" s="22"/>
      <c r="C173" s="22"/>
      <c r="D173" s="22"/>
      <c r="E173" s="22"/>
      <c r="F173" s="22"/>
      <c r="G173" s="24">
        <f t="shared" si="21"/>
        <v>0</v>
      </c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6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4">
        <f t="shared" si="29"/>
        <v>0</v>
      </c>
      <c r="BF173" s="27">
        <f t="shared" si="22"/>
        <v>0</v>
      </c>
      <c r="BG173" s="28">
        <f t="shared" si="23"/>
        <v>0</v>
      </c>
      <c r="BH173" s="29" t="e">
        <f t="shared" si="30"/>
        <v>#DIV/0!</v>
      </c>
      <c r="BI173" s="30"/>
      <c r="BJ173" s="31" t="e">
        <f t="shared" si="28"/>
        <v>#DIV/0!</v>
      </c>
      <c r="BK173" s="22"/>
      <c r="BL173" s="33" t="e">
        <f t="shared" si="26"/>
        <v>#DIV/0!</v>
      </c>
      <c r="BM173" s="22"/>
      <c r="BN173" s="32"/>
      <c r="BO173" s="34" t="e">
        <f t="shared" si="25"/>
        <v>#DIV/0!</v>
      </c>
      <c r="BP173" s="35" t="e">
        <f t="shared" si="27"/>
        <v>#DIV/0!</v>
      </c>
    </row>
    <row r="174" spans="1:68" x14ac:dyDescent="0.45">
      <c r="A174" s="22"/>
      <c r="B174" s="22"/>
      <c r="C174" s="22"/>
      <c r="D174" s="22"/>
      <c r="E174" s="22"/>
      <c r="F174" s="22"/>
      <c r="G174" s="24">
        <f t="shared" si="21"/>
        <v>0</v>
      </c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6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4">
        <f t="shared" si="29"/>
        <v>0</v>
      </c>
      <c r="BF174" s="27">
        <f t="shared" si="22"/>
        <v>0</v>
      </c>
      <c r="BG174" s="28">
        <f t="shared" si="23"/>
        <v>0</v>
      </c>
      <c r="BH174" s="29" t="e">
        <f t="shared" si="30"/>
        <v>#DIV/0!</v>
      </c>
      <c r="BI174" s="30"/>
      <c r="BJ174" s="31" t="e">
        <f t="shared" si="28"/>
        <v>#DIV/0!</v>
      </c>
      <c r="BK174" s="22"/>
      <c r="BL174" s="33" t="e">
        <f t="shared" si="26"/>
        <v>#DIV/0!</v>
      </c>
      <c r="BM174" s="22"/>
      <c r="BN174" s="32"/>
      <c r="BO174" s="34" t="e">
        <f t="shared" si="25"/>
        <v>#DIV/0!</v>
      </c>
      <c r="BP174" s="35" t="e">
        <f t="shared" si="27"/>
        <v>#DIV/0!</v>
      </c>
    </row>
    <row r="175" spans="1:68" x14ac:dyDescent="0.45">
      <c r="A175" s="22"/>
      <c r="B175" s="22"/>
      <c r="C175" s="22"/>
      <c r="D175" s="22"/>
      <c r="E175" s="22"/>
      <c r="F175" s="22"/>
      <c r="G175" s="24">
        <f t="shared" si="21"/>
        <v>0</v>
      </c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6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4">
        <f t="shared" si="29"/>
        <v>0</v>
      </c>
      <c r="BF175" s="27">
        <f t="shared" si="22"/>
        <v>0</v>
      </c>
      <c r="BG175" s="28">
        <f t="shared" si="23"/>
        <v>0</v>
      </c>
      <c r="BH175" s="29" t="e">
        <f t="shared" si="30"/>
        <v>#DIV/0!</v>
      </c>
      <c r="BI175" s="30"/>
      <c r="BJ175" s="31" t="e">
        <f t="shared" si="28"/>
        <v>#DIV/0!</v>
      </c>
      <c r="BK175" s="22"/>
      <c r="BL175" s="33" t="e">
        <f t="shared" si="26"/>
        <v>#DIV/0!</v>
      </c>
      <c r="BM175" s="22"/>
      <c r="BN175" s="32"/>
      <c r="BO175" s="34" t="e">
        <f t="shared" si="25"/>
        <v>#DIV/0!</v>
      </c>
      <c r="BP175" s="35" t="e">
        <f t="shared" si="27"/>
        <v>#DIV/0!</v>
      </c>
    </row>
    <row r="176" spans="1:68" x14ac:dyDescent="0.45">
      <c r="A176" s="22"/>
      <c r="B176" s="22"/>
      <c r="C176" s="22"/>
      <c r="D176" s="22"/>
      <c r="E176" s="22"/>
      <c r="F176" s="22"/>
      <c r="G176" s="24">
        <f t="shared" si="21"/>
        <v>0</v>
      </c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6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4">
        <f t="shared" si="29"/>
        <v>0</v>
      </c>
      <c r="BF176" s="27">
        <f t="shared" si="22"/>
        <v>0</v>
      </c>
      <c r="BG176" s="28">
        <f t="shared" si="23"/>
        <v>0</v>
      </c>
      <c r="BH176" s="29" t="e">
        <f t="shared" si="30"/>
        <v>#DIV/0!</v>
      </c>
      <c r="BI176" s="30"/>
      <c r="BJ176" s="31" t="e">
        <f t="shared" si="28"/>
        <v>#DIV/0!</v>
      </c>
      <c r="BK176" s="22"/>
      <c r="BL176" s="33" t="e">
        <f t="shared" si="26"/>
        <v>#DIV/0!</v>
      </c>
      <c r="BM176" s="22"/>
      <c r="BN176" s="32"/>
      <c r="BO176" s="34" t="e">
        <f t="shared" si="25"/>
        <v>#DIV/0!</v>
      </c>
      <c r="BP176" s="35" t="e">
        <f t="shared" si="27"/>
        <v>#DIV/0!</v>
      </c>
    </row>
    <row r="177" spans="1:68" x14ac:dyDescent="0.45">
      <c r="A177" s="22"/>
      <c r="B177" s="22"/>
      <c r="C177" s="22"/>
      <c r="D177" s="22"/>
      <c r="E177" s="22"/>
      <c r="F177" s="22"/>
      <c r="G177" s="24">
        <f t="shared" si="21"/>
        <v>0</v>
      </c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6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4">
        <f t="shared" si="29"/>
        <v>0</v>
      </c>
      <c r="BF177" s="27">
        <f t="shared" si="22"/>
        <v>0</v>
      </c>
      <c r="BG177" s="28">
        <f t="shared" si="23"/>
        <v>0</v>
      </c>
      <c r="BH177" s="29" t="e">
        <f t="shared" si="30"/>
        <v>#DIV/0!</v>
      </c>
      <c r="BI177" s="30"/>
      <c r="BJ177" s="31" t="e">
        <f t="shared" si="28"/>
        <v>#DIV/0!</v>
      </c>
      <c r="BK177" s="22"/>
      <c r="BL177" s="33" t="e">
        <f t="shared" si="26"/>
        <v>#DIV/0!</v>
      </c>
      <c r="BM177" s="22"/>
      <c r="BN177" s="32"/>
      <c r="BO177" s="34" t="e">
        <f t="shared" si="25"/>
        <v>#DIV/0!</v>
      </c>
      <c r="BP177" s="35" t="e">
        <f t="shared" si="27"/>
        <v>#DIV/0!</v>
      </c>
    </row>
    <row r="178" spans="1:68" x14ac:dyDescent="0.45">
      <c r="A178" s="22"/>
      <c r="B178" s="22"/>
      <c r="C178" s="22"/>
      <c r="D178" s="22"/>
      <c r="E178" s="22"/>
      <c r="F178" s="22"/>
      <c r="G178" s="24">
        <f t="shared" si="21"/>
        <v>0</v>
      </c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6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4">
        <f t="shared" si="29"/>
        <v>0</v>
      </c>
      <c r="BF178" s="27">
        <f t="shared" si="22"/>
        <v>0</v>
      </c>
      <c r="BG178" s="28">
        <f t="shared" si="23"/>
        <v>0</v>
      </c>
      <c r="BH178" s="29" t="e">
        <f t="shared" si="30"/>
        <v>#DIV/0!</v>
      </c>
      <c r="BI178" s="30"/>
      <c r="BJ178" s="31" t="e">
        <f t="shared" si="28"/>
        <v>#DIV/0!</v>
      </c>
      <c r="BK178" s="22"/>
      <c r="BL178" s="33" t="e">
        <f t="shared" si="26"/>
        <v>#DIV/0!</v>
      </c>
      <c r="BM178" s="22"/>
      <c r="BN178" s="32"/>
      <c r="BO178" s="34" t="e">
        <f t="shared" si="25"/>
        <v>#DIV/0!</v>
      </c>
      <c r="BP178" s="35" t="e">
        <f t="shared" si="27"/>
        <v>#DIV/0!</v>
      </c>
    </row>
    <row r="179" spans="1:68" x14ac:dyDescent="0.45">
      <c r="A179" s="22"/>
      <c r="B179" s="22"/>
      <c r="C179" s="22"/>
      <c r="D179" s="22"/>
      <c r="E179" s="22"/>
      <c r="F179" s="22"/>
      <c r="G179" s="24">
        <f t="shared" ref="G179:G242" si="31">(D179-C179)-(E179+F179)</f>
        <v>0</v>
      </c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6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4">
        <f t="shared" si="29"/>
        <v>0</v>
      </c>
      <c r="BF179" s="27">
        <f t="shared" ref="BF179:BF242" si="32">G179-BE179</f>
        <v>0</v>
      </c>
      <c r="BG179" s="28">
        <f t="shared" ref="BG179:BG242" si="33">(HOUR(BF179)*60)+MINUTE(BF179)</f>
        <v>0</v>
      </c>
      <c r="BH179" s="29" t="e">
        <f t="shared" si="30"/>
        <v>#DIV/0!</v>
      </c>
      <c r="BI179" s="30"/>
      <c r="BJ179" s="31" t="e">
        <f t="shared" si="28"/>
        <v>#DIV/0!</v>
      </c>
      <c r="BK179" s="22"/>
      <c r="BL179" s="33" t="e">
        <f t="shared" si="26"/>
        <v>#DIV/0!</v>
      </c>
      <c r="BM179" s="22"/>
      <c r="BN179" s="32"/>
      <c r="BO179" s="34" t="e">
        <f t="shared" ref="BO179:BO242" si="34">(BM179-BN179)/BK179</f>
        <v>#DIV/0!</v>
      </c>
      <c r="BP179" s="35" t="e">
        <f t="shared" si="27"/>
        <v>#DIV/0!</v>
      </c>
    </row>
    <row r="180" spans="1:68" x14ac:dyDescent="0.45">
      <c r="A180" s="22"/>
      <c r="B180" s="22"/>
      <c r="C180" s="22"/>
      <c r="D180" s="22"/>
      <c r="E180" s="22"/>
      <c r="F180" s="22"/>
      <c r="G180" s="24">
        <f t="shared" si="31"/>
        <v>0</v>
      </c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6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4">
        <f t="shared" si="29"/>
        <v>0</v>
      </c>
      <c r="BF180" s="27">
        <f t="shared" si="32"/>
        <v>0</v>
      </c>
      <c r="BG180" s="28">
        <f t="shared" si="33"/>
        <v>0</v>
      </c>
      <c r="BH180" s="29" t="e">
        <f t="shared" si="30"/>
        <v>#DIV/0!</v>
      </c>
      <c r="BI180" s="30"/>
      <c r="BJ180" s="31" t="e">
        <f t="shared" si="28"/>
        <v>#DIV/0!</v>
      </c>
      <c r="BK180" s="22"/>
      <c r="BL180" s="33" t="e">
        <f t="shared" si="26"/>
        <v>#DIV/0!</v>
      </c>
      <c r="BM180" s="22"/>
      <c r="BN180" s="32"/>
      <c r="BO180" s="34" t="e">
        <f t="shared" si="34"/>
        <v>#DIV/0!</v>
      </c>
      <c r="BP180" s="35" t="e">
        <f t="shared" si="27"/>
        <v>#DIV/0!</v>
      </c>
    </row>
    <row r="181" spans="1:68" x14ac:dyDescent="0.45">
      <c r="A181" s="22"/>
      <c r="B181" s="22"/>
      <c r="C181" s="22"/>
      <c r="D181" s="22"/>
      <c r="E181" s="22"/>
      <c r="F181" s="22"/>
      <c r="G181" s="24">
        <f t="shared" si="31"/>
        <v>0</v>
      </c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6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4">
        <f t="shared" si="29"/>
        <v>0</v>
      </c>
      <c r="BF181" s="27">
        <f t="shared" si="32"/>
        <v>0</v>
      </c>
      <c r="BG181" s="28">
        <f t="shared" si="33"/>
        <v>0</v>
      </c>
      <c r="BH181" s="29" t="e">
        <f t="shared" si="30"/>
        <v>#DIV/0!</v>
      </c>
      <c r="BI181" s="30"/>
      <c r="BJ181" s="31" t="e">
        <f t="shared" si="28"/>
        <v>#DIV/0!</v>
      </c>
      <c r="BK181" s="22"/>
      <c r="BL181" s="33" t="e">
        <f t="shared" si="26"/>
        <v>#DIV/0!</v>
      </c>
      <c r="BM181" s="22"/>
      <c r="BN181" s="32"/>
      <c r="BO181" s="34" t="e">
        <f t="shared" si="34"/>
        <v>#DIV/0!</v>
      </c>
      <c r="BP181" s="35" t="e">
        <f t="shared" si="27"/>
        <v>#DIV/0!</v>
      </c>
    </row>
    <row r="182" spans="1:68" x14ac:dyDescent="0.45">
      <c r="A182" s="22"/>
      <c r="B182" s="22"/>
      <c r="C182" s="22"/>
      <c r="D182" s="22"/>
      <c r="E182" s="22"/>
      <c r="F182" s="22"/>
      <c r="G182" s="24">
        <f t="shared" si="31"/>
        <v>0</v>
      </c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6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4">
        <f t="shared" si="29"/>
        <v>0</v>
      </c>
      <c r="BF182" s="27">
        <f t="shared" si="32"/>
        <v>0</v>
      </c>
      <c r="BG182" s="28">
        <f t="shared" si="33"/>
        <v>0</v>
      </c>
      <c r="BH182" s="29" t="e">
        <f t="shared" si="30"/>
        <v>#DIV/0!</v>
      </c>
      <c r="BI182" s="30"/>
      <c r="BJ182" s="31" t="e">
        <f t="shared" si="28"/>
        <v>#DIV/0!</v>
      </c>
      <c r="BK182" s="22"/>
      <c r="BL182" s="33" t="e">
        <f t="shared" si="26"/>
        <v>#DIV/0!</v>
      </c>
      <c r="BM182" s="22"/>
      <c r="BN182" s="32"/>
      <c r="BO182" s="34" t="e">
        <f t="shared" si="34"/>
        <v>#DIV/0!</v>
      </c>
      <c r="BP182" s="35" t="e">
        <f t="shared" si="27"/>
        <v>#DIV/0!</v>
      </c>
    </row>
    <row r="183" spans="1:68" x14ac:dyDescent="0.45">
      <c r="A183" s="22"/>
      <c r="B183" s="22"/>
      <c r="C183" s="22"/>
      <c r="D183" s="22"/>
      <c r="E183" s="22"/>
      <c r="F183" s="22"/>
      <c r="G183" s="24">
        <f t="shared" si="31"/>
        <v>0</v>
      </c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6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4">
        <f t="shared" si="29"/>
        <v>0</v>
      </c>
      <c r="BF183" s="27">
        <f t="shared" si="32"/>
        <v>0</v>
      </c>
      <c r="BG183" s="28">
        <f t="shared" si="33"/>
        <v>0</v>
      </c>
      <c r="BH183" s="29" t="e">
        <f t="shared" si="30"/>
        <v>#DIV/0!</v>
      </c>
      <c r="BI183" s="30"/>
      <c r="BJ183" s="31" t="e">
        <f t="shared" si="28"/>
        <v>#DIV/0!</v>
      </c>
      <c r="BK183" s="22"/>
      <c r="BL183" s="33" t="e">
        <f t="shared" si="26"/>
        <v>#DIV/0!</v>
      </c>
      <c r="BM183" s="22"/>
      <c r="BN183" s="32"/>
      <c r="BO183" s="34" t="e">
        <f t="shared" si="34"/>
        <v>#DIV/0!</v>
      </c>
      <c r="BP183" s="35" t="e">
        <f t="shared" si="27"/>
        <v>#DIV/0!</v>
      </c>
    </row>
    <row r="184" spans="1:68" x14ac:dyDescent="0.45">
      <c r="A184" s="22"/>
      <c r="B184" s="22"/>
      <c r="C184" s="22"/>
      <c r="D184" s="22"/>
      <c r="E184" s="22"/>
      <c r="F184" s="22"/>
      <c r="G184" s="24">
        <f t="shared" si="31"/>
        <v>0</v>
      </c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6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4">
        <f t="shared" si="29"/>
        <v>0</v>
      </c>
      <c r="BF184" s="27">
        <f t="shared" si="32"/>
        <v>0</v>
      </c>
      <c r="BG184" s="28">
        <f t="shared" si="33"/>
        <v>0</v>
      </c>
      <c r="BH184" s="29" t="e">
        <f t="shared" si="30"/>
        <v>#DIV/0!</v>
      </c>
      <c r="BI184" s="30"/>
      <c r="BJ184" s="31" t="e">
        <f t="shared" si="28"/>
        <v>#DIV/0!</v>
      </c>
      <c r="BK184" s="22"/>
      <c r="BL184" s="33" t="e">
        <f t="shared" si="26"/>
        <v>#DIV/0!</v>
      </c>
      <c r="BM184" s="22"/>
      <c r="BN184" s="32"/>
      <c r="BO184" s="34" t="e">
        <f t="shared" si="34"/>
        <v>#DIV/0!</v>
      </c>
      <c r="BP184" s="35" t="e">
        <f t="shared" si="27"/>
        <v>#DIV/0!</v>
      </c>
    </row>
    <row r="185" spans="1:68" x14ac:dyDescent="0.45">
      <c r="A185" s="22"/>
      <c r="B185" s="22"/>
      <c r="C185" s="22"/>
      <c r="D185" s="22"/>
      <c r="E185" s="22"/>
      <c r="F185" s="22"/>
      <c r="G185" s="24">
        <f t="shared" si="31"/>
        <v>0</v>
      </c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6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4">
        <f t="shared" si="29"/>
        <v>0</v>
      </c>
      <c r="BF185" s="27">
        <f t="shared" si="32"/>
        <v>0</v>
      </c>
      <c r="BG185" s="28">
        <f t="shared" si="33"/>
        <v>0</v>
      </c>
      <c r="BH185" s="29" t="e">
        <f t="shared" si="30"/>
        <v>#DIV/0!</v>
      </c>
      <c r="BI185" s="30"/>
      <c r="BJ185" s="31" t="e">
        <f t="shared" si="28"/>
        <v>#DIV/0!</v>
      </c>
      <c r="BK185" s="22"/>
      <c r="BL185" s="33" t="e">
        <f t="shared" si="26"/>
        <v>#DIV/0!</v>
      </c>
      <c r="BM185" s="22"/>
      <c r="BN185" s="32"/>
      <c r="BO185" s="34" t="e">
        <f t="shared" si="34"/>
        <v>#DIV/0!</v>
      </c>
      <c r="BP185" s="35" t="e">
        <f t="shared" si="27"/>
        <v>#DIV/0!</v>
      </c>
    </row>
    <row r="186" spans="1:68" x14ac:dyDescent="0.45">
      <c r="A186" s="22"/>
      <c r="B186" s="22"/>
      <c r="C186" s="22"/>
      <c r="D186" s="22"/>
      <c r="E186" s="22"/>
      <c r="F186" s="22"/>
      <c r="G186" s="24">
        <f t="shared" si="31"/>
        <v>0</v>
      </c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6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4">
        <f t="shared" si="29"/>
        <v>0</v>
      </c>
      <c r="BF186" s="27">
        <f t="shared" si="32"/>
        <v>0</v>
      </c>
      <c r="BG186" s="28">
        <f t="shared" si="33"/>
        <v>0</v>
      </c>
      <c r="BH186" s="29" t="e">
        <f t="shared" si="30"/>
        <v>#DIV/0!</v>
      </c>
      <c r="BI186" s="30"/>
      <c r="BJ186" s="31" t="e">
        <f t="shared" si="28"/>
        <v>#DIV/0!</v>
      </c>
      <c r="BK186" s="22"/>
      <c r="BL186" s="33" t="e">
        <f t="shared" si="26"/>
        <v>#DIV/0!</v>
      </c>
      <c r="BM186" s="22"/>
      <c r="BN186" s="32"/>
      <c r="BO186" s="34" t="e">
        <f t="shared" si="34"/>
        <v>#DIV/0!</v>
      </c>
      <c r="BP186" s="35" t="e">
        <f t="shared" si="27"/>
        <v>#DIV/0!</v>
      </c>
    </row>
    <row r="187" spans="1:68" x14ac:dyDescent="0.45">
      <c r="A187" s="22"/>
      <c r="B187" s="22"/>
      <c r="C187" s="22"/>
      <c r="D187" s="22"/>
      <c r="E187" s="22"/>
      <c r="F187" s="22"/>
      <c r="G187" s="24">
        <f t="shared" si="31"/>
        <v>0</v>
      </c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6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4">
        <f t="shared" si="29"/>
        <v>0</v>
      </c>
      <c r="BF187" s="27">
        <f t="shared" si="32"/>
        <v>0</v>
      </c>
      <c r="BG187" s="28">
        <f t="shared" si="33"/>
        <v>0</v>
      </c>
      <c r="BH187" s="29" t="e">
        <f t="shared" si="30"/>
        <v>#DIV/0!</v>
      </c>
      <c r="BI187" s="30"/>
      <c r="BJ187" s="31" t="e">
        <f t="shared" si="28"/>
        <v>#DIV/0!</v>
      </c>
      <c r="BK187" s="22"/>
      <c r="BL187" s="33" t="e">
        <f t="shared" si="26"/>
        <v>#DIV/0!</v>
      </c>
      <c r="BM187" s="22"/>
      <c r="BN187" s="32"/>
      <c r="BO187" s="34" t="e">
        <f t="shared" si="34"/>
        <v>#DIV/0!</v>
      </c>
      <c r="BP187" s="35" t="e">
        <f t="shared" si="27"/>
        <v>#DIV/0!</v>
      </c>
    </row>
    <row r="188" spans="1:68" x14ac:dyDescent="0.45">
      <c r="A188" s="22"/>
      <c r="B188" s="22"/>
      <c r="C188" s="22"/>
      <c r="D188" s="22"/>
      <c r="E188" s="22"/>
      <c r="F188" s="22"/>
      <c r="G188" s="24">
        <f t="shared" si="31"/>
        <v>0</v>
      </c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6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4">
        <f t="shared" si="29"/>
        <v>0</v>
      </c>
      <c r="BF188" s="27">
        <f t="shared" si="32"/>
        <v>0</v>
      </c>
      <c r="BG188" s="28">
        <f t="shared" si="33"/>
        <v>0</v>
      </c>
      <c r="BH188" s="29" t="e">
        <f t="shared" si="30"/>
        <v>#DIV/0!</v>
      </c>
      <c r="BI188" s="30"/>
      <c r="BJ188" s="31" t="e">
        <f t="shared" si="28"/>
        <v>#DIV/0!</v>
      </c>
      <c r="BK188" s="22"/>
      <c r="BL188" s="33" t="e">
        <f t="shared" si="26"/>
        <v>#DIV/0!</v>
      </c>
      <c r="BM188" s="22"/>
      <c r="BN188" s="32"/>
      <c r="BO188" s="34" t="e">
        <f t="shared" si="34"/>
        <v>#DIV/0!</v>
      </c>
      <c r="BP188" s="35" t="e">
        <f t="shared" si="27"/>
        <v>#DIV/0!</v>
      </c>
    </row>
    <row r="189" spans="1:68" x14ac:dyDescent="0.45">
      <c r="A189" s="22"/>
      <c r="B189" s="22"/>
      <c r="C189" s="22"/>
      <c r="D189" s="22"/>
      <c r="E189" s="22"/>
      <c r="F189" s="22"/>
      <c r="G189" s="24">
        <f t="shared" si="31"/>
        <v>0</v>
      </c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6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4">
        <f t="shared" si="29"/>
        <v>0</v>
      </c>
      <c r="BF189" s="27">
        <f t="shared" si="32"/>
        <v>0</v>
      </c>
      <c r="BG189" s="28">
        <f t="shared" si="33"/>
        <v>0</v>
      </c>
      <c r="BH189" s="29" t="e">
        <f t="shared" si="30"/>
        <v>#DIV/0!</v>
      </c>
      <c r="BI189" s="30"/>
      <c r="BJ189" s="31" t="e">
        <f t="shared" si="28"/>
        <v>#DIV/0!</v>
      </c>
      <c r="BK189" s="22"/>
      <c r="BL189" s="33" t="e">
        <f t="shared" si="26"/>
        <v>#DIV/0!</v>
      </c>
      <c r="BM189" s="22"/>
      <c r="BN189" s="32"/>
      <c r="BO189" s="34" t="e">
        <f t="shared" si="34"/>
        <v>#DIV/0!</v>
      </c>
      <c r="BP189" s="35" t="e">
        <f t="shared" si="27"/>
        <v>#DIV/0!</v>
      </c>
    </row>
    <row r="190" spans="1:68" x14ac:dyDescent="0.45">
      <c r="A190" s="22"/>
      <c r="B190" s="22"/>
      <c r="C190" s="22"/>
      <c r="D190" s="22"/>
      <c r="E190" s="22"/>
      <c r="F190" s="22"/>
      <c r="G190" s="24">
        <f t="shared" si="31"/>
        <v>0</v>
      </c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6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4">
        <f t="shared" si="29"/>
        <v>0</v>
      </c>
      <c r="BF190" s="27">
        <f t="shared" si="32"/>
        <v>0</v>
      </c>
      <c r="BG190" s="28">
        <f t="shared" si="33"/>
        <v>0</v>
      </c>
      <c r="BH190" s="29" t="e">
        <f t="shared" si="30"/>
        <v>#DIV/0!</v>
      </c>
      <c r="BI190" s="30"/>
      <c r="BJ190" s="31" t="e">
        <f t="shared" si="28"/>
        <v>#DIV/0!</v>
      </c>
      <c r="BK190" s="22"/>
      <c r="BL190" s="33" t="e">
        <f t="shared" si="26"/>
        <v>#DIV/0!</v>
      </c>
      <c r="BM190" s="22"/>
      <c r="BN190" s="32"/>
      <c r="BO190" s="34" t="e">
        <f t="shared" si="34"/>
        <v>#DIV/0!</v>
      </c>
      <c r="BP190" s="35" t="e">
        <f t="shared" si="27"/>
        <v>#DIV/0!</v>
      </c>
    </row>
    <row r="191" spans="1:68" x14ac:dyDescent="0.45">
      <c r="A191" s="22"/>
      <c r="B191" s="22"/>
      <c r="C191" s="22"/>
      <c r="D191" s="22"/>
      <c r="E191" s="22"/>
      <c r="F191" s="22"/>
      <c r="G191" s="24">
        <f t="shared" si="31"/>
        <v>0</v>
      </c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6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4">
        <f t="shared" si="29"/>
        <v>0</v>
      </c>
      <c r="BF191" s="27">
        <f t="shared" si="32"/>
        <v>0</v>
      </c>
      <c r="BG191" s="28">
        <f t="shared" si="33"/>
        <v>0</v>
      </c>
      <c r="BH191" s="29" t="e">
        <f t="shared" si="30"/>
        <v>#DIV/0!</v>
      </c>
      <c r="BI191" s="30"/>
      <c r="BJ191" s="31" t="e">
        <f t="shared" si="28"/>
        <v>#DIV/0!</v>
      </c>
      <c r="BK191" s="22"/>
      <c r="BL191" s="33" t="e">
        <f t="shared" si="26"/>
        <v>#DIV/0!</v>
      </c>
      <c r="BM191" s="22"/>
      <c r="BN191" s="32"/>
      <c r="BO191" s="34" t="e">
        <f t="shared" si="34"/>
        <v>#DIV/0!</v>
      </c>
      <c r="BP191" s="35" t="e">
        <f t="shared" si="27"/>
        <v>#DIV/0!</v>
      </c>
    </row>
    <row r="192" spans="1:68" x14ac:dyDescent="0.45">
      <c r="A192" s="22"/>
      <c r="B192" s="22"/>
      <c r="C192" s="22"/>
      <c r="D192" s="22"/>
      <c r="E192" s="22"/>
      <c r="F192" s="22"/>
      <c r="G192" s="24">
        <f t="shared" si="31"/>
        <v>0</v>
      </c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6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4">
        <f t="shared" si="29"/>
        <v>0</v>
      </c>
      <c r="BF192" s="27">
        <f t="shared" si="32"/>
        <v>0</v>
      </c>
      <c r="BG192" s="28">
        <f t="shared" si="33"/>
        <v>0</v>
      </c>
      <c r="BH192" s="29" t="e">
        <f t="shared" si="30"/>
        <v>#DIV/0!</v>
      </c>
      <c r="BI192" s="30"/>
      <c r="BJ192" s="31" t="e">
        <f t="shared" si="28"/>
        <v>#DIV/0!</v>
      </c>
      <c r="BK192" s="22"/>
      <c r="BL192" s="33" t="e">
        <f t="shared" si="26"/>
        <v>#DIV/0!</v>
      </c>
      <c r="BM192" s="22"/>
      <c r="BN192" s="32"/>
      <c r="BO192" s="34" t="e">
        <f t="shared" si="34"/>
        <v>#DIV/0!</v>
      </c>
      <c r="BP192" s="35" t="e">
        <f t="shared" si="27"/>
        <v>#DIV/0!</v>
      </c>
    </row>
    <row r="193" spans="1:68" x14ac:dyDescent="0.45">
      <c r="A193" s="22"/>
      <c r="B193" s="22"/>
      <c r="C193" s="22"/>
      <c r="D193" s="22"/>
      <c r="E193" s="22"/>
      <c r="F193" s="22"/>
      <c r="G193" s="24">
        <f t="shared" si="31"/>
        <v>0</v>
      </c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6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4">
        <f t="shared" si="29"/>
        <v>0</v>
      </c>
      <c r="BF193" s="27">
        <f t="shared" si="32"/>
        <v>0</v>
      </c>
      <c r="BG193" s="28">
        <f t="shared" si="33"/>
        <v>0</v>
      </c>
      <c r="BH193" s="29" t="e">
        <f t="shared" si="30"/>
        <v>#DIV/0!</v>
      </c>
      <c r="BI193" s="30"/>
      <c r="BJ193" s="31" t="e">
        <f t="shared" si="28"/>
        <v>#DIV/0!</v>
      </c>
      <c r="BK193" s="22"/>
      <c r="BL193" s="33" t="e">
        <f t="shared" si="26"/>
        <v>#DIV/0!</v>
      </c>
      <c r="BM193" s="22"/>
      <c r="BN193" s="32"/>
      <c r="BO193" s="34" t="e">
        <f t="shared" si="34"/>
        <v>#DIV/0!</v>
      </c>
      <c r="BP193" s="35" t="e">
        <f t="shared" si="27"/>
        <v>#DIV/0!</v>
      </c>
    </row>
    <row r="194" spans="1:68" x14ac:dyDescent="0.45">
      <c r="A194" s="22"/>
      <c r="B194" s="22"/>
      <c r="C194" s="22"/>
      <c r="D194" s="22"/>
      <c r="E194" s="22"/>
      <c r="F194" s="22"/>
      <c r="G194" s="24">
        <f t="shared" si="31"/>
        <v>0</v>
      </c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6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4">
        <f t="shared" si="29"/>
        <v>0</v>
      </c>
      <c r="BF194" s="27">
        <f t="shared" si="32"/>
        <v>0</v>
      </c>
      <c r="BG194" s="28">
        <f t="shared" si="33"/>
        <v>0</v>
      </c>
      <c r="BH194" s="29" t="e">
        <f t="shared" si="30"/>
        <v>#DIV/0!</v>
      </c>
      <c r="BI194" s="30"/>
      <c r="BJ194" s="31" t="e">
        <f t="shared" si="28"/>
        <v>#DIV/0!</v>
      </c>
      <c r="BK194" s="22"/>
      <c r="BL194" s="33" t="e">
        <f t="shared" ref="BL194:BL257" si="35">BK194/BJ194</f>
        <v>#DIV/0!</v>
      </c>
      <c r="BM194" s="22"/>
      <c r="BN194" s="32"/>
      <c r="BO194" s="34" t="e">
        <f t="shared" si="34"/>
        <v>#DIV/0!</v>
      </c>
      <c r="BP194" s="35" t="e">
        <f t="shared" ref="BP194:BP257" si="36">BO194*BL194*BH194</f>
        <v>#DIV/0!</v>
      </c>
    </row>
    <row r="195" spans="1:68" x14ac:dyDescent="0.45">
      <c r="A195" s="22"/>
      <c r="B195" s="22"/>
      <c r="C195" s="22"/>
      <c r="D195" s="22"/>
      <c r="E195" s="22"/>
      <c r="F195" s="22"/>
      <c r="G195" s="24">
        <f t="shared" si="31"/>
        <v>0</v>
      </c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6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4">
        <f t="shared" si="29"/>
        <v>0</v>
      </c>
      <c r="BF195" s="27">
        <f t="shared" si="32"/>
        <v>0</v>
      </c>
      <c r="BG195" s="28">
        <f t="shared" si="33"/>
        <v>0</v>
      </c>
      <c r="BH195" s="29" t="e">
        <f t="shared" si="30"/>
        <v>#DIV/0!</v>
      </c>
      <c r="BI195" s="30"/>
      <c r="BJ195" s="31" t="e">
        <f t="shared" si="28"/>
        <v>#DIV/0!</v>
      </c>
      <c r="BK195" s="22"/>
      <c r="BL195" s="33" t="e">
        <f t="shared" si="35"/>
        <v>#DIV/0!</v>
      </c>
      <c r="BM195" s="22"/>
      <c r="BN195" s="32"/>
      <c r="BO195" s="34" t="e">
        <f t="shared" si="34"/>
        <v>#DIV/0!</v>
      </c>
      <c r="BP195" s="35" t="e">
        <f t="shared" si="36"/>
        <v>#DIV/0!</v>
      </c>
    </row>
    <row r="196" spans="1:68" x14ac:dyDescent="0.45">
      <c r="A196" s="22"/>
      <c r="B196" s="22"/>
      <c r="C196" s="22"/>
      <c r="D196" s="22"/>
      <c r="E196" s="22"/>
      <c r="F196" s="22"/>
      <c r="G196" s="24">
        <f t="shared" si="31"/>
        <v>0</v>
      </c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6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4">
        <f t="shared" si="29"/>
        <v>0</v>
      </c>
      <c r="BF196" s="27">
        <f t="shared" si="32"/>
        <v>0</v>
      </c>
      <c r="BG196" s="28">
        <f t="shared" si="33"/>
        <v>0</v>
      </c>
      <c r="BH196" s="29" t="e">
        <f t="shared" si="30"/>
        <v>#DIV/0!</v>
      </c>
      <c r="BI196" s="30"/>
      <c r="BJ196" s="31" t="e">
        <f t="shared" si="28"/>
        <v>#DIV/0!</v>
      </c>
      <c r="BK196" s="22"/>
      <c r="BL196" s="33" t="e">
        <f t="shared" si="35"/>
        <v>#DIV/0!</v>
      </c>
      <c r="BM196" s="22"/>
      <c r="BN196" s="32"/>
      <c r="BO196" s="34" t="e">
        <f t="shared" si="34"/>
        <v>#DIV/0!</v>
      </c>
      <c r="BP196" s="35" t="e">
        <f t="shared" si="36"/>
        <v>#DIV/0!</v>
      </c>
    </row>
    <row r="197" spans="1:68" x14ac:dyDescent="0.45">
      <c r="A197" s="22"/>
      <c r="B197" s="22"/>
      <c r="C197" s="22"/>
      <c r="D197" s="22"/>
      <c r="E197" s="22"/>
      <c r="F197" s="22"/>
      <c r="G197" s="24">
        <f t="shared" si="31"/>
        <v>0</v>
      </c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6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4">
        <f t="shared" si="29"/>
        <v>0</v>
      </c>
      <c r="BF197" s="27">
        <f t="shared" si="32"/>
        <v>0</v>
      </c>
      <c r="BG197" s="28">
        <f t="shared" si="33"/>
        <v>0</v>
      </c>
      <c r="BH197" s="29" t="e">
        <f t="shared" si="30"/>
        <v>#DIV/0!</v>
      </c>
      <c r="BI197" s="30"/>
      <c r="BJ197" s="31" t="e">
        <f t="shared" si="28"/>
        <v>#DIV/0!</v>
      </c>
      <c r="BK197" s="22"/>
      <c r="BL197" s="33" t="e">
        <f t="shared" si="35"/>
        <v>#DIV/0!</v>
      </c>
      <c r="BM197" s="22"/>
      <c r="BN197" s="32"/>
      <c r="BO197" s="34" t="e">
        <f t="shared" si="34"/>
        <v>#DIV/0!</v>
      </c>
      <c r="BP197" s="35" t="e">
        <f t="shared" si="36"/>
        <v>#DIV/0!</v>
      </c>
    </row>
    <row r="198" spans="1:68" x14ac:dyDescent="0.45">
      <c r="A198" s="22"/>
      <c r="B198" s="22"/>
      <c r="C198" s="22"/>
      <c r="D198" s="22"/>
      <c r="E198" s="22"/>
      <c r="F198" s="22"/>
      <c r="G198" s="24">
        <f t="shared" si="31"/>
        <v>0</v>
      </c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6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4">
        <f t="shared" si="29"/>
        <v>0</v>
      </c>
      <c r="BF198" s="27">
        <f t="shared" si="32"/>
        <v>0</v>
      </c>
      <c r="BG198" s="28">
        <f t="shared" si="33"/>
        <v>0</v>
      </c>
      <c r="BH198" s="29" t="e">
        <f t="shared" si="30"/>
        <v>#DIV/0!</v>
      </c>
      <c r="BI198" s="30"/>
      <c r="BJ198" s="31" t="e">
        <f t="shared" si="28"/>
        <v>#DIV/0!</v>
      </c>
      <c r="BK198" s="22"/>
      <c r="BL198" s="33" t="e">
        <f t="shared" si="35"/>
        <v>#DIV/0!</v>
      </c>
      <c r="BM198" s="22"/>
      <c r="BN198" s="32"/>
      <c r="BO198" s="34" t="e">
        <f t="shared" si="34"/>
        <v>#DIV/0!</v>
      </c>
      <c r="BP198" s="35" t="e">
        <f t="shared" si="36"/>
        <v>#DIV/0!</v>
      </c>
    </row>
    <row r="199" spans="1:68" x14ac:dyDescent="0.45">
      <c r="A199" s="22"/>
      <c r="B199" s="22"/>
      <c r="C199" s="22"/>
      <c r="D199" s="22"/>
      <c r="E199" s="22"/>
      <c r="F199" s="22"/>
      <c r="G199" s="24">
        <f t="shared" si="31"/>
        <v>0</v>
      </c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6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4">
        <f t="shared" si="29"/>
        <v>0</v>
      </c>
      <c r="BF199" s="27">
        <f t="shared" si="32"/>
        <v>0</v>
      </c>
      <c r="BG199" s="28">
        <f t="shared" si="33"/>
        <v>0</v>
      </c>
      <c r="BH199" s="29" t="e">
        <f t="shared" si="30"/>
        <v>#DIV/0!</v>
      </c>
      <c r="BI199" s="30"/>
      <c r="BJ199" s="31" t="e">
        <f t="shared" si="28"/>
        <v>#DIV/0!</v>
      </c>
      <c r="BK199" s="22"/>
      <c r="BL199" s="33" t="e">
        <f t="shared" si="35"/>
        <v>#DIV/0!</v>
      </c>
      <c r="BM199" s="22"/>
      <c r="BN199" s="32"/>
      <c r="BO199" s="34" t="e">
        <f t="shared" si="34"/>
        <v>#DIV/0!</v>
      </c>
      <c r="BP199" s="35" t="e">
        <f t="shared" si="36"/>
        <v>#DIV/0!</v>
      </c>
    </row>
    <row r="200" spans="1:68" x14ac:dyDescent="0.45">
      <c r="A200" s="22"/>
      <c r="B200" s="22"/>
      <c r="C200" s="22"/>
      <c r="D200" s="22"/>
      <c r="E200" s="22"/>
      <c r="F200" s="22"/>
      <c r="G200" s="24">
        <f t="shared" si="31"/>
        <v>0</v>
      </c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6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4">
        <f t="shared" si="29"/>
        <v>0</v>
      </c>
      <c r="BF200" s="27">
        <f t="shared" si="32"/>
        <v>0</v>
      </c>
      <c r="BG200" s="28">
        <f t="shared" si="33"/>
        <v>0</v>
      </c>
      <c r="BH200" s="29" t="e">
        <f t="shared" si="30"/>
        <v>#DIV/0!</v>
      </c>
      <c r="BI200" s="30"/>
      <c r="BJ200" s="31" t="e">
        <f t="shared" si="28"/>
        <v>#DIV/0!</v>
      </c>
      <c r="BK200" s="22"/>
      <c r="BL200" s="33" t="e">
        <f t="shared" si="35"/>
        <v>#DIV/0!</v>
      </c>
      <c r="BM200" s="22"/>
      <c r="BN200" s="32"/>
      <c r="BO200" s="34" t="e">
        <f t="shared" si="34"/>
        <v>#DIV/0!</v>
      </c>
      <c r="BP200" s="35" t="e">
        <f t="shared" si="36"/>
        <v>#DIV/0!</v>
      </c>
    </row>
    <row r="201" spans="1:68" x14ac:dyDescent="0.45">
      <c r="A201" s="22"/>
      <c r="B201" s="22"/>
      <c r="C201" s="22"/>
      <c r="D201" s="22"/>
      <c r="E201" s="22"/>
      <c r="F201" s="22"/>
      <c r="G201" s="24">
        <f t="shared" si="31"/>
        <v>0</v>
      </c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6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4">
        <f t="shared" si="29"/>
        <v>0</v>
      </c>
      <c r="BF201" s="27">
        <f t="shared" si="32"/>
        <v>0</v>
      </c>
      <c r="BG201" s="28">
        <f t="shared" si="33"/>
        <v>0</v>
      </c>
      <c r="BH201" s="29" t="e">
        <f t="shared" si="30"/>
        <v>#DIV/0!</v>
      </c>
      <c r="BI201" s="30"/>
      <c r="BJ201" s="31" t="e">
        <f t="shared" ref="BJ201:BJ264" si="37">(BG201*60)/BI201*6</f>
        <v>#DIV/0!</v>
      </c>
      <c r="BK201" s="22"/>
      <c r="BL201" s="33" t="e">
        <f t="shared" si="35"/>
        <v>#DIV/0!</v>
      </c>
      <c r="BM201" s="22"/>
      <c r="BN201" s="32"/>
      <c r="BO201" s="34" t="e">
        <f t="shared" si="34"/>
        <v>#DIV/0!</v>
      </c>
      <c r="BP201" s="35" t="e">
        <f t="shared" si="36"/>
        <v>#DIV/0!</v>
      </c>
    </row>
    <row r="202" spans="1:68" x14ac:dyDescent="0.45">
      <c r="A202" s="22"/>
      <c r="B202" s="22"/>
      <c r="C202" s="22"/>
      <c r="D202" s="22"/>
      <c r="E202" s="22"/>
      <c r="F202" s="22"/>
      <c r="G202" s="24">
        <f t="shared" si="31"/>
        <v>0</v>
      </c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6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4">
        <f t="shared" ref="BE202:BE265" si="38">SUM(H202:BD202)</f>
        <v>0</v>
      </c>
      <c r="BF202" s="27">
        <f t="shared" si="32"/>
        <v>0</v>
      </c>
      <c r="BG202" s="28">
        <f t="shared" si="33"/>
        <v>0</v>
      </c>
      <c r="BH202" s="29" t="e">
        <f t="shared" ref="BH202:BH265" si="39">BF202/G202</f>
        <v>#DIV/0!</v>
      </c>
      <c r="BI202" s="30"/>
      <c r="BJ202" s="31" t="e">
        <f t="shared" si="37"/>
        <v>#DIV/0!</v>
      </c>
      <c r="BK202" s="22"/>
      <c r="BL202" s="33" t="e">
        <f t="shared" si="35"/>
        <v>#DIV/0!</v>
      </c>
      <c r="BM202" s="22"/>
      <c r="BN202" s="32"/>
      <c r="BO202" s="34" t="e">
        <f t="shared" si="34"/>
        <v>#DIV/0!</v>
      </c>
      <c r="BP202" s="35" t="e">
        <f t="shared" si="36"/>
        <v>#DIV/0!</v>
      </c>
    </row>
    <row r="203" spans="1:68" x14ac:dyDescent="0.45">
      <c r="A203" s="22"/>
      <c r="B203" s="22"/>
      <c r="C203" s="22"/>
      <c r="D203" s="22"/>
      <c r="E203" s="22"/>
      <c r="F203" s="22"/>
      <c r="G203" s="24">
        <f t="shared" si="31"/>
        <v>0</v>
      </c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6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4">
        <f t="shared" si="38"/>
        <v>0</v>
      </c>
      <c r="BF203" s="27">
        <f t="shared" si="32"/>
        <v>0</v>
      </c>
      <c r="BG203" s="28">
        <f t="shared" si="33"/>
        <v>0</v>
      </c>
      <c r="BH203" s="29" t="e">
        <f t="shared" si="39"/>
        <v>#DIV/0!</v>
      </c>
      <c r="BI203" s="30"/>
      <c r="BJ203" s="31" t="e">
        <f t="shared" si="37"/>
        <v>#DIV/0!</v>
      </c>
      <c r="BK203" s="22"/>
      <c r="BL203" s="33" t="e">
        <f t="shared" si="35"/>
        <v>#DIV/0!</v>
      </c>
      <c r="BM203" s="22"/>
      <c r="BN203" s="32"/>
      <c r="BO203" s="34" t="e">
        <f t="shared" si="34"/>
        <v>#DIV/0!</v>
      </c>
      <c r="BP203" s="35" t="e">
        <f t="shared" si="36"/>
        <v>#DIV/0!</v>
      </c>
    </row>
    <row r="204" spans="1:68" x14ac:dyDescent="0.45">
      <c r="A204" s="22"/>
      <c r="B204" s="22"/>
      <c r="C204" s="22"/>
      <c r="D204" s="22"/>
      <c r="E204" s="22"/>
      <c r="F204" s="22"/>
      <c r="G204" s="24">
        <f t="shared" si="31"/>
        <v>0</v>
      </c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6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4">
        <f t="shared" si="38"/>
        <v>0</v>
      </c>
      <c r="BF204" s="27">
        <f t="shared" si="32"/>
        <v>0</v>
      </c>
      <c r="BG204" s="28">
        <f t="shared" si="33"/>
        <v>0</v>
      </c>
      <c r="BH204" s="29" t="e">
        <f t="shared" si="39"/>
        <v>#DIV/0!</v>
      </c>
      <c r="BI204" s="30"/>
      <c r="BJ204" s="31" t="e">
        <f t="shared" si="37"/>
        <v>#DIV/0!</v>
      </c>
      <c r="BK204" s="22"/>
      <c r="BL204" s="33" t="e">
        <f t="shared" si="35"/>
        <v>#DIV/0!</v>
      </c>
      <c r="BM204" s="22"/>
      <c r="BN204" s="32"/>
      <c r="BO204" s="34" t="e">
        <f t="shared" si="34"/>
        <v>#DIV/0!</v>
      </c>
      <c r="BP204" s="35" t="e">
        <f t="shared" si="36"/>
        <v>#DIV/0!</v>
      </c>
    </row>
    <row r="205" spans="1:68" x14ac:dyDescent="0.45">
      <c r="A205" s="22"/>
      <c r="B205" s="22"/>
      <c r="C205" s="22"/>
      <c r="D205" s="22"/>
      <c r="E205" s="22"/>
      <c r="F205" s="22"/>
      <c r="G205" s="24">
        <f t="shared" si="31"/>
        <v>0</v>
      </c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6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4">
        <f t="shared" si="38"/>
        <v>0</v>
      </c>
      <c r="BF205" s="27">
        <f t="shared" si="32"/>
        <v>0</v>
      </c>
      <c r="BG205" s="28">
        <f t="shared" si="33"/>
        <v>0</v>
      </c>
      <c r="BH205" s="29" t="e">
        <f t="shared" si="39"/>
        <v>#DIV/0!</v>
      </c>
      <c r="BI205" s="30"/>
      <c r="BJ205" s="31" t="e">
        <f t="shared" si="37"/>
        <v>#DIV/0!</v>
      </c>
      <c r="BK205" s="22"/>
      <c r="BL205" s="33" t="e">
        <f t="shared" si="35"/>
        <v>#DIV/0!</v>
      </c>
      <c r="BM205" s="22"/>
      <c r="BN205" s="32"/>
      <c r="BO205" s="34" t="e">
        <f t="shared" si="34"/>
        <v>#DIV/0!</v>
      </c>
      <c r="BP205" s="35" t="e">
        <f t="shared" si="36"/>
        <v>#DIV/0!</v>
      </c>
    </row>
    <row r="206" spans="1:68" x14ac:dyDescent="0.45">
      <c r="A206" s="22"/>
      <c r="B206" s="22"/>
      <c r="C206" s="22"/>
      <c r="D206" s="22"/>
      <c r="E206" s="22"/>
      <c r="F206" s="22"/>
      <c r="G206" s="24">
        <f t="shared" si="31"/>
        <v>0</v>
      </c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6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4">
        <f t="shared" si="38"/>
        <v>0</v>
      </c>
      <c r="BF206" s="27">
        <f t="shared" si="32"/>
        <v>0</v>
      </c>
      <c r="BG206" s="28">
        <f t="shared" si="33"/>
        <v>0</v>
      </c>
      <c r="BH206" s="29" t="e">
        <f t="shared" si="39"/>
        <v>#DIV/0!</v>
      </c>
      <c r="BI206" s="30"/>
      <c r="BJ206" s="31" t="e">
        <f t="shared" si="37"/>
        <v>#DIV/0!</v>
      </c>
      <c r="BK206" s="22"/>
      <c r="BL206" s="33" t="e">
        <f t="shared" si="35"/>
        <v>#DIV/0!</v>
      </c>
      <c r="BM206" s="22"/>
      <c r="BN206" s="32"/>
      <c r="BO206" s="34" t="e">
        <f t="shared" si="34"/>
        <v>#DIV/0!</v>
      </c>
      <c r="BP206" s="35" t="e">
        <f t="shared" si="36"/>
        <v>#DIV/0!</v>
      </c>
    </row>
    <row r="207" spans="1:68" x14ac:dyDescent="0.45">
      <c r="A207" s="22"/>
      <c r="B207" s="22"/>
      <c r="C207" s="22"/>
      <c r="D207" s="22"/>
      <c r="E207" s="22"/>
      <c r="F207" s="22"/>
      <c r="G207" s="24">
        <f t="shared" si="31"/>
        <v>0</v>
      </c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6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4">
        <f t="shared" si="38"/>
        <v>0</v>
      </c>
      <c r="BF207" s="27">
        <f t="shared" si="32"/>
        <v>0</v>
      </c>
      <c r="BG207" s="28">
        <f t="shared" si="33"/>
        <v>0</v>
      </c>
      <c r="BH207" s="29" t="e">
        <f t="shared" si="39"/>
        <v>#DIV/0!</v>
      </c>
      <c r="BI207" s="30"/>
      <c r="BJ207" s="31" t="e">
        <f t="shared" si="37"/>
        <v>#DIV/0!</v>
      </c>
      <c r="BK207" s="22"/>
      <c r="BL207" s="33" t="e">
        <f t="shared" si="35"/>
        <v>#DIV/0!</v>
      </c>
      <c r="BM207" s="22"/>
      <c r="BN207" s="32"/>
      <c r="BO207" s="34" t="e">
        <f t="shared" si="34"/>
        <v>#DIV/0!</v>
      </c>
      <c r="BP207" s="35" t="e">
        <f t="shared" si="36"/>
        <v>#DIV/0!</v>
      </c>
    </row>
    <row r="208" spans="1:68" x14ac:dyDescent="0.45">
      <c r="A208" s="22"/>
      <c r="B208" s="22"/>
      <c r="C208" s="22"/>
      <c r="D208" s="22"/>
      <c r="E208" s="22"/>
      <c r="F208" s="22"/>
      <c r="G208" s="24">
        <f t="shared" si="31"/>
        <v>0</v>
      </c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6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4">
        <f t="shared" si="38"/>
        <v>0</v>
      </c>
      <c r="BF208" s="27">
        <f t="shared" si="32"/>
        <v>0</v>
      </c>
      <c r="BG208" s="28">
        <f t="shared" si="33"/>
        <v>0</v>
      </c>
      <c r="BH208" s="29" t="e">
        <f t="shared" si="39"/>
        <v>#DIV/0!</v>
      </c>
      <c r="BI208" s="30"/>
      <c r="BJ208" s="31" t="e">
        <f t="shared" si="37"/>
        <v>#DIV/0!</v>
      </c>
      <c r="BK208" s="22"/>
      <c r="BL208" s="33" t="e">
        <f t="shared" si="35"/>
        <v>#DIV/0!</v>
      </c>
      <c r="BM208" s="22"/>
      <c r="BN208" s="32"/>
      <c r="BO208" s="34" t="e">
        <f t="shared" si="34"/>
        <v>#DIV/0!</v>
      </c>
      <c r="BP208" s="35" t="e">
        <f t="shared" si="36"/>
        <v>#DIV/0!</v>
      </c>
    </row>
    <row r="209" spans="1:68" x14ac:dyDescent="0.45">
      <c r="A209" s="22"/>
      <c r="B209" s="22"/>
      <c r="C209" s="22"/>
      <c r="D209" s="22"/>
      <c r="E209" s="22"/>
      <c r="F209" s="22"/>
      <c r="G209" s="24">
        <f t="shared" si="31"/>
        <v>0</v>
      </c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6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4">
        <f t="shared" si="38"/>
        <v>0</v>
      </c>
      <c r="BF209" s="27">
        <f t="shared" si="32"/>
        <v>0</v>
      </c>
      <c r="BG209" s="28">
        <f t="shared" si="33"/>
        <v>0</v>
      </c>
      <c r="BH209" s="29" t="e">
        <f t="shared" si="39"/>
        <v>#DIV/0!</v>
      </c>
      <c r="BI209" s="30"/>
      <c r="BJ209" s="31" t="e">
        <f t="shared" si="37"/>
        <v>#DIV/0!</v>
      </c>
      <c r="BK209" s="22"/>
      <c r="BL209" s="33" t="e">
        <f t="shared" si="35"/>
        <v>#DIV/0!</v>
      </c>
      <c r="BM209" s="22"/>
      <c r="BN209" s="32"/>
      <c r="BO209" s="34" t="e">
        <f t="shared" si="34"/>
        <v>#DIV/0!</v>
      </c>
      <c r="BP209" s="35" t="e">
        <f t="shared" si="36"/>
        <v>#DIV/0!</v>
      </c>
    </row>
    <row r="210" spans="1:68" x14ac:dyDescent="0.45">
      <c r="A210" s="22"/>
      <c r="B210" s="22"/>
      <c r="C210" s="22"/>
      <c r="D210" s="22"/>
      <c r="E210" s="22"/>
      <c r="F210" s="22"/>
      <c r="G210" s="24">
        <f t="shared" si="31"/>
        <v>0</v>
      </c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6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4">
        <f t="shared" si="38"/>
        <v>0</v>
      </c>
      <c r="BF210" s="27">
        <f t="shared" si="32"/>
        <v>0</v>
      </c>
      <c r="BG210" s="28">
        <f t="shared" si="33"/>
        <v>0</v>
      </c>
      <c r="BH210" s="29" t="e">
        <f t="shared" si="39"/>
        <v>#DIV/0!</v>
      </c>
      <c r="BI210" s="30"/>
      <c r="BJ210" s="31" t="e">
        <f t="shared" si="37"/>
        <v>#DIV/0!</v>
      </c>
      <c r="BK210" s="22"/>
      <c r="BL210" s="33" t="e">
        <f t="shared" si="35"/>
        <v>#DIV/0!</v>
      </c>
      <c r="BM210" s="22"/>
      <c r="BN210" s="32"/>
      <c r="BO210" s="34" t="e">
        <f t="shared" si="34"/>
        <v>#DIV/0!</v>
      </c>
      <c r="BP210" s="35" t="e">
        <f t="shared" si="36"/>
        <v>#DIV/0!</v>
      </c>
    </row>
    <row r="211" spans="1:68" x14ac:dyDescent="0.45">
      <c r="A211" s="22"/>
      <c r="B211" s="22"/>
      <c r="C211" s="22"/>
      <c r="D211" s="22"/>
      <c r="E211" s="22"/>
      <c r="F211" s="22"/>
      <c r="G211" s="24">
        <f t="shared" si="31"/>
        <v>0</v>
      </c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6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4">
        <f t="shared" si="38"/>
        <v>0</v>
      </c>
      <c r="BF211" s="27">
        <f t="shared" si="32"/>
        <v>0</v>
      </c>
      <c r="BG211" s="28">
        <f t="shared" si="33"/>
        <v>0</v>
      </c>
      <c r="BH211" s="29" t="e">
        <f t="shared" si="39"/>
        <v>#DIV/0!</v>
      </c>
      <c r="BI211" s="30"/>
      <c r="BJ211" s="31" t="e">
        <f t="shared" si="37"/>
        <v>#DIV/0!</v>
      </c>
      <c r="BK211" s="22"/>
      <c r="BL211" s="33" t="e">
        <f t="shared" si="35"/>
        <v>#DIV/0!</v>
      </c>
      <c r="BM211" s="22"/>
      <c r="BN211" s="32"/>
      <c r="BO211" s="34" t="e">
        <f t="shared" si="34"/>
        <v>#DIV/0!</v>
      </c>
      <c r="BP211" s="35" t="e">
        <f t="shared" si="36"/>
        <v>#DIV/0!</v>
      </c>
    </row>
    <row r="212" spans="1:68" x14ac:dyDescent="0.45">
      <c r="A212" s="22"/>
      <c r="B212" s="22"/>
      <c r="C212" s="22"/>
      <c r="D212" s="22"/>
      <c r="E212" s="22"/>
      <c r="F212" s="22"/>
      <c r="G212" s="24">
        <f t="shared" si="31"/>
        <v>0</v>
      </c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6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4">
        <f t="shared" si="38"/>
        <v>0</v>
      </c>
      <c r="BF212" s="27">
        <f t="shared" si="32"/>
        <v>0</v>
      </c>
      <c r="BG212" s="28">
        <f t="shared" si="33"/>
        <v>0</v>
      </c>
      <c r="BH212" s="29" t="e">
        <f t="shared" si="39"/>
        <v>#DIV/0!</v>
      </c>
      <c r="BI212" s="30"/>
      <c r="BJ212" s="31" t="e">
        <f t="shared" si="37"/>
        <v>#DIV/0!</v>
      </c>
      <c r="BK212" s="22"/>
      <c r="BL212" s="33" t="e">
        <f t="shared" si="35"/>
        <v>#DIV/0!</v>
      </c>
      <c r="BM212" s="22"/>
      <c r="BN212" s="32"/>
      <c r="BO212" s="34" t="e">
        <f t="shared" si="34"/>
        <v>#DIV/0!</v>
      </c>
      <c r="BP212" s="35" t="e">
        <f t="shared" si="36"/>
        <v>#DIV/0!</v>
      </c>
    </row>
    <row r="213" spans="1:68" x14ac:dyDescent="0.45">
      <c r="A213" s="22"/>
      <c r="B213" s="22"/>
      <c r="C213" s="22"/>
      <c r="D213" s="22"/>
      <c r="E213" s="22"/>
      <c r="F213" s="22"/>
      <c r="G213" s="24">
        <f t="shared" si="31"/>
        <v>0</v>
      </c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6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4">
        <f t="shared" si="38"/>
        <v>0</v>
      </c>
      <c r="BF213" s="27">
        <f t="shared" si="32"/>
        <v>0</v>
      </c>
      <c r="BG213" s="28">
        <f t="shared" si="33"/>
        <v>0</v>
      </c>
      <c r="BH213" s="29" t="e">
        <f t="shared" si="39"/>
        <v>#DIV/0!</v>
      </c>
      <c r="BI213" s="30"/>
      <c r="BJ213" s="31" t="e">
        <f t="shared" si="37"/>
        <v>#DIV/0!</v>
      </c>
      <c r="BK213" s="22"/>
      <c r="BL213" s="33" t="e">
        <f t="shared" si="35"/>
        <v>#DIV/0!</v>
      </c>
      <c r="BM213" s="22"/>
      <c r="BN213" s="32"/>
      <c r="BO213" s="34" t="e">
        <f t="shared" si="34"/>
        <v>#DIV/0!</v>
      </c>
      <c r="BP213" s="35" t="e">
        <f t="shared" si="36"/>
        <v>#DIV/0!</v>
      </c>
    </row>
    <row r="214" spans="1:68" x14ac:dyDescent="0.45">
      <c r="A214" s="22"/>
      <c r="B214" s="22"/>
      <c r="C214" s="22"/>
      <c r="D214" s="22"/>
      <c r="E214" s="22"/>
      <c r="F214" s="22"/>
      <c r="G214" s="24">
        <f t="shared" si="31"/>
        <v>0</v>
      </c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6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4">
        <f t="shared" si="38"/>
        <v>0</v>
      </c>
      <c r="BF214" s="27">
        <f t="shared" si="32"/>
        <v>0</v>
      </c>
      <c r="BG214" s="28">
        <f t="shared" si="33"/>
        <v>0</v>
      </c>
      <c r="BH214" s="29" t="e">
        <f t="shared" si="39"/>
        <v>#DIV/0!</v>
      </c>
      <c r="BI214" s="30"/>
      <c r="BJ214" s="31" t="e">
        <f t="shared" si="37"/>
        <v>#DIV/0!</v>
      </c>
      <c r="BK214" s="22"/>
      <c r="BL214" s="33" t="e">
        <f t="shared" si="35"/>
        <v>#DIV/0!</v>
      </c>
      <c r="BM214" s="22"/>
      <c r="BN214" s="32"/>
      <c r="BO214" s="34" t="e">
        <f t="shared" si="34"/>
        <v>#DIV/0!</v>
      </c>
      <c r="BP214" s="35" t="e">
        <f t="shared" si="36"/>
        <v>#DIV/0!</v>
      </c>
    </row>
    <row r="215" spans="1:68" x14ac:dyDescent="0.45">
      <c r="A215" s="22"/>
      <c r="B215" s="22"/>
      <c r="C215" s="22"/>
      <c r="D215" s="22"/>
      <c r="E215" s="22"/>
      <c r="F215" s="22"/>
      <c r="G215" s="24">
        <f t="shared" si="31"/>
        <v>0</v>
      </c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6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4">
        <f t="shared" si="38"/>
        <v>0</v>
      </c>
      <c r="BF215" s="27">
        <f t="shared" si="32"/>
        <v>0</v>
      </c>
      <c r="BG215" s="28">
        <f t="shared" si="33"/>
        <v>0</v>
      </c>
      <c r="BH215" s="29" t="e">
        <f t="shared" si="39"/>
        <v>#DIV/0!</v>
      </c>
      <c r="BI215" s="30"/>
      <c r="BJ215" s="31" t="e">
        <f t="shared" si="37"/>
        <v>#DIV/0!</v>
      </c>
      <c r="BK215" s="22"/>
      <c r="BL215" s="33" t="e">
        <f t="shared" si="35"/>
        <v>#DIV/0!</v>
      </c>
      <c r="BM215" s="22"/>
      <c r="BN215" s="32"/>
      <c r="BO215" s="34" t="e">
        <f t="shared" si="34"/>
        <v>#DIV/0!</v>
      </c>
      <c r="BP215" s="35" t="e">
        <f t="shared" si="36"/>
        <v>#DIV/0!</v>
      </c>
    </row>
    <row r="216" spans="1:68" x14ac:dyDescent="0.45">
      <c r="A216" s="22"/>
      <c r="B216" s="22"/>
      <c r="C216" s="22"/>
      <c r="D216" s="22"/>
      <c r="E216" s="22"/>
      <c r="F216" s="22"/>
      <c r="G216" s="24">
        <f t="shared" si="31"/>
        <v>0</v>
      </c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6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4">
        <f t="shared" si="38"/>
        <v>0</v>
      </c>
      <c r="BF216" s="27">
        <f t="shared" si="32"/>
        <v>0</v>
      </c>
      <c r="BG216" s="28">
        <f t="shared" si="33"/>
        <v>0</v>
      </c>
      <c r="BH216" s="29" t="e">
        <f t="shared" si="39"/>
        <v>#DIV/0!</v>
      </c>
      <c r="BI216" s="30"/>
      <c r="BJ216" s="31" t="e">
        <f t="shared" si="37"/>
        <v>#DIV/0!</v>
      </c>
      <c r="BK216" s="22"/>
      <c r="BL216" s="33" t="e">
        <f t="shared" si="35"/>
        <v>#DIV/0!</v>
      </c>
      <c r="BM216" s="22"/>
      <c r="BN216" s="32"/>
      <c r="BO216" s="34" t="e">
        <f t="shared" si="34"/>
        <v>#DIV/0!</v>
      </c>
      <c r="BP216" s="35" t="e">
        <f t="shared" si="36"/>
        <v>#DIV/0!</v>
      </c>
    </row>
    <row r="217" spans="1:68" x14ac:dyDescent="0.45">
      <c r="A217" s="22"/>
      <c r="B217" s="22"/>
      <c r="C217" s="22"/>
      <c r="D217" s="22"/>
      <c r="E217" s="22"/>
      <c r="F217" s="22"/>
      <c r="G217" s="24">
        <f t="shared" si="31"/>
        <v>0</v>
      </c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6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4">
        <f t="shared" si="38"/>
        <v>0</v>
      </c>
      <c r="BF217" s="27">
        <f t="shared" si="32"/>
        <v>0</v>
      </c>
      <c r="BG217" s="28">
        <f t="shared" si="33"/>
        <v>0</v>
      </c>
      <c r="BH217" s="29" t="e">
        <f t="shared" si="39"/>
        <v>#DIV/0!</v>
      </c>
      <c r="BI217" s="30"/>
      <c r="BJ217" s="31" t="e">
        <f t="shared" si="37"/>
        <v>#DIV/0!</v>
      </c>
      <c r="BK217" s="22"/>
      <c r="BL217" s="33" t="e">
        <f t="shared" si="35"/>
        <v>#DIV/0!</v>
      </c>
      <c r="BM217" s="22"/>
      <c r="BN217" s="32"/>
      <c r="BO217" s="34" t="e">
        <f t="shared" si="34"/>
        <v>#DIV/0!</v>
      </c>
      <c r="BP217" s="35" t="e">
        <f t="shared" si="36"/>
        <v>#DIV/0!</v>
      </c>
    </row>
    <row r="218" spans="1:68" x14ac:dyDescent="0.45">
      <c r="A218" s="22"/>
      <c r="B218" s="22"/>
      <c r="C218" s="22"/>
      <c r="D218" s="22"/>
      <c r="E218" s="22"/>
      <c r="F218" s="22"/>
      <c r="G218" s="24">
        <f t="shared" si="31"/>
        <v>0</v>
      </c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6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4">
        <f t="shared" si="38"/>
        <v>0</v>
      </c>
      <c r="BF218" s="27">
        <f t="shared" si="32"/>
        <v>0</v>
      </c>
      <c r="BG218" s="28">
        <f t="shared" si="33"/>
        <v>0</v>
      </c>
      <c r="BH218" s="29" t="e">
        <f t="shared" si="39"/>
        <v>#DIV/0!</v>
      </c>
      <c r="BI218" s="30"/>
      <c r="BJ218" s="31" t="e">
        <f t="shared" si="37"/>
        <v>#DIV/0!</v>
      </c>
      <c r="BK218" s="22"/>
      <c r="BL218" s="33" t="e">
        <f t="shared" si="35"/>
        <v>#DIV/0!</v>
      </c>
      <c r="BM218" s="22"/>
      <c r="BN218" s="32"/>
      <c r="BO218" s="34" t="e">
        <f t="shared" si="34"/>
        <v>#DIV/0!</v>
      </c>
      <c r="BP218" s="35" t="e">
        <f t="shared" si="36"/>
        <v>#DIV/0!</v>
      </c>
    </row>
    <row r="219" spans="1:68" x14ac:dyDescent="0.45">
      <c r="A219" s="22"/>
      <c r="B219" s="22"/>
      <c r="C219" s="22"/>
      <c r="D219" s="22"/>
      <c r="E219" s="22"/>
      <c r="F219" s="22"/>
      <c r="G219" s="24">
        <f t="shared" si="31"/>
        <v>0</v>
      </c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6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4">
        <f t="shared" si="38"/>
        <v>0</v>
      </c>
      <c r="BF219" s="27">
        <f t="shared" si="32"/>
        <v>0</v>
      </c>
      <c r="BG219" s="28">
        <f t="shared" si="33"/>
        <v>0</v>
      </c>
      <c r="BH219" s="29" t="e">
        <f t="shared" si="39"/>
        <v>#DIV/0!</v>
      </c>
      <c r="BI219" s="30"/>
      <c r="BJ219" s="31" t="e">
        <f t="shared" si="37"/>
        <v>#DIV/0!</v>
      </c>
      <c r="BK219" s="22"/>
      <c r="BL219" s="33" t="e">
        <f t="shared" si="35"/>
        <v>#DIV/0!</v>
      </c>
      <c r="BM219" s="22"/>
      <c r="BN219" s="32"/>
      <c r="BO219" s="34" t="e">
        <f t="shared" si="34"/>
        <v>#DIV/0!</v>
      </c>
      <c r="BP219" s="35" t="e">
        <f t="shared" si="36"/>
        <v>#DIV/0!</v>
      </c>
    </row>
    <row r="220" spans="1:68" x14ac:dyDescent="0.45">
      <c r="A220" s="22"/>
      <c r="B220" s="22"/>
      <c r="C220" s="22"/>
      <c r="D220" s="22"/>
      <c r="E220" s="22"/>
      <c r="F220" s="22"/>
      <c r="G220" s="24">
        <f t="shared" si="31"/>
        <v>0</v>
      </c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6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4">
        <f t="shared" si="38"/>
        <v>0</v>
      </c>
      <c r="BF220" s="27">
        <f t="shared" si="32"/>
        <v>0</v>
      </c>
      <c r="BG220" s="28">
        <f t="shared" si="33"/>
        <v>0</v>
      </c>
      <c r="BH220" s="29" t="e">
        <f t="shared" si="39"/>
        <v>#DIV/0!</v>
      </c>
      <c r="BI220" s="30"/>
      <c r="BJ220" s="31" t="e">
        <f t="shared" si="37"/>
        <v>#DIV/0!</v>
      </c>
      <c r="BK220" s="22"/>
      <c r="BL220" s="33" t="e">
        <f t="shared" si="35"/>
        <v>#DIV/0!</v>
      </c>
      <c r="BM220" s="22"/>
      <c r="BN220" s="32"/>
      <c r="BO220" s="34" t="e">
        <f t="shared" si="34"/>
        <v>#DIV/0!</v>
      </c>
      <c r="BP220" s="35" t="e">
        <f t="shared" si="36"/>
        <v>#DIV/0!</v>
      </c>
    </row>
    <row r="221" spans="1:68" x14ac:dyDescent="0.45">
      <c r="A221" s="22"/>
      <c r="B221" s="22"/>
      <c r="C221" s="22"/>
      <c r="D221" s="22"/>
      <c r="E221" s="22"/>
      <c r="F221" s="22"/>
      <c r="G221" s="24">
        <f t="shared" si="31"/>
        <v>0</v>
      </c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6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4">
        <f t="shared" si="38"/>
        <v>0</v>
      </c>
      <c r="BF221" s="27">
        <f t="shared" si="32"/>
        <v>0</v>
      </c>
      <c r="BG221" s="28">
        <f t="shared" si="33"/>
        <v>0</v>
      </c>
      <c r="BH221" s="29" t="e">
        <f t="shared" si="39"/>
        <v>#DIV/0!</v>
      </c>
      <c r="BI221" s="30"/>
      <c r="BJ221" s="31" t="e">
        <f t="shared" si="37"/>
        <v>#DIV/0!</v>
      </c>
      <c r="BK221" s="22"/>
      <c r="BL221" s="33" t="e">
        <f t="shared" si="35"/>
        <v>#DIV/0!</v>
      </c>
      <c r="BM221" s="22"/>
      <c r="BN221" s="32"/>
      <c r="BO221" s="34" t="e">
        <f t="shared" si="34"/>
        <v>#DIV/0!</v>
      </c>
      <c r="BP221" s="35" t="e">
        <f t="shared" si="36"/>
        <v>#DIV/0!</v>
      </c>
    </row>
    <row r="222" spans="1:68" x14ac:dyDescent="0.45">
      <c r="A222" s="22"/>
      <c r="B222" s="22"/>
      <c r="C222" s="22"/>
      <c r="D222" s="22"/>
      <c r="E222" s="22"/>
      <c r="F222" s="22"/>
      <c r="G222" s="24">
        <f t="shared" si="31"/>
        <v>0</v>
      </c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6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4">
        <f t="shared" si="38"/>
        <v>0</v>
      </c>
      <c r="BF222" s="27">
        <f t="shared" si="32"/>
        <v>0</v>
      </c>
      <c r="BG222" s="28">
        <f t="shared" si="33"/>
        <v>0</v>
      </c>
      <c r="BH222" s="29" t="e">
        <f t="shared" si="39"/>
        <v>#DIV/0!</v>
      </c>
      <c r="BI222" s="30"/>
      <c r="BJ222" s="31" t="e">
        <f t="shared" si="37"/>
        <v>#DIV/0!</v>
      </c>
      <c r="BK222" s="22"/>
      <c r="BL222" s="33" t="e">
        <f t="shared" si="35"/>
        <v>#DIV/0!</v>
      </c>
      <c r="BM222" s="22"/>
      <c r="BN222" s="32"/>
      <c r="BO222" s="34" t="e">
        <f t="shared" si="34"/>
        <v>#DIV/0!</v>
      </c>
      <c r="BP222" s="35" t="e">
        <f t="shared" si="36"/>
        <v>#DIV/0!</v>
      </c>
    </row>
    <row r="223" spans="1:68" x14ac:dyDescent="0.45">
      <c r="A223" s="22"/>
      <c r="B223" s="22"/>
      <c r="C223" s="22"/>
      <c r="D223" s="22"/>
      <c r="E223" s="22"/>
      <c r="F223" s="22"/>
      <c r="G223" s="24">
        <f t="shared" si="31"/>
        <v>0</v>
      </c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6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4">
        <f t="shared" si="38"/>
        <v>0</v>
      </c>
      <c r="BF223" s="27">
        <f t="shared" si="32"/>
        <v>0</v>
      </c>
      <c r="BG223" s="28">
        <f t="shared" si="33"/>
        <v>0</v>
      </c>
      <c r="BH223" s="29" t="e">
        <f t="shared" si="39"/>
        <v>#DIV/0!</v>
      </c>
      <c r="BI223" s="30"/>
      <c r="BJ223" s="31" t="e">
        <f t="shared" si="37"/>
        <v>#DIV/0!</v>
      </c>
      <c r="BK223" s="22"/>
      <c r="BL223" s="33" t="e">
        <f t="shared" si="35"/>
        <v>#DIV/0!</v>
      </c>
      <c r="BM223" s="22"/>
      <c r="BN223" s="32"/>
      <c r="BO223" s="34" t="e">
        <f t="shared" si="34"/>
        <v>#DIV/0!</v>
      </c>
      <c r="BP223" s="35" t="e">
        <f t="shared" si="36"/>
        <v>#DIV/0!</v>
      </c>
    </row>
    <row r="224" spans="1:68" x14ac:dyDescent="0.45">
      <c r="A224" s="22"/>
      <c r="B224" s="22"/>
      <c r="C224" s="22"/>
      <c r="D224" s="22"/>
      <c r="E224" s="22"/>
      <c r="F224" s="22"/>
      <c r="G224" s="24">
        <f t="shared" si="31"/>
        <v>0</v>
      </c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6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4">
        <f t="shared" si="38"/>
        <v>0</v>
      </c>
      <c r="BF224" s="27">
        <f t="shared" si="32"/>
        <v>0</v>
      </c>
      <c r="BG224" s="28">
        <f t="shared" si="33"/>
        <v>0</v>
      </c>
      <c r="BH224" s="29" t="e">
        <f t="shared" si="39"/>
        <v>#DIV/0!</v>
      </c>
      <c r="BI224" s="30"/>
      <c r="BJ224" s="31" t="e">
        <f t="shared" si="37"/>
        <v>#DIV/0!</v>
      </c>
      <c r="BK224" s="22"/>
      <c r="BL224" s="33" t="e">
        <f t="shared" si="35"/>
        <v>#DIV/0!</v>
      </c>
      <c r="BM224" s="22"/>
      <c r="BN224" s="32"/>
      <c r="BO224" s="34" t="e">
        <f t="shared" si="34"/>
        <v>#DIV/0!</v>
      </c>
      <c r="BP224" s="35" t="e">
        <f t="shared" si="36"/>
        <v>#DIV/0!</v>
      </c>
    </row>
    <row r="225" spans="1:68" x14ac:dyDescent="0.45">
      <c r="A225" s="22"/>
      <c r="B225" s="22"/>
      <c r="C225" s="22"/>
      <c r="D225" s="22"/>
      <c r="E225" s="22"/>
      <c r="F225" s="22"/>
      <c r="G225" s="24">
        <f t="shared" si="31"/>
        <v>0</v>
      </c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6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4">
        <f t="shared" si="38"/>
        <v>0</v>
      </c>
      <c r="BF225" s="27">
        <f t="shared" si="32"/>
        <v>0</v>
      </c>
      <c r="BG225" s="28">
        <f t="shared" si="33"/>
        <v>0</v>
      </c>
      <c r="BH225" s="29" t="e">
        <f t="shared" si="39"/>
        <v>#DIV/0!</v>
      </c>
      <c r="BI225" s="30"/>
      <c r="BJ225" s="31" t="e">
        <f t="shared" si="37"/>
        <v>#DIV/0!</v>
      </c>
      <c r="BK225" s="22"/>
      <c r="BL225" s="33" t="e">
        <f t="shared" si="35"/>
        <v>#DIV/0!</v>
      </c>
      <c r="BM225" s="22"/>
      <c r="BN225" s="32"/>
      <c r="BO225" s="34" t="e">
        <f t="shared" si="34"/>
        <v>#DIV/0!</v>
      </c>
      <c r="BP225" s="35" t="e">
        <f t="shared" si="36"/>
        <v>#DIV/0!</v>
      </c>
    </row>
    <row r="226" spans="1:68" x14ac:dyDescent="0.45">
      <c r="A226" s="22"/>
      <c r="B226" s="22"/>
      <c r="C226" s="22"/>
      <c r="D226" s="22"/>
      <c r="E226" s="22"/>
      <c r="F226" s="22"/>
      <c r="G226" s="24">
        <f t="shared" si="31"/>
        <v>0</v>
      </c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6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4">
        <f t="shared" si="38"/>
        <v>0</v>
      </c>
      <c r="BF226" s="27">
        <f t="shared" si="32"/>
        <v>0</v>
      </c>
      <c r="BG226" s="28">
        <f t="shared" si="33"/>
        <v>0</v>
      </c>
      <c r="BH226" s="29" t="e">
        <f t="shared" si="39"/>
        <v>#DIV/0!</v>
      </c>
      <c r="BI226" s="30"/>
      <c r="BJ226" s="31" t="e">
        <f t="shared" si="37"/>
        <v>#DIV/0!</v>
      </c>
      <c r="BK226" s="22"/>
      <c r="BL226" s="33" t="e">
        <f t="shared" si="35"/>
        <v>#DIV/0!</v>
      </c>
      <c r="BM226" s="22"/>
      <c r="BN226" s="32"/>
      <c r="BO226" s="34" t="e">
        <f t="shared" si="34"/>
        <v>#DIV/0!</v>
      </c>
      <c r="BP226" s="35" t="e">
        <f t="shared" si="36"/>
        <v>#DIV/0!</v>
      </c>
    </row>
    <row r="227" spans="1:68" x14ac:dyDescent="0.45">
      <c r="A227" s="22"/>
      <c r="B227" s="22"/>
      <c r="C227" s="22"/>
      <c r="D227" s="22"/>
      <c r="E227" s="22"/>
      <c r="F227" s="22"/>
      <c r="G227" s="24">
        <f t="shared" si="31"/>
        <v>0</v>
      </c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6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4">
        <f t="shared" si="38"/>
        <v>0</v>
      </c>
      <c r="BF227" s="27">
        <f t="shared" si="32"/>
        <v>0</v>
      </c>
      <c r="BG227" s="28">
        <f t="shared" si="33"/>
        <v>0</v>
      </c>
      <c r="BH227" s="29" t="e">
        <f t="shared" si="39"/>
        <v>#DIV/0!</v>
      </c>
      <c r="BI227" s="30"/>
      <c r="BJ227" s="31" t="e">
        <f t="shared" si="37"/>
        <v>#DIV/0!</v>
      </c>
      <c r="BK227" s="22"/>
      <c r="BL227" s="33" t="e">
        <f t="shared" si="35"/>
        <v>#DIV/0!</v>
      </c>
      <c r="BM227" s="22"/>
      <c r="BN227" s="32"/>
      <c r="BO227" s="34" t="e">
        <f t="shared" si="34"/>
        <v>#DIV/0!</v>
      </c>
      <c r="BP227" s="35" t="e">
        <f t="shared" si="36"/>
        <v>#DIV/0!</v>
      </c>
    </row>
    <row r="228" spans="1:68" x14ac:dyDescent="0.45">
      <c r="A228" s="22"/>
      <c r="B228" s="22"/>
      <c r="C228" s="22"/>
      <c r="D228" s="22"/>
      <c r="E228" s="22"/>
      <c r="F228" s="22"/>
      <c r="G228" s="24">
        <f t="shared" si="31"/>
        <v>0</v>
      </c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6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4">
        <f t="shared" si="38"/>
        <v>0</v>
      </c>
      <c r="BF228" s="27">
        <f t="shared" si="32"/>
        <v>0</v>
      </c>
      <c r="BG228" s="28">
        <f t="shared" si="33"/>
        <v>0</v>
      </c>
      <c r="BH228" s="29" t="e">
        <f t="shared" si="39"/>
        <v>#DIV/0!</v>
      </c>
      <c r="BI228" s="30"/>
      <c r="BJ228" s="31" t="e">
        <f t="shared" si="37"/>
        <v>#DIV/0!</v>
      </c>
      <c r="BK228" s="22"/>
      <c r="BL228" s="33" t="e">
        <f t="shared" si="35"/>
        <v>#DIV/0!</v>
      </c>
      <c r="BM228" s="22"/>
      <c r="BN228" s="32"/>
      <c r="BO228" s="34" t="e">
        <f t="shared" si="34"/>
        <v>#DIV/0!</v>
      </c>
      <c r="BP228" s="35" t="e">
        <f t="shared" si="36"/>
        <v>#DIV/0!</v>
      </c>
    </row>
    <row r="229" spans="1:68" x14ac:dyDescent="0.45">
      <c r="A229" s="22"/>
      <c r="B229" s="22"/>
      <c r="C229" s="22"/>
      <c r="D229" s="22"/>
      <c r="E229" s="22"/>
      <c r="F229" s="22"/>
      <c r="G229" s="24">
        <f t="shared" si="31"/>
        <v>0</v>
      </c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6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4">
        <f t="shared" si="38"/>
        <v>0</v>
      </c>
      <c r="BF229" s="27">
        <f t="shared" si="32"/>
        <v>0</v>
      </c>
      <c r="BG229" s="28">
        <f t="shared" si="33"/>
        <v>0</v>
      </c>
      <c r="BH229" s="29" t="e">
        <f t="shared" si="39"/>
        <v>#DIV/0!</v>
      </c>
      <c r="BI229" s="30"/>
      <c r="BJ229" s="31" t="e">
        <f t="shared" si="37"/>
        <v>#DIV/0!</v>
      </c>
      <c r="BK229" s="22"/>
      <c r="BL229" s="33" t="e">
        <f t="shared" si="35"/>
        <v>#DIV/0!</v>
      </c>
      <c r="BM229" s="22"/>
      <c r="BN229" s="32"/>
      <c r="BO229" s="34" t="e">
        <f t="shared" si="34"/>
        <v>#DIV/0!</v>
      </c>
      <c r="BP229" s="35" t="e">
        <f t="shared" si="36"/>
        <v>#DIV/0!</v>
      </c>
    </row>
    <row r="230" spans="1:68" x14ac:dyDescent="0.45">
      <c r="A230" s="22"/>
      <c r="B230" s="22"/>
      <c r="C230" s="22"/>
      <c r="D230" s="22"/>
      <c r="E230" s="22"/>
      <c r="F230" s="22"/>
      <c r="G230" s="24">
        <f t="shared" si="31"/>
        <v>0</v>
      </c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6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4">
        <f t="shared" si="38"/>
        <v>0</v>
      </c>
      <c r="BF230" s="27">
        <f t="shared" si="32"/>
        <v>0</v>
      </c>
      <c r="BG230" s="28">
        <f t="shared" si="33"/>
        <v>0</v>
      </c>
      <c r="BH230" s="29" t="e">
        <f t="shared" si="39"/>
        <v>#DIV/0!</v>
      </c>
      <c r="BI230" s="30"/>
      <c r="BJ230" s="31" t="e">
        <f t="shared" si="37"/>
        <v>#DIV/0!</v>
      </c>
      <c r="BK230" s="22"/>
      <c r="BL230" s="33" t="e">
        <f t="shared" si="35"/>
        <v>#DIV/0!</v>
      </c>
      <c r="BM230" s="22"/>
      <c r="BN230" s="32"/>
      <c r="BO230" s="34" t="e">
        <f t="shared" si="34"/>
        <v>#DIV/0!</v>
      </c>
      <c r="BP230" s="35" t="e">
        <f t="shared" si="36"/>
        <v>#DIV/0!</v>
      </c>
    </row>
    <row r="231" spans="1:68" x14ac:dyDescent="0.45">
      <c r="A231" s="22"/>
      <c r="B231" s="22"/>
      <c r="C231" s="22"/>
      <c r="D231" s="22"/>
      <c r="E231" s="22"/>
      <c r="F231" s="22"/>
      <c r="G231" s="24">
        <f t="shared" si="31"/>
        <v>0</v>
      </c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6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4">
        <f t="shared" si="38"/>
        <v>0</v>
      </c>
      <c r="BF231" s="27">
        <f t="shared" si="32"/>
        <v>0</v>
      </c>
      <c r="BG231" s="28">
        <f t="shared" si="33"/>
        <v>0</v>
      </c>
      <c r="BH231" s="29" t="e">
        <f t="shared" si="39"/>
        <v>#DIV/0!</v>
      </c>
      <c r="BI231" s="30"/>
      <c r="BJ231" s="31" t="e">
        <f t="shared" si="37"/>
        <v>#DIV/0!</v>
      </c>
      <c r="BK231" s="22"/>
      <c r="BL231" s="33" t="e">
        <f t="shared" si="35"/>
        <v>#DIV/0!</v>
      </c>
      <c r="BM231" s="22"/>
      <c r="BN231" s="32"/>
      <c r="BO231" s="34" t="e">
        <f t="shared" si="34"/>
        <v>#DIV/0!</v>
      </c>
      <c r="BP231" s="35" t="e">
        <f t="shared" si="36"/>
        <v>#DIV/0!</v>
      </c>
    </row>
    <row r="232" spans="1:68" x14ac:dyDescent="0.45">
      <c r="A232" s="22"/>
      <c r="B232" s="22"/>
      <c r="C232" s="22"/>
      <c r="D232" s="22"/>
      <c r="E232" s="22"/>
      <c r="F232" s="22"/>
      <c r="G232" s="24">
        <f t="shared" si="31"/>
        <v>0</v>
      </c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6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4">
        <f t="shared" si="38"/>
        <v>0</v>
      </c>
      <c r="BF232" s="27">
        <f t="shared" si="32"/>
        <v>0</v>
      </c>
      <c r="BG232" s="28">
        <f t="shared" si="33"/>
        <v>0</v>
      </c>
      <c r="BH232" s="29" t="e">
        <f t="shared" si="39"/>
        <v>#DIV/0!</v>
      </c>
      <c r="BI232" s="30"/>
      <c r="BJ232" s="31" t="e">
        <f t="shared" si="37"/>
        <v>#DIV/0!</v>
      </c>
      <c r="BK232" s="22"/>
      <c r="BL232" s="33" t="e">
        <f t="shared" si="35"/>
        <v>#DIV/0!</v>
      </c>
      <c r="BM232" s="22"/>
      <c r="BN232" s="32"/>
      <c r="BO232" s="34" t="e">
        <f t="shared" si="34"/>
        <v>#DIV/0!</v>
      </c>
      <c r="BP232" s="35" t="e">
        <f t="shared" si="36"/>
        <v>#DIV/0!</v>
      </c>
    </row>
    <row r="233" spans="1:68" x14ac:dyDescent="0.45">
      <c r="A233" s="22"/>
      <c r="B233" s="22"/>
      <c r="C233" s="22"/>
      <c r="D233" s="22"/>
      <c r="E233" s="22"/>
      <c r="F233" s="22"/>
      <c r="G233" s="24">
        <f t="shared" si="31"/>
        <v>0</v>
      </c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6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4">
        <f t="shared" si="38"/>
        <v>0</v>
      </c>
      <c r="BF233" s="27">
        <f t="shared" si="32"/>
        <v>0</v>
      </c>
      <c r="BG233" s="28">
        <f t="shared" si="33"/>
        <v>0</v>
      </c>
      <c r="BH233" s="29" t="e">
        <f t="shared" si="39"/>
        <v>#DIV/0!</v>
      </c>
      <c r="BI233" s="30"/>
      <c r="BJ233" s="31" t="e">
        <f t="shared" si="37"/>
        <v>#DIV/0!</v>
      </c>
      <c r="BK233" s="22"/>
      <c r="BL233" s="33" t="e">
        <f t="shared" si="35"/>
        <v>#DIV/0!</v>
      </c>
      <c r="BM233" s="22"/>
      <c r="BN233" s="32"/>
      <c r="BO233" s="34" t="e">
        <f t="shared" si="34"/>
        <v>#DIV/0!</v>
      </c>
      <c r="BP233" s="35" t="e">
        <f t="shared" si="36"/>
        <v>#DIV/0!</v>
      </c>
    </row>
    <row r="234" spans="1:68" x14ac:dyDescent="0.45">
      <c r="A234" s="22"/>
      <c r="B234" s="22"/>
      <c r="C234" s="22"/>
      <c r="D234" s="22"/>
      <c r="E234" s="22"/>
      <c r="F234" s="22"/>
      <c r="G234" s="24">
        <f t="shared" si="31"/>
        <v>0</v>
      </c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6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4">
        <f t="shared" si="38"/>
        <v>0</v>
      </c>
      <c r="BF234" s="27">
        <f t="shared" si="32"/>
        <v>0</v>
      </c>
      <c r="BG234" s="28">
        <f t="shared" si="33"/>
        <v>0</v>
      </c>
      <c r="BH234" s="29" t="e">
        <f t="shared" si="39"/>
        <v>#DIV/0!</v>
      </c>
      <c r="BI234" s="30"/>
      <c r="BJ234" s="31" t="e">
        <f t="shared" si="37"/>
        <v>#DIV/0!</v>
      </c>
      <c r="BK234" s="22"/>
      <c r="BL234" s="33" t="e">
        <f t="shared" si="35"/>
        <v>#DIV/0!</v>
      </c>
      <c r="BM234" s="22"/>
      <c r="BN234" s="32"/>
      <c r="BO234" s="34" t="e">
        <f t="shared" si="34"/>
        <v>#DIV/0!</v>
      </c>
      <c r="BP234" s="35" t="e">
        <f t="shared" si="36"/>
        <v>#DIV/0!</v>
      </c>
    </row>
    <row r="235" spans="1:68" x14ac:dyDescent="0.45">
      <c r="A235" s="22"/>
      <c r="B235" s="22"/>
      <c r="C235" s="22"/>
      <c r="D235" s="22"/>
      <c r="E235" s="22"/>
      <c r="F235" s="22"/>
      <c r="G235" s="24">
        <f t="shared" si="31"/>
        <v>0</v>
      </c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6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4">
        <f t="shared" si="38"/>
        <v>0</v>
      </c>
      <c r="BF235" s="27">
        <f t="shared" si="32"/>
        <v>0</v>
      </c>
      <c r="BG235" s="28">
        <f t="shared" si="33"/>
        <v>0</v>
      </c>
      <c r="BH235" s="29" t="e">
        <f t="shared" si="39"/>
        <v>#DIV/0!</v>
      </c>
      <c r="BI235" s="30"/>
      <c r="BJ235" s="31" t="e">
        <f t="shared" si="37"/>
        <v>#DIV/0!</v>
      </c>
      <c r="BK235" s="22"/>
      <c r="BL235" s="33" t="e">
        <f t="shared" si="35"/>
        <v>#DIV/0!</v>
      </c>
      <c r="BM235" s="22"/>
      <c r="BN235" s="32"/>
      <c r="BO235" s="34" t="e">
        <f t="shared" si="34"/>
        <v>#DIV/0!</v>
      </c>
      <c r="BP235" s="35" t="e">
        <f t="shared" si="36"/>
        <v>#DIV/0!</v>
      </c>
    </row>
    <row r="236" spans="1:68" x14ac:dyDescent="0.45">
      <c r="A236" s="22"/>
      <c r="B236" s="22"/>
      <c r="C236" s="22"/>
      <c r="D236" s="22"/>
      <c r="E236" s="22"/>
      <c r="F236" s="22"/>
      <c r="G236" s="24">
        <f t="shared" si="31"/>
        <v>0</v>
      </c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6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4">
        <f t="shared" si="38"/>
        <v>0</v>
      </c>
      <c r="BF236" s="27">
        <f t="shared" si="32"/>
        <v>0</v>
      </c>
      <c r="BG236" s="28">
        <f t="shared" si="33"/>
        <v>0</v>
      </c>
      <c r="BH236" s="29" t="e">
        <f t="shared" si="39"/>
        <v>#DIV/0!</v>
      </c>
      <c r="BI236" s="30"/>
      <c r="BJ236" s="31" t="e">
        <f t="shared" si="37"/>
        <v>#DIV/0!</v>
      </c>
      <c r="BK236" s="22"/>
      <c r="BL236" s="33" t="e">
        <f t="shared" si="35"/>
        <v>#DIV/0!</v>
      </c>
      <c r="BM236" s="22"/>
      <c r="BN236" s="32"/>
      <c r="BO236" s="34" t="e">
        <f t="shared" si="34"/>
        <v>#DIV/0!</v>
      </c>
      <c r="BP236" s="35" t="e">
        <f t="shared" si="36"/>
        <v>#DIV/0!</v>
      </c>
    </row>
    <row r="237" spans="1:68" x14ac:dyDescent="0.45">
      <c r="A237" s="22"/>
      <c r="B237" s="22"/>
      <c r="C237" s="22"/>
      <c r="D237" s="22"/>
      <c r="E237" s="22"/>
      <c r="F237" s="22"/>
      <c r="G237" s="24">
        <f t="shared" si="31"/>
        <v>0</v>
      </c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6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4">
        <f t="shared" si="38"/>
        <v>0</v>
      </c>
      <c r="BF237" s="27">
        <f t="shared" si="32"/>
        <v>0</v>
      </c>
      <c r="BG237" s="28">
        <f t="shared" si="33"/>
        <v>0</v>
      </c>
      <c r="BH237" s="29" t="e">
        <f t="shared" si="39"/>
        <v>#DIV/0!</v>
      </c>
      <c r="BI237" s="30"/>
      <c r="BJ237" s="31" t="e">
        <f t="shared" si="37"/>
        <v>#DIV/0!</v>
      </c>
      <c r="BK237" s="22"/>
      <c r="BL237" s="33" t="e">
        <f t="shared" si="35"/>
        <v>#DIV/0!</v>
      </c>
      <c r="BM237" s="22"/>
      <c r="BN237" s="32"/>
      <c r="BO237" s="34" t="e">
        <f t="shared" si="34"/>
        <v>#DIV/0!</v>
      </c>
      <c r="BP237" s="35" t="e">
        <f t="shared" si="36"/>
        <v>#DIV/0!</v>
      </c>
    </row>
    <row r="238" spans="1:68" x14ac:dyDescent="0.45">
      <c r="A238" s="22"/>
      <c r="B238" s="22"/>
      <c r="C238" s="22"/>
      <c r="D238" s="22"/>
      <c r="E238" s="22"/>
      <c r="F238" s="22"/>
      <c r="G238" s="24">
        <f t="shared" si="31"/>
        <v>0</v>
      </c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6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4">
        <f t="shared" si="38"/>
        <v>0</v>
      </c>
      <c r="BF238" s="27">
        <f t="shared" si="32"/>
        <v>0</v>
      </c>
      <c r="BG238" s="28">
        <f t="shared" si="33"/>
        <v>0</v>
      </c>
      <c r="BH238" s="29" t="e">
        <f t="shared" si="39"/>
        <v>#DIV/0!</v>
      </c>
      <c r="BI238" s="30"/>
      <c r="BJ238" s="31" t="e">
        <f t="shared" si="37"/>
        <v>#DIV/0!</v>
      </c>
      <c r="BK238" s="22"/>
      <c r="BL238" s="33" t="e">
        <f t="shared" si="35"/>
        <v>#DIV/0!</v>
      </c>
      <c r="BM238" s="22"/>
      <c r="BN238" s="32"/>
      <c r="BO238" s="34" t="e">
        <f t="shared" si="34"/>
        <v>#DIV/0!</v>
      </c>
      <c r="BP238" s="35" t="e">
        <f t="shared" si="36"/>
        <v>#DIV/0!</v>
      </c>
    </row>
    <row r="239" spans="1:68" x14ac:dyDescent="0.45">
      <c r="A239" s="22"/>
      <c r="B239" s="22"/>
      <c r="C239" s="22"/>
      <c r="D239" s="22"/>
      <c r="E239" s="22"/>
      <c r="F239" s="22"/>
      <c r="G239" s="24">
        <f t="shared" si="31"/>
        <v>0</v>
      </c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6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4">
        <f t="shared" si="38"/>
        <v>0</v>
      </c>
      <c r="BF239" s="27">
        <f t="shared" si="32"/>
        <v>0</v>
      </c>
      <c r="BG239" s="28">
        <f t="shared" si="33"/>
        <v>0</v>
      </c>
      <c r="BH239" s="29" t="e">
        <f t="shared" si="39"/>
        <v>#DIV/0!</v>
      </c>
      <c r="BI239" s="30"/>
      <c r="BJ239" s="31" t="e">
        <f t="shared" si="37"/>
        <v>#DIV/0!</v>
      </c>
      <c r="BK239" s="22"/>
      <c r="BL239" s="33" t="e">
        <f t="shared" si="35"/>
        <v>#DIV/0!</v>
      </c>
      <c r="BM239" s="22"/>
      <c r="BN239" s="32"/>
      <c r="BO239" s="34" t="e">
        <f t="shared" si="34"/>
        <v>#DIV/0!</v>
      </c>
      <c r="BP239" s="35" t="e">
        <f t="shared" si="36"/>
        <v>#DIV/0!</v>
      </c>
    </row>
    <row r="240" spans="1:68" x14ac:dyDescent="0.45">
      <c r="A240" s="22"/>
      <c r="B240" s="22"/>
      <c r="C240" s="22"/>
      <c r="D240" s="22"/>
      <c r="E240" s="22"/>
      <c r="F240" s="22"/>
      <c r="G240" s="24">
        <f t="shared" si="31"/>
        <v>0</v>
      </c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6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4">
        <f t="shared" si="38"/>
        <v>0</v>
      </c>
      <c r="BF240" s="27">
        <f t="shared" si="32"/>
        <v>0</v>
      </c>
      <c r="BG240" s="28">
        <f t="shared" si="33"/>
        <v>0</v>
      </c>
      <c r="BH240" s="29" t="e">
        <f t="shared" si="39"/>
        <v>#DIV/0!</v>
      </c>
      <c r="BI240" s="30"/>
      <c r="BJ240" s="31" t="e">
        <f t="shared" si="37"/>
        <v>#DIV/0!</v>
      </c>
      <c r="BK240" s="22"/>
      <c r="BL240" s="33" t="e">
        <f t="shared" si="35"/>
        <v>#DIV/0!</v>
      </c>
      <c r="BM240" s="22"/>
      <c r="BN240" s="32"/>
      <c r="BO240" s="34" t="e">
        <f t="shared" si="34"/>
        <v>#DIV/0!</v>
      </c>
      <c r="BP240" s="35" t="e">
        <f t="shared" si="36"/>
        <v>#DIV/0!</v>
      </c>
    </row>
    <row r="241" spans="1:68" x14ac:dyDescent="0.45">
      <c r="A241" s="22"/>
      <c r="B241" s="22"/>
      <c r="C241" s="22"/>
      <c r="D241" s="22"/>
      <c r="E241" s="22"/>
      <c r="F241" s="22"/>
      <c r="G241" s="24">
        <f t="shared" si="31"/>
        <v>0</v>
      </c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6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4">
        <f t="shared" si="38"/>
        <v>0</v>
      </c>
      <c r="BF241" s="27">
        <f t="shared" si="32"/>
        <v>0</v>
      </c>
      <c r="BG241" s="28">
        <f t="shared" si="33"/>
        <v>0</v>
      </c>
      <c r="BH241" s="29" t="e">
        <f t="shared" si="39"/>
        <v>#DIV/0!</v>
      </c>
      <c r="BI241" s="30"/>
      <c r="BJ241" s="31" t="e">
        <f t="shared" si="37"/>
        <v>#DIV/0!</v>
      </c>
      <c r="BK241" s="22"/>
      <c r="BL241" s="33" t="e">
        <f t="shared" si="35"/>
        <v>#DIV/0!</v>
      </c>
      <c r="BM241" s="22"/>
      <c r="BN241" s="32"/>
      <c r="BO241" s="34" t="e">
        <f t="shared" si="34"/>
        <v>#DIV/0!</v>
      </c>
      <c r="BP241" s="35" t="e">
        <f t="shared" si="36"/>
        <v>#DIV/0!</v>
      </c>
    </row>
    <row r="242" spans="1:68" x14ac:dyDescent="0.45">
      <c r="A242" s="22"/>
      <c r="B242" s="22"/>
      <c r="C242" s="22"/>
      <c r="D242" s="22"/>
      <c r="E242" s="22"/>
      <c r="F242" s="22"/>
      <c r="G242" s="24">
        <f t="shared" si="31"/>
        <v>0</v>
      </c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6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4">
        <f t="shared" si="38"/>
        <v>0</v>
      </c>
      <c r="BF242" s="27">
        <f t="shared" si="32"/>
        <v>0</v>
      </c>
      <c r="BG242" s="28">
        <f t="shared" si="33"/>
        <v>0</v>
      </c>
      <c r="BH242" s="29" t="e">
        <f t="shared" si="39"/>
        <v>#DIV/0!</v>
      </c>
      <c r="BI242" s="30"/>
      <c r="BJ242" s="31" t="e">
        <f t="shared" si="37"/>
        <v>#DIV/0!</v>
      </c>
      <c r="BK242" s="22"/>
      <c r="BL242" s="33" t="e">
        <f t="shared" si="35"/>
        <v>#DIV/0!</v>
      </c>
      <c r="BM242" s="22"/>
      <c r="BN242" s="32"/>
      <c r="BO242" s="34" t="e">
        <f t="shared" si="34"/>
        <v>#DIV/0!</v>
      </c>
      <c r="BP242" s="35" t="e">
        <f t="shared" si="36"/>
        <v>#DIV/0!</v>
      </c>
    </row>
    <row r="243" spans="1:68" x14ac:dyDescent="0.45">
      <c r="A243" s="22"/>
      <c r="B243" s="22"/>
      <c r="C243" s="22"/>
      <c r="D243" s="22"/>
      <c r="E243" s="22"/>
      <c r="F243" s="22"/>
      <c r="G243" s="24">
        <f t="shared" ref="G243:G306" si="40">(D243-C243)-(E243+F243)</f>
        <v>0</v>
      </c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6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4">
        <f t="shared" si="38"/>
        <v>0</v>
      </c>
      <c r="BF243" s="27">
        <f t="shared" ref="BF243:BF306" si="41">G243-BE243</f>
        <v>0</v>
      </c>
      <c r="BG243" s="28">
        <f t="shared" ref="BG243:BG306" si="42">(HOUR(BF243)*60)+MINUTE(BF243)</f>
        <v>0</v>
      </c>
      <c r="BH243" s="29" t="e">
        <f t="shared" si="39"/>
        <v>#DIV/0!</v>
      </c>
      <c r="BI243" s="30"/>
      <c r="BJ243" s="31" t="e">
        <f t="shared" si="37"/>
        <v>#DIV/0!</v>
      </c>
      <c r="BK243" s="22"/>
      <c r="BL243" s="33" t="e">
        <f t="shared" si="35"/>
        <v>#DIV/0!</v>
      </c>
      <c r="BM243" s="22"/>
      <c r="BN243" s="32"/>
      <c r="BO243" s="34" t="e">
        <f t="shared" ref="BO243:BO306" si="43">(BM243-BN243)/BK243</f>
        <v>#DIV/0!</v>
      </c>
      <c r="BP243" s="35" t="e">
        <f t="shared" si="36"/>
        <v>#DIV/0!</v>
      </c>
    </row>
    <row r="244" spans="1:68" x14ac:dyDescent="0.45">
      <c r="A244" s="22"/>
      <c r="B244" s="22"/>
      <c r="C244" s="22"/>
      <c r="D244" s="22"/>
      <c r="E244" s="22"/>
      <c r="F244" s="22"/>
      <c r="G244" s="24">
        <f t="shared" si="40"/>
        <v>0</v>
      </c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6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4">
        <f t="shared" si="38"/>
        <v>0</v>
      </c>
      <c r="BF244" s="27">
        <f t="shared" si="41"/>
        <v>0</v>
      </c>
      <c r="BG244" s="28">
        <f t="shared" si="42"/>
        <v>0</v>
      </c>
      <c r="BH244" s="29" t="e">
        <f t="shared" si="39"/>
        <v>#DIV/0!</v>
      </c>
      <c r="BI244" s="30"/>
      <c r="BJ244" s="31" t="e">
        <f t="shared" si="37"/>
        <v>#DIV/0!</v>
      </c>
      <c r="BK244" s="22"/>
      <c r="BL244" s="33" t="e">
        <f t="shared" si="35"/>
        <v>#DIV/0!</v>
      </c>
      <c r="BM244" s="22"/>
      <c r="BN244" s="32"/>
      <c r="BO244" s="34" t="e">
        <f t="shared" si="43"/>
        <v>#DIV/0!</v>
      </c>
      <c r="BP244" s="35" t="e">
        <f t="shared" si="36"/>
        <v>#DIV/0!</v>
      </c>
    </row>
    <row r="245" spans="1:68" x14ac:dyDescent="0.45">
      <c r="A245" s="22"/>
      <c r="B245" s="22"/>
      <c r="C245" s="22"/>
      <c r="D245" s="22"/>
      <c r="E245" s="22"/>
      <c r="F245" s="22"/>
      <c r="G245" s="24">
        <f t="shared" si="40"/>
        <v>0</v>
      </c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6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4">
        <f t="shared" si="38"/>
        <v>0</v>
      </c>
      <c r="BF245" s="27">
        <f t="shared" si="41"/>
        <v>0</v>
      </c>
      <c r="BG245" s="28">
        <f t="shared" si="42"/>
        <v>0</v>
      </c>
      <c r="BH245" s="29" t="e">
        <f t="shared" si="39"/>
        <v>#DIV/0!</v>
      </c>
      <c r="BI245" s="30"/>
      <c r="BJ245" s="31" t="e">
        <f t="shared" si="37"/>
        <v>#DIV/0!</v>
      </c>
      <c r="BK245" s="22"/>
      <c r="BL245" s="33" t="e">
        <f t="shared" si="35"/>
        <v>#DIV/0!</v>
      </c>
      <c r="BM245" s="22"/>
      <c r="BN245" s="32"/>
      <c r="BO245" s="34" t="e">
        <f t="shared" si="43"/>
        <v>#DIV/0!</v>
      </c>
      <c r="BP245" s="35" t="e">
        <f t="shared" si="36"/>
        <v>#DIV/0!</v>
      </c>
    </row>
    <row r="246" spans="1:68" x14ac:dyDescent="0.45">
      <c r="A246" s="22"/>
      <c r="B246" s="22"/>
      <c r="C246" s="22"/>
      <c r="D246" s="22"/>
      <c r="E246" s="22"/>
      <c r="F246" s="22"/>
      <c r="G246" s="24">
        <f t="shared" si="40"/>
        <v>0</v>
      </c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6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4">
        <f t="shared" si="38"/>
        <v>0</v>
      </c>
      <c r="BF246" s="27">
        <f t="shared" si="41"/>
        <v>0</v>
      </c>
      <c r="BG246" s="28">
        <f t="shared" si="42"/>
        <v>0</v>
      </c>
      <c r="BH246" s="29" t="e">
        <f t="shared" si="39"/>
        <v>#DIV/0!</v>
      </c>
      <c r="BI246" s="30"/>
      <c r="BJ246" s="31" t="e">
        <f t="shared" si="37"/>
        <v>#DIV/0!</v>
      </c>
      <c r="BK246" s="22"/>
      <c r="BL246" s="33" t="e">
        <f t="shared" si="35"/>
        <v>#DIV/0!</v>
      </c>
      <c r="BM246" s="22"/>
      <c r="BN246" s="32"/>
      <c r="BO246" s="34" t="e">
        <f t="shared" si="43"/>
        <v>#DIV/0!</v>
      </c>
      <c r="BP246" s="35" t="e">
        <f t="shared" si="36"/>
        <v>#DIV/0!</v>
      </c>
    </row>
    <row r="247" spans="1:68" x14ac:dyDescent="0.45">
      <c r="A247" s="22"/>
      <c r="B247" s="22"/>
      <c r="C247" s="22"/>
      <c r="D247" s="22"/>
      <c r="E247" s="22"/>
      <c r="F247" s="22"/>
      <c r="G247" s="24">
        <f t="shared" si="40"/>
        <v>0</v>
      </c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6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4">
        <f t="shared" si="38"/>
        <v>0</v>
      </c>
      <c r="BF247" s="27">
        <f t="shared" si="41"/>
        <v>0</v>
      </c>
      <c r="BG247" s="28">
        <f t="shared" si="42"/>
        <v>0</v>
      </c>
      <c r="BH247" s="29" t="e">
        <f t="shared" si="39"/>
        <v>#DIV/0!</v>
      </c>
      <c r="BI247" s="30"/>
      <c r="BJ247" s="31" t="e">
        <f t="shared" si="37"/>
        <v>#DIV/0!</v>
      </c>
      <c r="BK247" s="22"/>
      <c r="BL247" s="33" t="e">
        <f t="shared" si="35"/>
        <v>#DIV/0!</v>
      </c>
      <c r="BM247" s="22"/>
      <c r="BN247" s="32"/>
      <c r="BO247" s="34" t="e">
        <f t="shared" si="43"/>
        <v>#DIV/0!</v>
      </c>
      <c r="BP247" s="35" t="e">
        <f t="shared" si="36"/>
        <v>#DIV/0!</v>
      </c>
    </row>
    <row r="248" spans="1:68" x14ac:dyDescent="0.45">
      <c r="A248" s="22"/>
      <c r="B248" s="22"/>
      <c r="C248" s="22"/>
      <c r="D248" s="22"/>
      <c r="E248" s="22"/>
      <c r="F248" s="22"/>
      <c r="G248" s="24">
        <f t="shared" si="40"/>
        <v>0</v>
      </c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6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4">
        <f t="shared" si="38"/>
        <v>0</v>
      </c>
      <c r="BF248" s="27">
        <f t="shared" si="41"/>
        <v>0</v>
      </c>
      <c r="BG248" s="28">
        <f t="shared" si="42"/>
        <v>0</v>
      </c>
      <c r="BH248" s="29" t="e">
        <f t="shared" si="39"/>
        <v>#DIV/0!</v>
      </c>
      <c r="BI248" s="30"/>
      <c r="BJ248" s="31" t="e">
        <f t="shared" si="37"/>
        <v>#DIV/0!</v>
      </c>
      <c r="BK248" s="22"/>
      <c r="BL248" s="33" t="e">
        <f t="shared" si="35"/>
        <v>#DIV/0!</v>
      </c>
      <c r="BM248" s="22"/>
      <c r="BN248" s="32"/>
      <c r="BO248" s="34" t="e">
        <f t="shared" si="43"/>
        <v>#DIV/0!</v>
      </c>
      <c r="BP248" s="35" t="e">
        <f t="shared" si="36"/>
        <v>#DIV/0!</v>
      </c>
    </row>
    <row r="249" spans="1:68" x14ac:dyDescent="0.45">
      <c r="A249" s="22"/>
      <c r="B249" s="22"/>
      <c r="C249" s="22"/>
      <c r="D249" s="22"/>
      <c r="E249" s="22"/>
      <c r="F249" s="22"/>
      <c r="G249" s="24">
        <f t="shared" si="40"/>
        <v>0</v>
      </c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6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4">
        <f t="shared" si="38"/>
        <v>0</v>
      </c>
      <c r="BF249" s="27">
        <f t="shared" si="41"/>
        <v>0</v>
      </c>
      <c r="BG249" s="28">
        <f t="shared" si="42"/>
        <v>0</v>
      </c>
      <c r="BH249" s="29" t="e">
        <f t="shared" si="39"/>
        <v>#DIV/0!</v>
      </c>
      <c r="BI249" s="30"/>
      <c r="BJ249" s="31" t="e">
        <f t="shared" si="37"/>
        <v>#DIV/0!</v>
      </c>
      <c r="BK249" s="22"/>
      <c r="BL249" s="33" t="e">
        <f t="shared" si="35"/>
        <v>#DIV/0!</v>
      </c>
      <c r="BM249" s="22"/>
      <c r="BN249" s="32"/>
      <c r="BO249" s="34" t="e">
        <f t="shared" si="43"/>
        <v>#DIV/0!</v>
      </c>
      <c r="BP249" s="35" t="e">
        <f t="shared" si="36"/>
        <v>#DIV/0!</v>
      </c>
    </row>
    <row r="250" spans="1:68" x14ac:dyDescent="0.45">
      <c r="A250" s="22"/>
      <c r="B250" s="22"/>
      <c r="C250" s="22"/>
      <c r="D250" s="22"/>
      <c r="E250" s="22"/>
      <c r="F250" s="22"/>
      <c r="G250" s="24">
        <f t="shared" si="40"/>
        <v>0</v>
      </c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6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4">
        <f t="shared" si="38"/>
        <v>0</v>
      </c>
      <c r="BF250" s="27">
        <f t="shared" si="41"/>
        <v>0</v>
      </c>
      <c r="BG250" s="28">
        <f t="shared" si="42"/>
        <v>0</v>
      </c>
      <c r="BH250" s="29" t="e">
        <f t="shared" si="39"/>
        <v>#DIV/0!</v>
      </c>
      <c r="BI250" s="30"/>
      <c r="BJ250" s="31" t="e">
        <f t="shared" si="37"/>
        <v>#DIV/0!</v>
      </c>
      <c r="BK250" s="22"/>
      <c r="BL250" s="33" t="e">
        <f t="shared" si="35"/>
        <v>#DIV/0!</v>
      </c>
      <c r="BM250" s="22"/>
      <c r="BN250" s="32"/>
      <c r="BO250" s="34" t="e">
        <f t="shared" si="43"/>
        <v>#DIV/0!</v>
      </c>
      <c r="BP250" s="35" t="e">
        <f t="shared" si="36"/>
        <v>#DIV/0!</v>
      </c>
    </row>
    <row r="251" spans="1:68" x14ac:dyDescent="0.45">
      <c r="A251" s="22"/>
      <c r="B251" s="22"/>
      <c r="C251" s="22"/>
      <c r="D251" s="22"/>
      <c r="E251" s="22"/>
      <c r="F251" s="22"/>
      <c r="G251" s="24">
        <f t="shared" si="40"/>
        <v>0</v>
      </c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6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4">
        <f t="shared" si="38"/>
        <v>0</v>
      </c>
      <c r="BF251" s="27">
        <f t="shared" si="41"/>
        <v>0</v>
      </c>
      <c r="BG251" s="28">
        <f t="shared" si="42"/>
        <v>0</v>
      </c>
      <c r="BH251" s="29" t="e">
        <f t="shared" si="39"/>
        <v>#DIV/0!</v>
      </c>
      <c r="BI251" s="30"/>
      <c r="BJ251" s="31" t="e">
        <f t="shared" si="37"/>
        <v>#DIV/0!</v>
      </c>
      <c r="BK251" s="22"/>
      <c r="BL251" s="33" t="e">
        <f t="shared" si="35"/>
        <v>#DIV/0!</v>
      </c>
      <c r="BM251" s="22"/>
      <c r="BN251" s="32"/>
      <c r="BO251" s="34" t="e">
        <f t="shared" si="43"/>
        <v>#DIV/0!</v>
      </c>
      <c r="BP251" s="35" t="e">
        <f t="shared" si="36"/>
        <v>#DIV/0!</v>
      </c>
    </row>
    <row r="252" spans="1:68" x14ac:dyDescent="0.45">
      <c r="A252" s="22"/>
      <c r="B252" s="22"/>
      <c r="C252" s="22"/>
      <c r="D252" s="22"/>
      <c r="E252" s="22"/>
      <c r="F252" s="22"/>
      <c r="G252" s="24">
        <f t="shared" si="40"/>
        <v>0</v>
      </c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6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4">
        <f t="shared" si="38"/>
        <v>0</v>
      </c>
      <c r="BF252" s="27">
        <f t="shared" si="41"/>
        <v>0</v>
      </c>
      <c r="BG252" s="28">
        <f t="shared" si="42"/>
        <v>0</v>
      </c>
      <c r="BH252" s="29" t="e">
        <f t="shared" si="39"/>
        <v>#DIV/0!</v>
      </c>
      <c r="BI252" s="30"/>
      <c r="BJ252" s="31" t="e">
        <f t="shared" si="37"/>
        <v>#DIV/0!</v>
      </c>
      <c r="BK252" s="22"/>
      <c r="BL252" s="33" t="e">
        <f t="shared" si="35"/>
        <v>#DIV/0!</v>
      </c>
      <c r="BM252" s="22"/>
      <c r="BN252" s="32"/>
      <c r="BO252" s="34" t="e">
        <f t="shared" si="43"/>
        <v>#DIV/0!</v>
      </c>
      <c r="BP252" s="35" t="e">
        <f t="shared" si="36"/>
        <v>#DIV/0!</v>
      </c>
    </row>
    <row r="253" spans="1:68" x14ac:dyDescent="0.45">
      <c r="A253" s="22"/>
      <c r="B253" s="22"/>
      <c r="C253" s="22"/>
      <c r="D253" s="22"/>
      <c r="E253" s="22"/>
      <c r="F253" s="22"/>
      <c r="G253" s="24">
        <f t="shared" si="40"/>
        <v>0</v>
      </c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6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4">
        <f t="shared" si="38"/>
        <v>0</v>
      </c>
      <c r="BF253" s="27">
        <f t="shared" si="41"/>
        <v>0</v>
      </c>
      <c r="BG253" s="28">
        <f t="shared" si="42"/>
        <v>0</v>
      </c>
      <c r="BH253" s="29" t="e">
        <f t="shared" si="39"/>
        <v>#DIV/0!</v>
      </c>
      <c r="BI253" s="30"/>
      <c r="BJ253" s="31" t="e">
        <f t="shared" si="37"/>
        <v>#DIV/0!</v>
      </c>
      <c r="BK253" s="22"/>
      <c r="BL253" s="33" t="e">
        <f t="shared" si="35"/>
        <v>#DIV/0!</v>
      </c>
      <c r="BM253" s="22"/>
      <c r="BN253" s="32"/>
      <c r="BO253" s="34" t="e">
        <f t="shared" si="43"/>
        <v>#DIV/0!</v>
      </c>
      <c r="BP253" s="35" t="e">
        <f t="shared" si="36"/>
        <v>#DIV/0!</v>
      </c>
    </row>
    <row r="254" spans="1:68" x14ac:dyDescent="0.45">
      <c r="A254" s="22"/>
      <c r="B254" s="22"/>
      <c r="C254" s="22"/>
      <c r="D254" s="22"/>
      <c r="E254" s="22"/>
      <c r="F254" s="22"/>
      <c r="G254" s="24">
        <f t="shared" si="40"/>
        <v>0</v>
      </c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6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4">
        <f t="shared" si="38"/>
        <v>0</v>
      </c>
      <c r="BF254" s="27">
        <f t="shared" si="41"/>
        <v>0</v>
      </c>
      <c r="BG254" s="28">
        <f t="shared" si="42"/>
        <v>0</v>
      </c>
      <c r="BH254" s="29" t="e">
        <f t="shared" si="39"/>
        <v>#DIV/0!</v>
      </c>
      <c r="BI254" s="30"/>
      <c r="BJ254" s="31" t="e">
        <f t="shared" si="37"/>
        <v>#DIV/0!</v>
      </c>
      <c r="BK254" s="22"/>
      <c r="BL254" s="33" t="e">
        <f t="shared" si="35"/>
        <v>#DIV/0!</v>
      </c>
      <c r="BM254" s="22"/>
      <c r="BN254" s="32"/>
      <c r="BO254" s="34" t="e">
        <f t="shared" si="43"/>
        <v>#DIV/0!</v>
      </c>
      <c r="BP254" s="35" t="e">
        <f t="shared" si="36"/>
        <v>#DIV/0!</v>
      </c>
    </row>
    <row r="255" spans="1:68" x14ac:dyDescent="0.45">
      <c r="A255" s="22"/>
      <c r="B255" s="22"/>
      <c r="C255" s="22"/>
      <c r="D255" s="22"/>
      <c r="E255" s="22"/>
      <c r="F255" s="22"/>
      <c r="G255" s="24">
        <f t="shared" si="40"/>
        <v>0</v>
      </c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6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4">
        <f t="shared" si="38"/>
        <v>0</v>
      </c>
      <c r="BF255" s="27">
        <f t="shared" si="41"/>
        <v>0</v>
      </c>
      <c r="BG255" s="28">
        <f t="shared" si="42"/>
        <v>0</v>
      </c>
      <c r="BH255" s="29" t="e">
        <f t="shared" si="39"/>
        <v>#DIV/0!</v>
      </c>
      <c r="BI255" s="30"/>
      <c r="BJ255" s="31" t="e">
        <f t="shared" si="37"/>
        <v>#DIV/0!</v>
      </c>
      <c r="BK255" s="22"/>
      <c r="BL255" s="33" t="e">
        <f t="shared" si="35"/>
        <v>#DIV/0!</v>
      </c>
      <c r="BM255" s="22"/>
      <c r="BN255" s="32"/>
      <c r="BO255" s="34" t="e">
        <f t="shared" si="43"/>
        <v>#DIV/0!</v>
      </c>
      <c r="BP255" s="35" t="e">
        <f t="shared" si="36"/>
        <v>#DIV/0!</v>
      </c>
    </row>
    <row r="256" spans="1:68" x14ac:dyDescent="0.45">
      <c r="A256" s="22"/>
      <c r="B256" s="22"/>
      <c r="C256" s="22"/>
      <c r="D256" s="22"/>
      <c r="E256" s="22"/>
      <c r="F256" s="22"/>
      <c r="G256" s="24">
        <f t="shared" si="40"/>
        <v>0</v>
      </c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6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4">
        <f t="shared" si="38"/>
        <v>0</v>
      </c>
      <c r="BF256" s="27">
        <f t="shared" si="41"/>
        <v>0</v>
      </c>
      <c r="BG256" s="28">
        <f t="shared" si="42"/>
        <v>0</v>
      </c>
      <c r="BH256" s="29" t="e">
        <f t="shared" si="39"/>
        <v>#DIV/0!</v>
      </c>
      <c r="BI256" s="30"/>
      <c r="BJ256" s="31" t="e">
        <f t="shared" si="37"/>
        <v>#DIV/0!</v>
      </c>
      <c r="BK256" s="22"/>
      <c r="BL256" s="33" t="e">
        <f t="shared" si="35"/>
        <v>#DIV/0!</v>
      </c>
      <c r="BM256" s="22"/>
      <c r="BN256" s="32"/>
      <c r="BO256" s="34" t="e">
        <f t="shared" si="43"/>
        <v>#DIV/0!</v>
      </c>
      <c r="BP256" s="35" t="e">
        <f t="shared" si="36"/>
        <v>#DIV/0!</v>
      </c>
    </row>
    <row r="257" spans="1:68" x14ac:dyDescent="0.45">
      <c r="A257" s="22"/>
      <c r="B257" s="22"/>
      <c r="C257" s="22"/>
      <c r="D257" s="22"/>
      <c r="E257" s="22"/>
      <c r="F257" s="22"/>
      <c r="G257" s="24">
        <f t="shared" si="40"/>
        <v>0</v>
      </c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6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4">
        <f t="shared" si="38"/>
        <v>0</v>
      </c>
      <c r="BF257" s="27">
        <f t="shared" si="41"/>
        <v>0</v>
      </c>
      <c r="BG257" s="28">
        <f t="shared" si="42"/>
        <v>0</v>
      </c>
      <c r="BH257" s="29" t="e">
        <f t="shared" si="39"/>
        <v>#DIV/0!</v>
      </c>
      <c r="BI257" s="30"/>
      <c r="BJ257" s="31" t="e">
        <f t="shared" si="37"/>
        <v>#DIV/0!</v>
      </c>
      <c r="BK257" s="22"/>
      <c r="BL257" s="33" t="e">
        <f t="shared" si="35"/>
        <v>#DIV/0!</v>
      </c>
      <c r="BM257" s="22"/>
      <c r="BN257" s="32"/>
      <c r="BO257" s="34" t="e">
        <f t="shared" si="43"/>
        <v>#DIV/0!</v>
      </c>
      <c r="BP257" s="35" t="e">
        <f t="shared" si="36"/>
        <v>#DIV/0!</v>
      </c>
    </row>
    <row r="258" spans="1:68" x14ac:dyDescent="0.45">
      <c r="A258" s="22"/>
      <c r="B258" s="22"/>
      <c r="C258" s="22"/>
      <c r="D258" s="22"/>
      <c r="E258" s="22"/>
      <c r="F258" s="22"/>
      <c r="G258" s="24">
        <f t="shared" si="40"/>
        <v>0</v>
      </c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6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4">
        <f t="shared" si="38"/>
        <v>0</v>
      </c>
      <c r="BF258" s="27">
        <f t="shared" si="41"/>
        <v>0</v>
      </c>
      <c r="BG258" s="28">
        <f t="shared" si="42"/>
        <v>0</v>
      </c>
      <c r="BH258" s="29" t="e">
        <f t="shared" si="39"/>
        <v>#DIV/0!</v>
      </c>
      <c r="BI258" s="30"/>
      <c r="BJ258" s="31" t="e">
        <f t="shared" si="37"/>
        <v>#DIV/0!</v>
      </c>
      <c r="BK258" s="22"/>
      <c r="BL258" s="33" t="e">
        <f t="shared" ref="BL258:BL321" si="44">BK258/BJ258</f>
        <v>#DIV/0!</v>
      </c>
      <c r="BM258" s="22"/>
      <c r="BN258" s="32"/>
      <c r="BO258" s="34" t="e">
        <f t="shared" si="43"/>
        <v>#DIV/0!</v>
      </c>
      <c r="BP258" s="35" t="e">
        <f t="shared" ref="BP258:BP321" si="45">BO258*BL258*BH258</f>
        <v>#DIV/0!</v>
      </c>
    </row>
    <row r="259" spans="1:68" x14ac:dyDescent="0.45">
      <c r="A259" s="22"/>
      <c r="B259" s="22"/>
      <c r="C259" s="22"/>
      <c r="D259" s="22"/>
      <c r="E259" s="22"/>
      <c r="F259" s="22"/>
      <c r="G259" s="24">
        <f t="shared" si="40"/>
        <v>0</v>
      </c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6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4">
        <f t="shared" si="38"/>
        <v>0</v>
      </c>
      <c r="BF259" s="27">
        <f t="shared" si="41"/>
        <v>0</v>
      </c>
      <c r="BG259" s="28">
        <f t="shared" si="42"/>
        <v>0</v>
      </c>
      <c r="BH259" s="29" t="e">
        <f t="shared" si="39"/>
        <v>#DIV/0!</v>
      </c>
      <c r="BI259" s="30"/>
      <c r="BJ259" s="31" t="e">
        <f t="shared" si="37"/>
        <v>#DIV/0!</v>
      </c>
      <c r="BK259" s="22"/>
      <c r="BL259" s="33" t="e">
        <f t="shared" si="44"/>
        <v>#DIV/0!</v>
      </c>
      <c r="BM259" s="22"/>
      <c r="BN259" s="32"/>
      <c r="BO259" s="34" t="e">
        <f t="shared" si="43"/>
        <v>#DIV/0!</v>
      </c>
      <c r="BP259" s="35" t="e">
        <f t="shared" si="45"/>
        <v>#DIV/0!</v>
      </c>
    </row>
    <row r="260" spans="1:68" x14ac:dyDescent="0.45">
      <c r="A260" s="22"/>
      <c r="B260" s="22"/>
      <c r="C260" s="22"/>
      <c r="D260" s="22"/>
      <c r="E260" s="22"/>
      <c r="F260" s="22"/>
      <c r="G260" s="24">
        <f t="shared" si="40"/>
        <v>0</v>
      </c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6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4">
        <f t="shared" si="38"/>
        <v>0</v>
      </c>
      <c r="BF260" s="27">
        <f t="shared" si="41"/>
        <v>0</v>
      </c>
      <c r="BG260" s="28">
        <f t="shared" si="42"/>
        <v>0</v>
      </c>
      <c r="BH260" s="29" t="e">
        <f t="shared" si="39"/>
        <v>#DIV/0!</v>
      </c>
      <c r="BI260" s="30"/>
      <c r="BJ260" s="31" t="e">
        <f t="shared" si="37"/>
        <v>#DIV/0!</v>
      </c>
      <c r="BK260" s="22"/>
      <c r="BL260" s="33" t="e">
        <f t="shared" si="44"/>
        <v>#DIV/0!</v>
      </c>
      <c r="BM260" s="22"/>
      <c r="BN260" s="32"/>
      <c r="BO260" s="34" t="e">
        <f t="shared" si="43"/>
        <v>#DIV/0!</v>
      </c>
      <c r="BP260" s="35" t="e">
        <f t="shared" si="45"/>
        <v>#DIV/0!</v>
      </c>
    </row>
    <row r="261" spans="1:68" x14ac:dyDescent="0.45">
      <c r="A261" s="22"/>
      <c r="B261" s="22"/>
      <c r="C261" s="22"/>
      <c r="D261" s="22"/>
      <c r="E261" s="22"/>
      <c r="F261" s="22"/>
      <c r="G261" s="24">
        <f t="shared" si="40"/>
        <v>0</v>
      </c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6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4">
        <f t="shared" si="38"/>
        <v>0</v>
      </c>
      <c r="BF261" s="27">
        <f t="shared" si="41"/>
        <v>0</v>
      </c>
      <c r="BG261" s="28">
        <f t="shared" si="42"/>
        <v>0</v>
      </c>
      <c r="BH261" s="29" t="e">
        <f t="shared" si="39"/>
        <v>#DIV/0!</v>
      </c>
      <c r="BI261" s="30"/>
      <c r="BJ261" s="31" t="e">
        <f t="shared" si="37"/>
        <v>#DIV/0!</v>
      </c>
      <c r="BK261" s="22"/>
      <c r="BL261" s="33" t="e">
        <f t="shared" si="44"/>
        <v>#DIV/0!</v>
      </c>
      <c r="BM261" s="22"/>
      <c r="BN261" s="32"/>
      <c r="BO261" s="34" t="e">
        <f t="shared" si="43"/>
        <v>#DIV/0!</v>
      </c>
      <c r="BP261" s="35" t="e">
        <f t="shared" si="45"/>
        <v>#DIV/0!</v>
      </c>
    </row>
    <row r="262" spans="1:68" x14ac:dyDescent="0.45">
      <c r="A262" s="22"/>
      <c r="B262" s="22"/>
      <c r="C262" s="22"/>
      <c r="D262" s="22"/>
      <c r="E262" s="22"/>
      <c r="F262" s="22"/>
      <c r="G262" s="24">
        <f t="shared" si="40"/>
        <v>0</v>
      </c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6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4">
        <f t="shared" si="38"/>
        <v>0</v>
      </c>
      <c r="BF262" s="27">
        <f t="shared" si="41"/>
        <v>0</v>
      </c>
      <c r="BG262" s="28">
        <f t="shared" si="42"/>
        <v>0</v>
      </c>
      <c r="BH262" s="29" t="e">
        <f t="shared" si="39"/>
        <v>#DIV/0!</v>
      </c>
      <c r="BI262" s="30"/>
      <c r="BJ262" s="31" t="e">
        <f t="shared" si="37"/>
        <v>#DIV/0!</v>
      </c>
      <c r="BK262" s="22"/>
      <c r="BL262" s="33" t="e">
        <f t="shared" si="44"/>
        <v>#DIV/0!</v>
      </c>
      <c r="BM262" s="22"/>
      <c r="BN262" s="32"/>
      <c r="BO262" s="34" t="e">
        <f t="shared" si="43"/>
        <v>#DIV/0!</v>
      </c>
      <c r="BP262" s="35" t="e">
        <f t="shared" si="45"/>
        <v>#DIV/0!</v>
      </c>
    </row>
    <row r="263" spans="1:68" x14ac:dyDescent="0.45">
      <c r="A263" s="22"/>
      <c r="B263" s="22"/>
      <c r="C263" s="22"/>
      <c r="D263" s="22"/>
      <c r="E263" s="22"/>
      <c r="F263" s="22"/>
      <c r="G263" s="24">
        <f t="shared" si="40"/>
        <v>0</v>
      </c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6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4">
        <f t="shared" si="38"/>
        <v>0</v>
      </c>
      <c r="BF263" s="27">
        <f t="shared" si="41"/>
        <v>0</v>
      </c>
      <c r="BG263" s="28">
        <f t="shared" si="42"/>
        <v>0</v>
      </c>
      <c r="BH263" s="29" t="e">
        <f t="shared" si="39"/>
        <v>#DIV/0!</v>
      </c>
      <c r="BI263" s="30"/>
      <c r="BJ263" s="31" t="e">
        <f t="shared" si="37"/>
        <v>#DIV/0!</v>
      </c>
      <c r="BK263" s="22"/>
      <c r="BL263" s="33" t="e">
        <f t="shared" si="44"/>
        <v>#DIV/0!</v>
      </c>
      <c r="BM263" s="22"/>
      <c r="BN263" s="32"/>
      <c r="BO263" s="34" t="e">
        <f t="shared" si="43"/>
        <v>#DIV/0!</v>
      </c>
      <c r="BP263" s="35" t="e">
        <f t="shared" si="45"/>
        <v>#DIV/0!</v>
      </c>
    </row>
    <row r="264" spans="1:68" x14ac:dyDescent="0.45">
      <c r="A264" s="22"/>
      <c r="B264" s="22"/>
      <c r="C264" s="22"/>
      <c r="D264" s="22"/>
      <c r="E264" s="22"/>
      <c r="F264" s="22"/>
      <c r="G264" s="24">
        <f t="shared" si="40"/>
        <v>0</v>
      </c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6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4">
        <f t="shared" si="38"/>
        <v>0</v>
      </c>
      <c r="BF264" s="27">
        <f t="shared" si="41"/>
        <v>0</v>
      </c>
      <c r="BG264" s="28">
        <f t="shared" si="42"/>
        <v>0</v>
      </c>
      <c r="BH264" s="29" t="e">
        <f t="shared" si="39"/>
        <v>#DIV/0!</v>
      </c>
      <c r="BI264" s="30"/>
      <c r="BJ264" s="31" t="e">
        <f t="shared" si="37"/>
        <v>#DIV/0!</v>
      </c>
      <c r="BK264" s="22"/>
      <c r="BL264" s="33" t="e">
        <f t="shared" si="44"/>
        <v>#DIV/0!</v>
      </c>
      <c r="BM264" s="22"/>
      <c r="BN264" s="32"/>
      <c r="BO264" s="34" t="e">
        <f t="shared" si="43"/>
        <v>#DIV/0!</v>
      </c>
      <c r="BP264" s="35" t="e">
        <f t="shared" si="45"/>
        <v>#DIV/0!</v>
      </c>
    </row>
    <row r="265" spans="1:68" x14ac:dyDescent="0.45">
      <c r="A265" s="22"/>
      <c r="B265" s="22"/>
      <c r="C265" s="22"/>
      <c r="D265" s="22"/>
      <c r="E265" s="22"/>
      <c r="F265" s="22"/>
      <c r="G265" s="24">
        <f t="shared" si="40"/>
        <v>0</v>
      </c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6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4">
        <f t="shared" si="38"/>
        <v>0</v>
      </c>
      <c r="BF265" s="27">
        <f t="shared" si="41"/>
        <v>0</v>
      </c>
      <c r="BG265" s="28">
        <f t="shared" si="42"/>
        <v>0</v>
      </c>
      <c r="BH265" s="29" t="e">
        <f t="shared" si="39"/>
        <v>#DIV/0!</v>
      </c>
      <c r="BI265" s="30"/>
      <c r="BJ265" s="31" t="e">
        <f t="shared" ref="BJ265:BJ328" si="46">(BG265*60)/BI265*6</f>
        <v>#DIV/0!</v>
      </c>
      <c r="BK265" s="22"/>
      <c r="BL265" s="33" t="e">
        <f t="shared" si="44"/>
        <v>#DIV/0!</v>
      </c>
      <c r="BM265" s="22"/>
      <c r="BN265" s="32"/>
      <c r="BO265" s="34" t="e">
        <f t="shared" si="43"/>
        <v>#DIV/0!</v>
      </c>
      <c r="BP265" s="35" t="e">
        <f t="shared" si="45"/>
        <v>#DIV/0!</v>
      </c>
    </row>
    <row r="266" spans="1:68" x14ac:dyDescent="0.45">
      <c r="A266" s="22"/>
      <c r="B266" s="22"/>
      <c r="C266" s="22"/>
      <c r="D266" s="22"/>
      <c r="E266" s="22"/>
      <c r="F266" s="22"/>
      <c r="G266" s="24">
        <f t="shared" si="40"/>
        <v>0</v>
      </c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6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4">
        <f t="shared" ref="BE266:BE329" si="47">SUM(H266:BD266)</f>
        <v>0</v>
      </c>
      <c r="BF266" s="27">
        <f t="shared" si="41"/>
        <v>0</v>
      </c>
      <c r="BG266" s="28">
        <f t="shared" si="42"/>
        <v>0</v>
      </c>
      <c r="BH266" s="29" t="e">
        <f t="shared" ref="BH266:BH329" si="48">BF266/G266</f>
        <v>#DIV/0!</v>
      </c>
      <c r="BI266" s="30"/>
      <c r="BJ266" s="31" t="e">
        <f t="shared" si="46"/>
        <v>#DIV/0!</v>
      </c>
      <c r="BK266" s="22"/>
      <c r="BL266" s="33" t="e">
        <f t="shared" si="44"/>
        <v>#DIV/0!</v>
      </c>
      <c r="BM266" s="22"/>
      <c r="BN266" s="32"/>
      <c r="BO266" s="34" t="e">
        <f t="shared" si="43"/>
        <v>#DIV/0!</v>
      </c>
      <c r="BP266" s="35" t="e">
        <f t="shared" si="45"/>
        <v>#DIV/0!</v>
      </c>
    </row>
    <row r="267" spans="1:68" x14ac:dyDescent="0.45">
      <c r="A267" s="22"/>
      <c r="B267" s="22"/>
      <c r="C267" s="22"/>
      <c r="D267" s="22"/>
      <c r="E267" s="22"/>
      <c r="F267" s="22"/>
      <c r="G267" s="24">
        <f t="shared" si="40"/>
        <v>0</v>
      </c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6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4">
        <f t="shared" si="47"/>
        <v>0</v>
      </c>
      <c r="BF267" s="27">
        <f t="shared" si="41"/>
        <v>0</v>
      </c>
      <c r="BG267" s="28">
        <f t="shared" si="42"/>
        <v>0</v>
      </c>
      <c r="BH267" s="29" t="e">
        <f t="shared" si="48"/>
        <v>#DIV/0!</v>
      </c>
      <c r="BI267" s="30"/>
      <c r="BJ267" s="31" t="e">
        <f t="shared" si="46"/>
        <v>#DIV/0!</v>
      </c>
      <c r="BK267" s="22"/>
      <c r="BL267" s="33" t="e">
        <f t="shared" si="44"/>
        <v>#DIV/0!</v>
      </c>
      <c r="BM267" s="22"/>
      <c r="BN267" s="32"/>
      <c r="BO267" s="34" t="e">
        <f t="shared" si="43"/>
        <v>#DIV/0!</v>
      </c>
      <c r="BP267" s="35" t="e">
        <f t="shared" si="45"/>
        <v>#DIV/0!</v>
      </c>
    </row>
    <row r="268" spans="1:68" x14ac:dyDescent="0.45">
      <c r="A268" s="22"/>
      <c r="B268" s="22"/>
      <c r="C268" s="22"/>
      <c r="D268" s="22"/>
      <c r="E268" s="22"/>
      <c r="F268" s="22"/>
      <c r="G268" s="24">
        <f t="shared" si="40"/>
        <v>0</v>
      </c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6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4">
        <f t="shared" si="47"/>
        <v>0</v>
      </c>
      <c r="BF268" s="27">
        <f t="shared" si="41"/>
        <v>0</v>
      </c>
      <c r="BG268" s="28">
        <f t="shared" si="42"/>
        <v>0</v>
      </c>
      <c r="BH268" s="29" t="e">
        <f t="shared" si="48"/>
        <v>#DIV/0!</v>
      </c>
      <c r="BI268" s="30"/>
      <c r="BJ268" s="31" t="e">
        <f t="shared" si="46"/>
        <v>#DIV/0!</v>
      </c>
      <c r="BK268" s="22"/>
      <c r="BL268" s="33" t="e">
        <f t="shared" si="44"/>
        <v>#DIV/0!</v>
      </c>
      <c r="BM268" s="22"/>
      <c r="BN268" s="32"/>
      <c r="BO268" s="34" t="e">
        <f t="shared" si="43"/>
        <v>#DIV/0!</v>
      </c>
      <c r="BP268" s="35" t="e">
        <f t="shared" si="45"/>
        <v>#DIV/0!</v>
      </c>
    </row>
    <row r="269" spans="1:68" x14ac:dyDescent="0.45">
      <c r="A269" s="22"/>
      <c r="B269" s="22"/>
      <c r="C269" s="22"/>
      <c r="D269" s="22"/>
      <c r="E269" s="22"/>
      <c r="F269" s="22"/>
      <c r="G269" s="24">
        <f t="shared" si="40"/>
        <v>0</v>
      </c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6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4">
        <f t="shared" si="47"/>
        <v>0</v>
      </c>
      <c r="BF269" s="27">
        <f t="shared" si="41"/>
        <v>0</v>
      </c>
      <c r="BG269" s="28">
        <f t="shared" si="42"/>
        <v>0</v>
      </c>
      <c r="BH269" s="29" t="e">
        <f t="shared" si="48"/>
        <v>#DIV/0!</v>
      </c>
      <c r="BI269" s="30"/>
      <c r="BJ269" s="31" t="e">
        <f t="shared" si="46"/>
        <v>#DIV/0!</v>
      </c>
      <c r="BK269" s="22"/>
      <c r="BL269" s="33" t="e">
        <f t="shared" si="44"/>
        <v>#DIV/0!</v>
      </c>
      <c r="BM269" s="22"/>
      <c r="BN269" s="32"/>
      <c r="BO269" s="34" t="e">
        <f t="shared" si="43"/>
        <v>#DIV/0!</v>
      </c>
      <c r="BP269" s="35" t="e">
        <f t="shared" si="45"/>
        <v>#DIV/0!</v>
      </c>
    </row>
    <row r="270" spans="1:68" x14ac:dyDescent="0.45">
      <c r="A270" s="22"/>
      <c r="B270" s="22"/>
      <c r="C270" s="22"/>
      <c r="D270" s="22"/>
      <c r="E270" s="22"/>
      <c r="F270" s="22"/>
      <c r="G270" s="24">
        <f t="shared" si="40"/>
        <v>0</v>
      </c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6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4">
        <f t="shared" si="47"/>
        <v>0</v>
      </c>
      <c r="BF270" s="27">
        <f t="shared" si="41"/>
        <v>0</v>
      </c>
      <c r="BG270" s="28">
        <f t="shared" si="42"/>
        <v>0</v>
      </c>
      <c r="BH270" s="29" t="e">
        <f t="shared" si="48"/>
        <v>#DIV/0!</v>
      </c>
      <c r="BI270" s="30"/>
      <c r="BJ270" s="31" t="e">
        <f t="shared" si="46"/>
        <v>#DIV/0!</v>
      </c>
      <c r="BK270" s="22"/>
      <c r="BL270" s="33" t="e">
        <f t="shared" si="44"/>
        <v>#DIV/0!</v>
      </c>
      <c r="BM270" s="22"/>
      <c r="BN270" s="32"/>
      <c r="BO270" s="34" t="e">
        <f t="shared" si="43"/>
        <v>#DIV/0!</v>
      </c>
      <c r="BP270" s="35" t="e">
        <f t="shared" si="45"/>
        <v>#DIV/0!</v>
      </c>
    </row>
    <row r="271" spans="1:68" x14ac:dyDescent="0.45">
      <c r="A271" s="22"/>
      <c r="B271" s="22"/>
      <c r="C271" s="22"/>
      <c r="D271" s="22"/>
      <c r="E271" s="22"/>
      <c r="F271" s="22"/>
      <c r="G271" s="24">
        <f t="shared" si="40"/>
        <v>0</v>
      </c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6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4">
        <f t="shared" si="47"/>
        <v>0</v>
      </c>
      <c r="BF271" s="27">
        <f t="shared" si="41"/>
        <v>0</v>
      </c>
      <c r="BG271" s="28">
        <f t="shared" si="42"/>
        <v>0</v>
      </c>
      <c r="BH271" s="29" t="e">
        <f t="shared" si="48"/>
        <v>#DIV/0!</v>
      </c>
      <c r="BI271" s="30"/>
      <c r="BJ271" s="31" t="e">
        <f t="shared" si="46"/>
        <v>#DIV/0!</v>
      </c>
      <c r="BK271" s="22"/>
      <c r="BL271" s="33" t="e">
        <f t="shared" si="44"/>
        <v>#DIV/0!</v>
      </c>
      <c r="BM271" s="22"/>
      <c r="BN271" s="32"/>
      <c r="BO271" s="34" t="e">
        <f t="shared" si="43"/>
        <v>#DIV/0!</v>
      </c>
      <c r="BP271" s="35" t="e">
        <f t="shared" si="45"/>
        <v>#DIV/0!</v>
      </c>
    </row>
    <row r="272" spans="1:68" x14ac:dyDescent="0.45">
      <c r="A272" s="22"/>
      <c r="B272" s="22"/>
      <c r="C272" s="22"/>
      <c r="D272" s="22"/>
      <c r="E272" s="22"/>
      <c r="F272" s="22"/>
      <c r="G272" s="24">
        <f t="shared" si="40"/>
        <v>0</v>
      </c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6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4">
        <f t="shared" si="47"/>
        <v>0</v>
      </c>
      <c r="BF272" s="27">
        <f t="shared" si="41"/>
        <v>0</v>
      </c>
      <c r="BG272" s="28">
        <f t="shared" si="42"/>
        <v>0</v>
      </c>
      <c r="BH272" s="29" t="e">
        <f t="shared" si="48"/>
        <v>#DIV/0!</v>
      </c>
      <c r="BI272" s="30"/>
      <c r="BJ272" s="31" t="e">
        <f t="shared" si="46"/>
        <v>#DIV/0!</v>
      </c>
      <c r="BK272" s="22"/>
      <c r="BL272" s="33" t="e">
        <f t="shared" si="44"/>
        <v>#DIV/0!</v>
      </c>
      <c r="BM272" s="22"/>
      <c r="BN272" s="32"/>
      <c r="BO272" s="34" t="e">
        <f t="shared" si="43"/>
        <v>#DIV/0!</v>
      </c>
      <c r="BP272" s="35" t="e">
        <f t="shared" si="45"/>
        <v>#DIV/0!</v>
      </c>
    </row>
    <row r="273" spans="1:68" x14ac:dyDescent="0.45">
      <c r="A273" s="22"/>
      <c r="B273" s="22"/>
      <c r="C273" s="22"/>
      <c r="D273" s="22"/>
      <c r="E273" s="22"/>
      <c r="F273" s="22"/>
      <c r="G273" s="24">
        <f t="shared" si="40"/>
        <v>0</v>
      </c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6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4">
        <f t="shared" si="47"/>
        <v>0</v>
      </c>
      <c r="BF273" s="27">
        <f t="shared" si="41"/>
        <v>0</v>
      </c>
      <c r="BG273" s="28">
        <f t="shared" si="42"/>
        <v>0</v>
      </c>
      <c r="BH273" s="29" t="e">
        <f t="shared" si="48"/>
        <v>#DIV/0!</v>
      </c>
      <c r="BI273" s="30"/>
      <c r="BJ273" s="31" t="e">
        <f t="shared" si="46"/>
        <v>#DIV/0!</v>
      </c>
      <c r="BK273" s="22"/>
      <c r="BL273" s="33" t="e">
        <f t="shared" si="44"/>
        <v>#DIV/0!</v>
      </c>
      <c r="BM273" s="22"/>
      <c r="BN273" s="32"/>
      <c r="BO273" s="34" t="e">
        <f t="shared" si="43"/>
        <v>#DIV/0!</v>
      </c>
      <c r="BP273" s="35" t="e">
        <f t="shared" si="45"/>
        <v>#DIV/0!</v>
      </c>
    </row>
    <row r="274" spans="1:68" x14ac:dyDescent="0.45">
      <c r="A274" s="22"/>
      <c r="B274" s="22"/>
      <c r="C274" s="22"/>
      <c r="D274" s="22"/>
      <c r="E274" s="22"/>
      <c r="F274" s="22"/>
      <c r="G274" s="24">
        <f t="shared" si="40"/>
        <v>0</v>
      </c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6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4">
        <f t="shared" si="47"/>
        <v>0</v>
      </c>
      <c r="BF274" s="27">
        <f t="shared" si="41"/>
        <v>0</v>
      </c>
      <c r="BG274" s="28">
        <f t="shared" si="42"/>
        <v>0</v>
      </c>
      <c r="BH274" s="29" t="e">
        <f t="shared" si="48"/>
        <v>#DIV/0!</v>
      </c>
      <c r="BI274" s="30"/>
      <c r="BJ274" s="31" t="e">
        <f t="shared" si="46"/>
        <v>#DIV/0!</v>
      </c>
      <c r="BK274" s="22"/>
      <c r="BL274" s="33" t="e">
        <f t="shared" si="44"/>
        <v>#DIV/0!</v>
      </c>
      <c r="BM274" s="22"/>
      <c r="BN274" s="32"/>
      <c r="BO274" s="34" t="e">
        <f t="shared" si="43"/>
        <v>#DIV/0!</v>
      </c>
      <c r="BP274" s="35" t="e">
        <f t="shared" si="45"/>
        <v>#DIV/0!</v>
      </c>
    </row>
    <row r="275" spans="1:68" x14ac:dyDescent="0.45">
      <c r="A275" s="22"/>
      <c r="B275" s="22"/>
      <c r="C275" s="22"/>
      <c r="D275" s="22"/>
      <c r="E275" s="22"/>
      <c r="F275" s="22"/>
      <c r="G275" s="24">
        <f t="shared" si="40"/>
        <v>0</v>
      </c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6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4">
        <f t="shared" si="47"/>
        <v>0</v>
      </c>
      <c r="BF275" s="27">
        <f t="shared" si="41"/>
        <v>0</v>
      </c>
      <c r="BG275" s="28">
        <f t="shared" si="42"/>
        <v>0</v>
      </c>
      <c r="BH275" s="29" t="e">
        <f t="shared" si="48"/>
        <v>#DIV/0!</v>
      </c>
      <c r="BI275" s="30"/>
      <c r="BJ275" s="31" t="e">
        <f t="shared" si="46"/>
        <v>#DIV/0!</v>
      </c>
      <c r="BK275" s="22"/>
      <c r="BL275" s="33" t="e">
        <f t="shared" si="44"/>
        <v>#DIV/0!</v>
      </c>
      <c r="BM275" s="22"/>
      <c r="BN275" s="32"/>
      <c r="BO275" s="34" t="e">
        <f t="shared" si="43"/>
        <v>#DIV/0!</v>
      </c>
      <c r="BP275" s="35" t="e">
        <f t="shared" si="45"/>
        <v>#DIV/0!</v>
      </c>
    </row>
    <row r="276" spans="1:68" x14ac:dyDescent="0.45">
      <c r="A276" s="22"/>
      <c r="B276" s="22"/>
      <c r="C276" s="22"/>
      <c r="D276" s="22"/>
      <c r="E276" s="22"/>
      <c r="F276" s="22"/>
      <c r="G276" s="24">
        <f t="shared" si="40"/>
        <v>0</v>
      </c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6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4">
        <f t="shared" si="47"/>
        <v>0</v>
      </c>
      <c r="BF276" s="27">
        <f t="shared" si="41"/>
        <v>0</v>
      </c>
      <c r="BG276" s="28">
        <f t="shared" si="42"/>
        <v>0</v>
      </c>
      <c r="BH276" s="29" t="e">
        <f t="shared" si="48"/>
        <v>#DIV/0!</v>
      </c>
      <c r="BI276" s="30"/>
      <c r="BJ276" s="31" t="e">
        <f t="shared" si="46"/>
        <v>#DIV/0!</v>
      </c>
      <c r="BK276" s="22"/>
      <c r="BL276" s="33" t="e">
        <f t="shared" si="44"/>
        <v>#DIV/0!</v>
      </c>
      <c r="BM276" s="22"/>
      <c r="BN276" s="32"/>
      <c r="BO276" s="34" t="e">
        <f t="shared" si="43"/>
        <v>#DIV/0!</v>
      </c>
      <c r="BP276" s="35" t="e">
        <f t="shared" si="45"/>
        <v>#DIV/0!</v>
      </c>
    </row>
    <row r="277" spans="1:68" x14ac:dyDescent="0.45">
      <c r="A277" s="22"/>
      <c r="B277" s="22"/>
      <c r="C277" s="22"/>
      <c r="D277" s="22"/>
      <c r="E277" s="22"/>
      <c r="F277" s="22"/>
      <c r="G277" s="24">
        <f t="shared" si="40"/>
        <v>0</v>
      </c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6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4">
        <f t="shared" si="47"/>
        <v>0</v>
      </c>
      <c r="BF277" s="27">
        <f t="shared" si="41"/>
        <v>0</v>
      </c>
      <c r="BG277" s="28">
        <f t="shared" si="42"/>
        <v>0</v>
      </c>
      <c r="BH277" s="29" t="e">
        <f t="shared" si="48"/>
        <v>#DIV/0!</v>
      </c>
      <c r="BI277" s="30"/>
      <c r="BJ277" s="31" t="e">
        <f t="shared" si="46"/>
        <v>#DIV/0!</v>
      </c>
      <c r="BK277" s="22"/>
      <c r="BL277" s="33" t="e">
        <f t="shared" si="44"/>
        <v>#DIV/0!</v>
      </c>
      <c r="BM277" s="22"/>
      <c r="BN277" s="32"/>
      <c r="BO277" s="34" t="e">
        <f t="shared" si="43"/>
        <v>#DIV/0!</v>
      </c>
      <c r="BP277" s="35" t="e">
        <f t="shared" si="45"/>
        <v>#DIV/0!</v>
      </c>
    </row>
    <row r="278" spans="1:68" x14ac:dyDescent="0.45">
      <c r="A278" s="22"/>
      <c r="B278" s="22"/>
      <c r="C278" s="22"/>
      <c r="D278" s="22"/>
      <c r="E278" s="22"/>
      <c r="F278" s="22"/>
      <c r="G278" s="24">
        <f t="shared" si="40"/>
        <v>0</v>
      </c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6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4">
        <f t="shared" si="47"/>
        <v>0</v>
      </c>
      <c r="BF278" s="27">
        <f t="shared" si="41"/>
        <v>0</v>
      </c>
      <c r="BG278" s="28">
        <f t="shared" si="42"/>
        <v>0</v>
      </c>
      <c r="BH278" s="29" t="e">
        <f t="shared" si="48"/>
        <v>#DIV/0!</v>
      </c>
      <c r="BI278" s="30"/>
      <c r="BJ278" s="31" t="e">
        <f t="shared" si="46"/>
        <v>#DIV/0!</v>
      </c>
      <c r="BK278" s="22"/>
      <c r="BL278" s="33" t="e">
        <f t="shared" si="44"/>
        <v>#DIV/0!</v>
      </c>
      <c r="BM278" s="22"/>
      <c r="BN278" s="32"/>
      <c r="BO278" s="34" t="e">
        <f t="shared" si="43"/>
        <v>#DIV/0!</v>
      </c>
      <c r="BP278" s="35" t="e">
        <f t="shared" si="45"/>
        <v>#DIV/0!</v>
      </c>
    </row>
    <row r="279" spans="1:68" x14ac:dyDescent="0.45">
      <c r="A279" s="22"/>
      <c r="B279" s="22"/>
      <c r="C279" s="22"/>
      <c r="D279" s="22"/>
      <c r="E279" s="22"/>
      <c r="F279" s="22"/>
      <c r="G279" s="24">
        <f t="shared" si="40"/>
        <v>0</v>
      </c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6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4">
        <f t="shared" si="47"/>
        <v>0</v>
      </c>
      <c r="BF279" s="27">
        <f t="shared" si="41"/>
        <v>0</v>
      </c>
      <c r="BG279" s="28">
        <f t="shared" si="42"/>
        <v>0</v>
      </c>
      <c r="BH279" s="29" t="e">
        <f t="shared" si="48"/>
        <v>#DIV/0!</v>
      </c>
      <c r="BI279" s="30"/>
      <c r="BJ279" s="31" t="e">
        <f t="shared" si="46"/>
        <v>#DIV/0!</v>
      </c>
      <c r="BK279" s="22"/>
      <c r="BL279" s="33" t="e">
        <f t="shared" si="44"/>
        <v>#DIV/0!</v>
      </c>
      <c r="BM279" s="22"/>
      <c r="BN279" s="32"/>
      <c r="BO279" s="34" t="e">
        <f t="shared" si="43"/>
        <v>#DIV/0!</v>
      </c>
      <c r="BP279" s="35" t="e">
        <f t="shared" si="45"/>
        <v>#DIV/0!</v>
      </c>
    </row>
    <row r="280" spans="1:68" x14ac:dyDescent="0.45">
      <c r="A280" s="22"/>
      <c r="B280" s="22"/>
      <c r="C280" s="22"/>
      <c r="D280" s="22"/>
      <c r="E280" s="22"/>
      <c r="F280" s="22"/>
      <c r="G280" s="24">
        <f t="shared" si="40"/>
        <v>0</v>
      </c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6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4">
        <f t="shared" si="47"/>
        <v>0</v>
      </c>
      <c r="BF280" s="27">
        <f t="shared" si="41"/>
        <v>0</v>
      </c>
      <c r="BG280" s="28">
        <f t="shared" si="42"/>
        <v>0</v>
      </c>
      <c r="BH280" s="29" t="e">
        <f t="shared" si="48"/>
        <v>#DIV/0!</v>
      </c>
      <c r="BI280" s="30"/>
      <c r="BJ280" s="31" t="e">
        <f t="shared" si="46"/>
        <v>#DIV/0!</v>
      </c>
      <c r="BK280" s="22"/>
      <c r="BL280" s="33" t="e">
        <f t="shared" si="44"/>
        <v>#DIV/0!</v>
      </c>
      <c r="BM280" s="22"/>
      <c r="BN280" s="32"/>
      <c r="BO280" s="34" t="e">
        <f t="shared" si="43"/>
        <v>#DIV/0!</v>
      </c>
      <c r="BP280" s="35" t="e">
        <f t="shared" si="45"/>
        <v>#DIV/0!</v>
      </c>
    </row>
    <row r="281" spans="1:68" x14ac:dyDescent="0.45">
      <c r="A281" s="22"/>
      <c r="B281" s="22"/>
      <c r="C281" s="22"/>
      <c r="D281" s="22"/>
      <c r="E281" s="22"/>
      <c r="F281" s="22"/>
      <c r="G281" s="24">
        <f t="shared" si="40"/>
        <v>0</v>
      </c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6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4">
        <f t="shared" si="47"/>
        <v>0</v>
      </c>
      <c r="BF281" s="27">
        <f t="shared" si="41"/>
        <v>0</v>
      </c>
      <c r="BG281" s="28">
        <f t="shared" si="42"/>
        <v>0</v>
      </c>
      <c r="BH281" s="29" t="e">
        <f t="shared" si="48"/>
        <v>#DIV/0!</v>
      </c>
      <c r="BI281" s="30"/>
      <c r="BJ281" s="31" t="e">
        <f t="shared" si="46"/>
        <v>#DIV/0!</v>
      </c>
      <c r="BK281" s="22"/>
      <c r="BL281" s="33" t="e">
        <f t="shared" si="44"/>
        <v>#DIV/0!</v>
      </c>
      <c r="BM281" s="22"/>
      <c r="BN281" s="32"/>
      <c r="BO281" s="34" t="e">
        <f t="shared" si="43"/>
        <v>#DIV/0!</v>
      </c>
      <c r="BP281" s="35" t="e">
        <f t="shared" si="45"/>
        <v>#DIV/0!</v>
      </c>
    </row>
    <row r="282" spans="1:68" x14ac:dyDescent="0.45">
      <c r="A282" s="22"/>
      <c r="B282" s="22"/>
      <c r="C282" s="22"/>
      <c r="D282" s="22"/>
      <c r="E282" s="22"/>
      <c r="F282" s="22"/>
      <c r="G282" s="24">
        <f t="shared" si="40"/>
        <v>0</v>
      </c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6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4">
        <f t="shared" si="47"/>
        <v>0</v>
      </c>
      <c r="BF282" s="27">
        <f t="shared" si="41"/>
        <v>0</v>
      </c>
      <c r="BG282" s="28">
        <f t="shared" si="42"/>
        <v>0</v>
      </c>
      <c r="BH282" s="29" t="e">
        <f t="shared" si="48"/>
        <v>#DIV/0!</v>
      </c>
      <c r="BI282" s="30"/>
      <c r="BJ282" s="31" t="e">
        <f t="shared" si="46"/>
        <v>#DIV/0!</v>
      </c>
      <c r="BK282" s="22"/>
      <c r="BL282" s="33" t="e">
        <f t="shared" si="44"/>
        <v>#DIV/0!</v>
      </c>
      <c r="BM282" s="22"/>
      <c r="BN282" s="32"/>
      <c r="BO282" s="34" t="e">
        <f t="shared" si="43"/>
        <v>#DIV/0!</v>
      </c>
      <c r="BP282" s="35" t="e">
        <f t="shared" si="45"/>
        <v>#DIV/0!</v>
      </c>
    </row>
    <row r="283" spans="1:68" x14ac:dyDescent="0.45">
      <c r="A283" s="22"/>
      <c r="B283" s="22"/>
      <c r="C283" s="22"/>
      <c r="D283" s="22"/>
      <c r="E283" s="22"/>
      <c r="F283" s="22"/>
      <c r="G283" s="24">
        <f t="shared" si="40"/>
        <v>0</v>
      </c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6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4">
        <f t="shared" si="47"/>
        <v>0</v>
      </c>
      <c r="BF283" s="27">
        <f t="shared" si="41"/>
        <v>0</v>
      </c>
      <c r="BG283" s="28">
        <f t="shared" si="42"/>
        <v>0</v>
      </c>
      <c r="BH283" s="29" t="e">
        <f t="shared" si="48"/>
        <v>#DIV/0!</v>
      </c>
      <c r="BI283" s="30"/>
      <c r="BJ283" s="31" t="e">
        <f t="shared" si="46"/>
        <v>#DIV/0!</v>
      </c>
      <c r="BK283" s="22"/>
      <c r="BL283" s="33" t="e">
        <f t="shared" si="44"/>
        <v>#DIV/0!</v>
      </c>
      <c r="BM283" s="22"/>
      <c r="BN283" s="32"/>
      <c r="BO283" s="34" t="e">
        <f t="shared" si="43"/>
        <v>#DIV/0!</v>
      </c>
      <c r="BP283" s="35" t="e">
        <f t="shared" si="45"/>
        <v>#DIV/0!</v>
      </c>
    </row>
    <row r="284" spans="1:68" x14ac:dyDescent="0.45">
      <c r="A284" s="22"/>
      <c r="B284" s="22"/>
      <c r="C284" s="22"/>
      <c r="D284" s="22"/>
      <c r="E284" s="22"/>
      <c r="F284" s="22"/>
      <c r="G284" s="24">
        <f t="shared" si="40"/>
        <v>0</v>
      </c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6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4">
        <f t="shared" si="47"/>
        <v>0</v>
      </c>
      <c r="BF284" s="27">
        <f t="shared" si="41"/>
        <v>0</v>
      </c>
      <c r="BG284" s="28">
        <f t="shared" si="42"/>
        <v>0</v>
      </c>
      <c r="BH284" s="29" t="e">
        <f t="shared" si="48"/>
        <v>#DIV/0!</v>
      </c>
      <c r="BI284" s="30"/>
      <c r="BJ284" s="31" t="e">
        <f t="shared" si="46"/>
        <v>#DIV/0!</v>
      </c>
      <c r="BK284" s="22"/>
      <c r="BL284" s="33" t="e">
        <f t="shared" si="44"/>
        <v>#DIV/0!</v>
      </c>
      <c r="BM284" s="22"/>
      <c r="BN284" s="32"/>
      <c r="BO284" s="34" t="e">
        <f t="shared" si="43"/>
        <v>#DIV/0!</v>
      </c>
      <c r="BP284" s="35" t="e">
        <f t="shared" si="45"/>
        <v>#DIV/0!</v>
      </c>
    </row>
    <row r="285" spans="1:68" x14ac:dyDescent="0.45">
      <c r="A285" s="22"/>
      <c r="B285" s="22"/>
      <c r="C285" s="22"/>
      <c r="D285" s="22"/>
      <c r="E285" s="22"/>
      <c r="F285" s="22"/>
      <c r="G285" s="24">
        <f t="shared" si="40"/>
        <v>0</v>
      </c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6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4">
        <f t="shared" si="47"/>
        <v>0</v>
      </c>
      <c r="BF285" s="27">
        <f t="shared" si="41"/>
        <v>0</v>
      </c>
      <c r="BG285" s="28">
        <f t="shared" si="42"/>
        <v>0</v>
      </c>
      <c r="BH285" s="29" t="e">
        <f t="shared" si="48"/>
        <v>#DIV/0!</v>
      </c>
      <c r="BI285" s="30"/>
      <c r="BJ285" s="31" t="e">
        <f t="shared" si="46"/>
        <v>#DIV/0!</v>
      </c>
      <c r="BK285" s="22"/>
      <c r="BL285" s="33" t="e">
        <f t="shared" si="44"/>
        <v>#DIV/0!</v>
      </c>
      <c r="BM285" s="22"/>
      <c r="BN285" s="32"/>
      <c r="BO285" s="34" t="e">
        <f t="shared" si="43"/>
        <v>#DIV/0!</v>
      </c>
      <c r="BP285" s="35" t="e">
        <f t="shared" si="45"/>
        <v>#DIV/0!</v>
      </c>
    </row>
    <row r="286" spans="1:68" x14ac:dyDescent="0.45">
      <c r="A286" s="22"/>
      <c r="B286" s="22"/>
      <c r="C286" s="22"/>
      <c r="D286" s="22"/>
      <c r="E286" s="22"/>
      <c r="F286" s="22"/>
      <c r="G286" s="24">
        <f t="shared" si="40"/>
        <v>0</v>
      </c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6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4">
        <f t="shared" si="47"/>
        <v>0</v>
      </c>
      <c r="BF286" s="27">
        <f t="shared" si="41"/>
        <v>0</v>
      </c>
      <c r="BG286" s="28">
        <f t="shared" si="42"/>
        <v>0</v>
      </c>
      <c r="BH286" s="29" t="e">
        <f t="shared" si="48"/>
        <v>#DIV/0!</v>
      </c>
      <c r="BI286" s="30"/>
      <c r="BJ286" s="31" t="e">
        <f t="shared" si="46"/>
        <v>#DIV/0!</v>
      </c>
      <c r="BK286" s="22"/>
      <c r="BL286" s="33" t="e">
        <f t="shared" si="44"/>
        <v>#DIV/0!</v>
      </c>
      <c r="BM286" s="22"/>
      <c r="BN286" s="32"/>
      <c r="BO286" s="34" t="e">
        <f t="shared" si="43"/>
        <v>#DIV/0!</v>
      </c>
      <c r="BP286" s="35" t="e">
        <f t="shared" si="45"/>
        <v>#DIV/0!</v>
      </c>
    </row>
    <row r="287" spans="1:68" x14ac:dyDescent="0.45">
      <c r="A287" s="22"/>
      <c r="B287" s="22"/>
      <c r="C287" s="22"/>
      <c r="D287" s="22"/>
      <c r="E287" s="22"/>
      <c r="F287" s="22"/>
      <c r="G287" s="24">
        <f t="shared" si="40"/>
        <v>0</v>
      </c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6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4">
        <f t="shared" si="47"/>
        <v>0</v>
      </c>
      <c r="BF287" s="27">
        <f t="shared" si="41"/>
        <v>0</v>
      </c>
      <c r="BG287" s="28">
        <f t="shared" si="42"/>
        <v>0</v>
      </c>
      <c r="BH287" s="29" t="e">
        <f t="shared" si="48"/>
        <v>#DIV/0!</v>
      </c>
      <c r="BI287" s="30"/>
      <c r="BJ287" s="31" t="e">
        <f t="shared" si="46"/>
        <v>#DIV/0!</v>
      </c>
      <c r="BK287" s="22"/>
      <c r="BL287" s="33" t="e">
        <f t="shared" si="44"/>
        <v>#DIV/0!</v>
      </c>
      <c r="BM287" s="22"/>
      <c r="BN287" s="32"/>
      <c r="BO287" s="34" t="e">
        <f t="shared" si="43"/>
        <v>#DIV/0!</v>
      </c>
      <c r="BP287" s="35" t="e">
        <f t="shared" si="45"/>
        <v>#DIV/0!</v>
      </c>
    </row>
    <row r="288" spans="1:68" x14ac:dyDescent="0.45">
      <c r="A288" s="22"/>
      <c r="B288" s="22"/>
      <c r="C288" s="22"/>
      <c r="D288" s="22"/>
      <c r="E288" s="22"/>
      <c r="F288" s="22"/>
      <c r="G288" s="24">
        <f t="shared" si="40"/>
        <v>0</v>
      </c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6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4">
        <f t="shared" si="47"/>
        <v>0</v>
      </c>
      <c r="BF288" s="27">
        <f t="shared" si="41"/>
        <v>0</v>
      </c>
      <c r="BG288" s="28">
        <f t="shared" si="42"/>
        <v>0</v>
      </c>
      <c r="BH288" s="29" t="e">
        <f t="shared" si="48"/>
        <v>#DIV/0!</v>
      </c>
      <c r="BI288" s="30"/>
      <c r="BJ288" s="31" t="e">
        <f t="shared" si="46"/>
        <v>#DIV/0!</v>
      </c>
      <c r="BK288" s="22"/>
      <c r="BL288" s="33" t="e">
        <f t="shared" si="44"/>
        <v>#DIV/0!</v>
      </c>
      <c r="BM288" s="22"/>
      <c r="BN288" s="32"/>
      <c r="BO288" s="34" t="e">
        <f t="shared" si="43"/>
        <v>#DIV/0!</v>
      </c>
      <c r="BP288" s="35" t="e">
        <f t="shared" si="45"/>
        <v>#DIV/0!</v>
      </c>
    </row>
    <row r="289" spans="1:68" x14ac:dyDescent="0.45">
      <c r="A289" s="22"/>
      <c r="B289" s="22"/>
      <c r="C289" s="22"/>
      <c r="D289" s="22"/>
      <c r="E289" s="22"/>
      <c r="F289" s="22"/>
      <c r="G289" s="24">
        <f t="shared" si="40"/>
        <v>0</v>
      </c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6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4">
        <f t="shared" si="47"/>
        <v>0</v>
      </c>
      <c r="BF289" s="27">
        <f t="shared" si="41"/>
        <v>0</v>
      </c>
      <c r="BG289" s="28">
        <f t="shared" si="42"/>
        <v>0</v>
      </c>
      <c r="BH289" s="29" t="e">
        <f t="shared" si="48"/>
        <v>#DIV/0!</v>
      </c>
      <c r="BI289" s="30"/>
      <c r="BJ289" s="31" t="e">
        <f t="shared" si="46"/>
        <v>#DIV/0!</v>
      </c>
      <c r="BK289" s="22"/>
      <c r="BL289" s="33" t="e">
        <f t="shared" si="44"/>
        <v>#DIV/0!</v>
      </c>
      <c r="BM289" s="22"/>
      <c r="BN289" s="32"/>
      <c r="BO289" s="34" t="e">
        <f t="shared" si="43"/>
        <v>#DIV/0!</v>
      </c>
      <c r="BP289" s="35" t="e">
        <f t="shared" si="45"/>
        <v>#DIV/0!</v>
      </c>
    </row>
    <row r="290" spans="1:68" x14ac:dyDescent="0.45">
      <c r="A290" s="22"/>
      <c r="B290" s="22"/>
      <c r="C290" s="22"/>
      <c r="D290" s="22"/>
      <c r="E290" s="22"/>
      <c r="F290" s="22"/>
      <c r="G290" s="24">
        <f t="shared" si="40"/>
        <v>0</v>
      </c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6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4">
        <f t="shared" si="47"/>
        <v>0</v>
      </c>
      <c r="BF290" s="27">
        <f t="shared" si="41"/>
        <v>0</v>
      </c>
      <c r="BG290" s="28">
        <f t="shared" si="42"/>
        <v>0</v>
      </c>
      <c r="BH290" s="29" t="e">
        <f t="shared" si="48"/>
        <v>#DIV/0!</v>
      </c>
      <c r="BI290" s="30"/>
      <c r="BJ290" s="31" t="e">
        <f t="shared" si="46"/>
        <v>#DIV/0!</v>
      </c>
      <c r="BK290" s="22"/>
      <c r="BL290" s="33" t="e">
        <f t="shared" si="44"/>
        <v>#DIV/0!</v>
      </c>
      <c r="BM290" s="22"/>
      <c r="BN290" s="32"/>
      <c r="BO290" s="34" t="e">
        <f t="shared" si="43"/>
        <v>#DIV/0!</v>
      </c>
      <c r="BP290" s="35" t="e">
        <f t="shared" si="45"/>
        <v>#DIV/0!</v>
      </c>
    </row>
    <row r="291" spans="1:68" x14ac:dyDescent="0.45">
      <c r="A291" s="22"/>
      <c r="B291" s="22"/>
      <c r="C291" s="22"/>
      <c r="D291" s="22"/>
      <c r="E291" s="22"/>
      <c r="F291" s="22"/>
      <c r="G291" s="24">
        <f t="shared" si="40"/>
        <v>0</v>
      </c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6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4">
        <f t="shared" si="47"/>
        <v>0</v>
      </c>
      <c r="BF291" s="27">
        <f t="shared" si="41"/>
        <v>0</v>
      </c>
      <c r="BG291" s="28">
        <f t="shared" si="42"/>
        <v>0</v>
      </c>
      <c r="BH291" s="29" t="e">
        <f t="shared" si="48"/>
        <v>#DIV/0!</v>
      </c>
      <c r="BI291" s="30"/>
      <c r="BJ291" s="31" t="e">
        <f t="shared" si="46"/>
        <v>#DIV/0!</v>
      </c>
      <c r="BK291" s="22"/>
      <c r="BL291" s="33" t="e">
        <f t="shared" si="44"/>
        <v>#DIV/0!</v>
      </c>
      <c r="BM291" s="22"/>
      <c r="BN291" s="32"/>
      <c r="BO291" s="34" t="e">
        <f t="shared" si="43"/>
        <v>#DIV/0!</v>
      </c>
      <c r="BP291" s="35" t="e">
        <f t="shared" si="45"/>
        <v>#DIV/0!</v>
      </c>
    </row>
    <row r="292" spans="1:68" x14ac:dyDescent="0.45">
      <c r="A292" s="22"/>
      <c r="B292" s="22"/>
      <c r="C292" s="22"/>
      <c r="D292" s="22"/>
      <c r="E292" s="22"/>
      <c r="F292" s="22"/>
      <c r="G292" s="24">
        <f t="shared" si="40"/>
        <v>0</v>
      </c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6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4">
        <f t="shared" si="47"/>
        <v>0</v>
      </c>
      <c r="BF292" s="27">
        <f t="shared" si="41"/>
        <v>0</v>
      </c>
      <c r="BG292" s="28">
        <f t="shared" si="42"/>
        <v>0</v>
      </c>
      <c r="BH292" s="29" t="e">
        <f t="shared" si="48"/>
        <v>#DIV/0!</v>
      </c>
      <c r="BI292" s="30"/>
      <c r="BJ292" s="31" t="e">
        <f t="shared" si="46"/>
        <v>#DIV/0!</v>
      </c>
      <c r="BK292" s="22"/>
      <c r="BL292" s="33" t="e">
        <f t="shared" si="44"/>
        <v>#DIV/0!</v>
      </c>
      <c r="BM292" s="22"/>
      <c r="BN292" s="32"/>
      <c r="BO292" s="34" t="e">
        <f t="shared" si="43"/>
        <v>#DIV/0!</v>
      </c>
      <c r="BP292" s="35" t="e">
        <f t="shared" si="45"/>
        <v>#DIV/0!</v>
      </c>
    </row>
    <row r="293" spans="1:68" x14ac:dyDescent="0.45">
      <c r="A293" s="22"/>
      <c r="B293" s="22"/>
      <c r="C293" s="22"/>
      <c r="D293" s="22"/>
      <c r="E293" s="22"/>
      <c r="F293" s="22"/>
      <c r="G293" s="24">
        <f t="shared" si="40"/>
        <v>0</v>
      </c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6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4">
        <f t="shared" si="47"/>
        <v>0</v>
      </c>
      <c r="BF293" s="27">
        <f t="shared" si="41"/>
        <v>0</v>
      </c>
      <c r="BG293" s="28">
        <f t="shared" si="42"/>
        <v>0</v>
      </c>
      <c r="BH293" s="29" t="e">
        <f t="shared" si="48"/>
        <v>#DIV/0!</v>
      </c>
      <c r="BI293" s="30"/>
      <c r="BJ293" s="31" t="e">
        <f t="shared" si="46"/>
        <v>#DIV/0!</v>
      </c>
      <c r="BK293" s="22"/>
      <c r="BL293" s="33" t="e">
        <f t="shared" si="44"/>
        <v>#DIV/0!</v>
      </c>
      <c r="BM293" s="22"/>
      <c r="BN293" s="32"/>
      <c r="BO293" s="34" t="e">
        <f t="shared" si="43"/>
        <v>#DIV/0!</v>
      </c>
      <c r="BP293" s="35" t="e">
        <f t="shared" si="45"/>
        <v>#DIV/0!</v>
      </c>
    </row>
    <row r="294" spans="1:68" x14ac:dyDescent="0.45">
      <c r="A294" s="22"/>
      <c r="B294" s="22"/>
      <c r="C294" s="22"/>
      <c r="D294" s="22"/>
      <c r="E294" s="22"/>
      <c r="F294" s="22"/>
      <c r="G294" s="24">
        <f t="shared" si="40"/>
        <v>0</v>
      </c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6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4">
        <f t="shared" si="47"/>
        <v>0</v>
      </c>
      <c r="BF294" s="27">
        <f t="shared" si="41"/>
        <v>0</v>
      </c>
      <c r="BG294" s="28">
        <f t="shared" si="42"/>
        <v>0</v>
      </c>
      <c r="BH294" s="29" t="e">
        <f t="shared" si="48"/>
        <v>#DIV/0!</v>
      </c>
      <c r="BI294" s="30"/>
      <c r="BJ294" s="31" t="e">
        <f t="shared" si="46"/>
        <v>#DIV/0!</v>
      </c>
      <c r="BK294" s="22"/>
      <c r="BL294" s="33" t="e">
        <f t="shared" si="44"/>
        <v>#DIV/0!</v>
      </c>
      <c r="BM294" s="22"/>
      <c r="BN294" s="32"/>
      <c r="BO294" s="34" t="e">
        <f t="shared" si="43"/>
        <v>#DIV/0!</v>
      </c>
      <c r="BP294" s="35" t="e">
        <f t="shared" si="45"/>
        <v>#DIV/0!</v>
      </c>
    </row>
    <row r="295" spans="1:68" x14ac:dyDescent="0.45">
      <c r="A295" s="22"/>
      <c r="B295" s="22"/>
      <c r="C295" s="22"/>
      <c r="D295" s="22"/>
      <c r="E295" s="22"/>
      <c r="F295" s="22"/>
      <c r="G295" s="24">
        <f t="shared" si="40"/>
        <v>0</v>
      </c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6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4">
        <f t="shared" si="47"/>
        <v>0</v>
      </c>
      <c r="BF295" s="27">
        <f t="shared" si="41"/>
        <v>0</v>
      </c>
      <c r="BG295" s="28">
        <f t="shared" si="42"/>
        <v>0</v>
      </c>
      <c r="BH295" s="29" t="e">
        <f t="shared" si="48"/>
        <v>#DIV/0!</v>
      </c>
      <c r="BI295" s="30"/>
      <c r="BJ295" s="31" t="e">
        <f t="shared" si="46"/>
        <v>#DIV/0!</v>
      </c>
      <c r="BK295" s="22"/>
      <c r="BL295" s="33" t="e">
        <f t="shared" si="44"/>
        <v>#DIV/0!</v>
      </c>
      <c r="BM295" s="22"/>
      <c r="BN295" s="32"/>
      <c r="BO295" s="34" t="e">
        <f t="shared" si="43"/>
        <v>#DIV/0!</v>
      </c>
      <c r="BP295" s="35" t="e">
        <f t="shared" si="45"/>
        <v>#DIV/0!</v>
      </c>
    </row>
    <row r="296" spans="1:68" x14ac:dyDescent="0.45">
      <c r="A296" s="22"/>
      <c r="B296" s="22"/>
      <c r="C296" s="22"/>
      <c r="D296" s="22"/>
      <c r="E296" s="22"/>
      <c r="F296" s="22"/>
      <c r="G296" s="24">
        <f t="shared" si="40"/>
        <v>0</v>
      </c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6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4">
        <f t="shared" si="47"/>
        <v>0</v>
      </c>
      <c r="BF296" s="27">
        <f t="shared" si="41"/>
        <v>0</v>
      </c>
      <c r="BG296" s="28">
        <f t="shared" si="42"/>
        <v>0</v>
      </c>
      <c r="BH296" s="29" t="e">
        <f t="shared" si="48"/>
        <v>#DIV/0!</v>
      </c>
      <c r="BI296" s="30"/>
      <c r="BJ296" s="31" t="e">
        <f t="shared" si="46"/>
        <v>#DIV/0!</v>
      </c>
      <c r="BK296" s="22"/>
      <c r="BL296" s="33" t="e">
        <f t="shared" si="44"/>
        <v>#DIV/0!</v>
      </c>
      <c r="BM296" s="22"/>
      <c r="BN296" s="32"/>
      <c r="BO296" s="34" t="e">
        <f t="shared" si="43"/>
        <v>#DIV/0!</v>
      </c>
      <c r="BP296" s="35" t="e">
        <f t="shared" si="45"/>
        <v>#DIV/0!</v>
      </c>
    </row>
    <row r="297" spans="1:68" x14ac:dyDescent="0.45">
      <c r="A297" s="22"/>
      <c r="B297" s="22"/>
      <c r="C297" s="22"/>
      <c r="D297" s="22"/>
      <c r="E297" s="22"/>
      <c r="F297" s="22"/>
      <c r="G297" s="24">
        <f t="shared" si="40"/>
        <v>0</v>
      </c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6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4">
        <f t="shared" si="47"/>
        <v>0</v>
      </c>
      <c r="BF297" s="27">
        <f t="shared" si="41"/>
        <v>0</v>
      </c>
      <c r="BG297" s="28">
        <f t="shared" si="42"/>
        <v>0</v>
      </c>
      <c r="BH297" s="29" t="e">
        <f t="shared" si="48"/>
        <v>#DIV/0!</v>
      </c>
      <c r="BI297" s="30"/>
      <c r="BJ297" s="31" t="e">
        <f t="shared" si="46"/>
        <v>#DIV/0!</v>
      </c>
      <c r="BK297" s="22"/>
      <c r="BL297" s="33" t="e">
        <f t="shared" si="44"/>
        <v>#DIV/0!</v>
      </c>
      <c r="BM297" s="22"/>
      <c r="BN297" s="32"/>
      <c r="BO297" s="34" t="e">
        <f t="shared" si="43"/>
        <v>#DIV/0!</v>
      </c>
      <c r="BP297" s="35" t="e">
        <f t="shared" si="45"/>
        <v>#DIV/0!</v>
      </c>
    </row>
    <row r="298" spans="1:68" x14ac:dyDescent="0.45">
      <c r="A298" s="22"/>
      <c r="B298" s="22"/>
      <c r="C298" s="22"/>
      <c r="D298" s="22"/>
      <c r="E298" s="22"/>
      <c r="F298" s="22"/>
      <c r="G298" s="24">
        <f t="shared" si="40"/>
        <v>0</v>
      </c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6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4">
        <f t="shared" si="47"/>
        <v>0</v>
      </c>
      <c r="BF298" s="27">
        <f t="shared" si="41"/>
        <v>0</v>
      </c>
      <c r="BG298" s="28">
        <f t="shared" si="42"/>
        <v>0</v>
      </c>
      <c r="BH298" s="29" t="e">
        <f t="shared" si="48"/>
        <v>#DIV/0!</v>
      </c>
      <c r="BI298" s="30"/>
      <c r="BJ298" s="31" t="e">
        <f t="shared" si="46"/>
        <v>#DIV/0!</v>
      </c>
      <c r="BK298" s="22"/>
      <c r="BL298" s="33" t="e">
        <f t="shared" si="44"/>
        <v>#DIV/0!</v>
      </c>
      <c r="BM298" s="22"/>
      <c r="BN298" s="32"/>
      <c r="BO298" s="34" t="e">
        <f t="shared" si="43"/>
        <v>#DIV/0!</v>
      </c>
      <c r="BP298" s="35" t="e">
        <f t="shared" si="45"/>
        <v>#DIV/0!</v>
      </c>
    </row>
    <row r="299" spans="1:68" x14ac:dyDescent="0.45">
      <c r="A299" s="22"/>
      <c r="B299" s="22"/>
      <c r="C299" s="22"/>
      <c r="D299" s="22"/>
      <c r="E299" s="22"/>
      <c r="F299" s="22"/>
      <c r="G299" s="24">
        <f t="shared" si="40"/>
        <v>0</v>
      </c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6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4">
        <f t="shared" si="47"/>
        <v>0</v>
      </c>
      <c r="BF299" s="27">
        <f t="shared" si="41"/>
        <v>0</v>
      </c>
      <c r="BG299" s="28">
        <f t="shared" si="42"/>
        <v>0</v>
      </c>
      <c r="BH299" s="29" t="e">
        <f t="shared" si="48"/>
        <v>#DIV/0!</v>
      </c>
      <c r="BI299" s="30"/>
      <c r="BJ299" s="31" t="e">
        <f t="shared" si="46"/>
        <v>#DIV/0!</v>
      </c>
      <c r="BK299" s="22"/>
      <c r="BL299" s="33" t="e">
        <f t="shared" si="44"/>
        <v>#DIV/0!</v>
      </c>
      <c r="BM299" s="22"/>
      <c r="BN299" s="32"/>
      <c r="BO299" s="34" t="e">
        <f t="shared" si="43"/>
        <v>#DIV/0!</v>
      </c>
      <c r="BP299" s="35" t="e">
        <f t="shared" si="45"/>
        <v>#DIV/0!</v>
      </c>
    </row>
    <row r="300" spans="1:68" x14ac:dyDescent="0.45">
      <c r="A300" s="22"/>
      <c r="B300" s="22"/>
      <c r="C300" s="22"/>
      <c r="D300" s="22"/>
      <c r="E300" s="22"/>
      <c r="F300" s="22"/>
      <c r="G300" s="24">
        <f t="shared" si="40"/>
        <v>0</v>
      </c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6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4">
        <f t="shared" si="47"/>
        <v>0</v>
      </c>
      <c r="BF300" s="27">
        <f t="shared" si="41"/>
        <v>0</v>
      </c>
      <c r="BG300" s="28">
        <f t="shared" si="42"/>
        <v>0</v>
      </c>
      <c r="BH300" s="29" t="e">
        <f t="shared" si="48"/>
        <v>#DIV/0!</v>
      </c>
      <c r="BI300" s="30"/>
      <c r="BJ300" s="31" t="e">
        <f t="shared" si="46"/>
        <v>#DIV/0!</v>
      </c>
      <c r="BK300" s="22"/>
      <c r="BL300" s="33" t="e">
        <f t="shared" si="44"/>
        <v>#DIV/0!</v>
      </c>
      <c r="BM300" s="22"/>
      <c r="BN300" s="32"/>
      <c r="BO300" s="34" t="e">
        <f t="shared" si="43"/>
        <v>#DIV/0!</v>
      </c>
      <c r="BP300" s="35" t="e">
        <f t="shared" si="45"/>
        <v>#DIV/0!</v>
      </c>
    </row>
    <row r="301" spans="1:68" x14ac:dyDescent="0.45">
      <c r="A301" s="22"/>
      <c r="B301" s="22"/>
      <c r="C301" s="22"/>
      <c r="D301" s="22"/>
      <c r="E301" s="22"/>
      <c r="F301" s="22"/>
      <c r="G301" s="24">
        <f t="shared" si="40"/>
        <v>0</v>
      </c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6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4">
        <f t="shared" si="47"/>
        <v>0</v>
      </c>
      <c r="BF301" s="27">
        <f t="shared" si="41"/>
        <v>0</v>
      </c>
      <c r="BG301" s="28">
        <f t="shared" si="42"/>
        <v>0</v>
      </c>
      <c r="BH301" s="29" t="e">
        <f t="shared" si="48"/>
        <v>#DIV/0!</v>
      </c>
      <c r="BI301" s="30"/>
      <c r="BJ301" s="31" t="e">
        <f t="shared" si="46"/>
        <v>#DIV/0!</v>
      </c>
      <c r="BK301" s="22"/>
      <c r="BL301" s="33" t="e">
        <f t="shared" si="44"/>
        <v>#DIV/0!</v>
      </c>
      <c r="BM301" s="22"/>
      <c r="BN301" s="32"/>
      <c r="BO301" s="34" t="e">
        <f t="shared" si="43"/>
        <v>#DIV/0!</v>
      </c>
      <c r="BP301" s="35" t="e">
        <f t="shared" si="45"/>
        <v>#DIV/0!</v>
      </c>
    </row>
    <row r="302" spans="1:68" x14ac:dyDescent="0.45">
      <c r="A302" s="22"/>
      <c r="B302" s="22"/>
      <c r="C302" s="22"/>
      <c r="D302" s="22"/>
      <c r="E302" s="22"/>
      <c r="F302" s="22"/>
      <c r="G302" s="24">
        <f t="shared" si="40"/>
        <v>0</v>
      </c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6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4">
        <f t="shared" si="47"/>
        <v>0</v>
      </c>
      <c r="BF302" s="27">
        <f t="shared" si="41"/>
        <v>0</v>
      </c>
      <c r="BG302" s="28">
        <f t="shared" si="42"/>
        <v>0</v>
      </c>
      <c r="BH302" s="29" t="e">
        <f t="shared" si="48"/>
        <v>#DIV/0!</v>
      </c>
      <c r="BI302" s="30"/>
      <c r="BJ302" s="31" t="e">
        <f t="shared" si="46"/>
        <v>#DIV/0!</v>
      </c>
      <c r="BK302" s="22"/>
      <c r="BL302" s="33" t="e">
        <f t="shared" si="44"/>
        <v>#DIV/0!</v>
      </c>
      <c r="BM302" s="22"/>
      <c r="BN302" s="32"/>
      <c r="BO302" s="34" t="e">
        <f t="shared" si="43"/>
        <v>#DIV/0!</v>
      </c>
      <c r="BP302" s="35" t="e">
        <f t="shared" si="45"/>
        <v>#DIV/0!</v>
      </c>
    </row>
    <row r="303" spans="1:68" x14ac:dyDescent="0.45">
      <c r="A303" s="22"/>
      <c r="B303" s="22"/>
      <c r="C303" s="22"/>
      <c r="D303" s="22"/>
      <c r="E303" s="22"/>
      <c r="F303" s="22"/>
      <c r="G303" s="24">
        <f t="shared" si="40"/>
        <v>0</v>
      </c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6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4">
        <f t="shared" si="47"/>
        <v>0</v>
      </c>
      <c r="BF303" s="27">
        <f t="shared" si="41"/>
        <v>0</v>
      </c>
      <c r="BG303" s="28">
        <f t="shared" si="42"/>
        <v>0</v>
      </c>
      <c r="BH303" s="29" t="e">
        <f t="shared" si="48"/>
        <v>#DIV/0!</v>
      </c>
      <c r="BI303" s="30"/>
      <c r="BJ303" s="31" t="e">
        <f t="shared" si="46"/>
        <v>#DIV/0!</v>
      </c>
      <c r="BK303" s="22"/>
      <c r="BL303" s="33" t="e">
        <f t="shared" si="44"/>
        <v>#DIV/0!</v>
      </c>
      <c r="BM303" s="22"/>
      <c r="BN303" s="32"/>
      <c r="BO303" s="34" t="e">
        <f t="shared" si="43"/>
        <v>#DIV/0!</v>
      </c>
      <c r="BP303" s="35" t="e">
        <f t="shared" si="45"/>
        <v>#DIV/0!</v>
      </c>
    </row>
    <row r="304" spans="1:68" x14ac:dyDescent="0.45">
      <c r="A304" s="22"/>
      <c r="B304" s="22"/>
      <c r="C304" s="22"/>
      <c r="D304" s="22"/>
      <c r="E304" s="22"/>
      <c r="F304" s="22"/>
      <c r="G304" s="24">
        <f t="shared" si="40"/>
        <v>0</v>
      </c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6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4">
        <f t="shared" si="47"/>
        <v>0</v>
      </c>
      <c r="BF304" s="27">
        <f t="shared" si="41"/>
        <v>0</v>
      </c>
      <c r="BG304" s="28">
        <f t="shared" si="42"/>
        <v>0</v>
      </c>
      <c r="BH304" s="29" t="e">
        <f t="shared" si="48"/>
        <v>#DIV/0!</v>
      </c>
      <c r="BI304" s="30"/>
      <c r="BJ304" s="31" t="e">
        <f t="shared" si="46"/>
        <v>#DIV/0!</v>
      </c>
      <c r="BK304" s="22"/>
      <c r="BL304" s="33" t="e">
        <f t="shared" si="44"/>
        <v>#DIV/0!</v>
      </c>
      <c r="BM304" s="22"/>
      <c r="BN304" s="32"/>
      <c r="BO304" s="34" t="e">
        <f t="shared" si="43"/>
        <v>#DIV/0!</v>
      </c>
      <c r="BP304" s="35" t="e">
        <f t="shared" si="45"/>
        <v>#DIV/0!</v>
      </c>
    </row>
    <row r="305" spans="1:68" x14ac:dyDescent="0.45">
      <c r="A305" s="22"/>
      <c r="B305" s="22"/>
      <c r="C305" s="22"/>
      <c r="D305" s="22"/>
      <c r="E305" s="22"/>
      <c r="F305" s="22"/>
      <c r="G305" s="24">
        <f t="shared" si="40"/>
        <v>0</v>
      </c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6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4">
        <f t="shared" si="47"/>
        <v>0</v>
      </c>
      <c r="BF305" s="27">
        <f t="shared" si="41"/>
        <v>0</v>
      </c>
      <c r="BG305" s="28">
        <f t="shared" si="42"/>
        <v>0</v>
      </c>
      <c r="BH305" s="29" t="e">
        <f t="shared" si="48"/>
        <v>#DIV/0!</v>
      </c>
      <c r="BI305" s="30"/>
      <c r="BJ305" s="31" t="e">
        <f t="shared" si="46"/>
        <v>#DIV/0!</v>
      </c>
      <c r="BK305" s="22"/>
      <c r="BL305" s="33" t="e">
        <f t="shared" si="44"/>
        <v>#DIV/0!</v>
      </c>
      <c r="BM305" s="22"/>
      <c r="BN305" s="32"/>
      <c r="BO305" s="34" t="e">
        <f t="shared" si="43"/>
        <v>#DIV/0!</v>
      </c>
      <c r="BP305" s="35" t="e">
        <f t="shared" si="45"/>
        <v>#DIV/0!</v>
      </c>
    </row>
    <row r="306" spans="1:68" x14ac:dyDescent="0.45">
      <c r="A306" s="22"/>
      <c r="B306" s="22"/>
      <c r="C306" s="22"/>
      <c r="D306" s="22"/>
      <c r="E306" s="22"/>
      <c r="F306" s="22"/>
      <c r="G306" s="24">
        <f t="shared" si="40"/>
        <v>0</v>
      </c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6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4">
        <f t="shared" si="47"/>
        <v>0</v>
      </c>
      <c r="BF306" s="27">
        <f t="shared" si="41"/>
        <v>0</v>
      </c>
      <c r="BG306" s="28">
        <f t="shared" si="42"/>
        <v>0</v>
      </c>
      <c r="BH306" s="29" t="e">
        <f t="shared" si="48"/>
        <v>#DIV/0!</v>
      </c>
      <c r="BI306" s="30"/>
      <c r="BJ306" s="31" t="e">
        <f t="shared" si="46"/>
        <v>#DIV/0!</v>
      </c>
      <c r="BK306" s="22"/>
      <c r="BL306" s="33" t="e">
        <f t="shared" si="44"/>
        <v>#DIV/0!</v>
      </c>
      <c r="BM306" s="22"/>
      <c r="BN306" s="32"/>
      <c r="BO306" s="34" t="e">
        <f t="shared" si="43"/>
        <v>#DIV/0!</v>
      </c>
      <c r="BP306" s="35" t="e">
        <f t="shared" si="45"/>
        <v>#DIV/0!</v>
      </c>
    </row>
    <row r="307" spans="1:68" x14ac:dyDescent="0.45">
      <c r="A307" s="22"/>
      <c r="B307" s="22"/>
      <c r="C307" s="22"/>
      <c r="D307" s="22"/>
      <c r="E307" s="22"/>
      <c r="F307" s="22"/>
      <c r="G307" s="24">
        <f t="shared" ref="G307:G370" si="49">(D307-C307)-(E307+F307)</f>
        <v>0</v>
      </c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6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4">
        <f t="shared" si="47"/>
        <v>0</v>
      </c>
      <c r="BF307" s="27">
        <f t="shared" ref="BF307:BF370" si="50">G307-BE307</f>
        <v>0</v>
      </c>
      <c r="BG307" s="28">
        <f t="shared" ref="BG307:BG370" si="51">(HOUR(BF307)*60)+MINUTE(BF307)</f>
        <v>0</v>
      </c>
      <c r="BH307" s="29" t="e">
        <f t="shared" si="48"/>
        <v>#DIV/0!</v>
      </c>
      <c r="BI307" s="30"/>
      <c r="BJ307" s="31" t="e">
        <f t="shared" si="46"/>
        <v>#DIV/0!</v>
      </c>
      <c r="BK307" s="22"/>
      <c r="BL307" s="33" t="e">
        <f t="shared" si="44"/>
        <v>#DIV/0!</v>
      </c>
      <c r="BM307" s="22"/>
      <c r="BN307" s="32"/>
      <c r="BO307" s="34" t="e">
        <f t="shared" ref="BO307:BO370" si="52">(BM307-BN307)/BK307</f>
        <v>#DIV/0!</v>
      </c>
      <c r="BP307" s="35" t="e">
        <f t="shared" si="45"/>
        <v>#DIV/0!</v>
      </c>
    </row>
    <row r="308" spans="1:68" x14ac:dyDescent="0.45">
      <c r="A308" s="22"/>
      <c r="B308" s="22"/>
      <c r="C308" s="22"/>
      <c r="D308" s="22"/>
      <c r="E308" s="22"/>
      <c r="F308" s="22"/>
      <c r="G308" s="24">
        <f t="shared" si="49"/>
        <v>0</v>
      </c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6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4">
        <f t="shared" si="47"/>
        <v>0</v>
      </c>
      <c r="BF308" s="27">
        <f t="shared" si="50"/>
        <v>0</v>
      </c>
      <c r="BG308" s="28">
        <f t="shared" si="51"/>
        <v>0</v>
      </c>
      <c r="BH308" s="29" t="e">
        <f t="shared" si="48"/>
        <v>#DIV/0!</v>
      </c>
      <c r="BI308" s="30"/>
      <c r="BJ308" s="31" t="e">
        <f t="shared" si="46"/>
        <v>#DIV/0!</v>
      </c>
      <c r="BK308" s="22"/>
      <c r="BL308" s="33" t="e">
        <f t="shared" si="44"/>
        <v>#DIV/0!</v>
      </c>
      <c r="BM308" s="22"/>
      <c r="BN308" s="32"/>
      <c r="BO308" s="34" t="e">
        <f t="shared" si="52"/>
        <v>#DIV/0!</v>
      </c>
      <c r="BP308" s="35" t="e">
        <f t="shared" si="45"/>
        <v>#DIV/0!</v>
      </c>
    </row>
    <row r="309" spans="1:68" x14ac:dyDescent="0.45">
      <c r="A309" s="22"/>
      <c r="B309" s="22"/>
      <c r="C309" s="22"/>
      <c r="D309" s="22"/>
      <c r="E309" s="22"/>
      <c r="F309" s="22"/>
      <c r="G309" s="24">
        <f t="shared" si="49"/>
        <v>0</v>
      </c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6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4">
        <f t="shared" si="47"/>
        <v>0</v>
      </c>
      <c r="BF309" s="27">
        <f t="shared" si="50"/>
        <v>0</v>
      </c>
      <c r="BG309" s="28">
        <f t="shared" si="51"/>
        <v>0</v>
      </c>
      <c r="BH309" s="29" t="e">
        <f t="shared" si="48"/>
        <v>#DIV/0!</v>
      </c>
      <c r="BI309" s="30"/>
      <c r="BJ309" s="31" t="e">
        <f t="shared" si="46"/>
        <v>#DIV/0!</v>
      </c>
      <c r="BK309" s="22"/>
      <c r="BL309" s="33" t="e">
        <f t="shared" si="44"/>
        <v>#DIV/0!</v>
      </c>
      <c r="BM309" s="22"/>
      <c r="BN309" s="32"/>
      <c r="BO309" s="34" t="e">
        <f t="shared" si="52"/>
        <v>#DIV/0!</v>
      </c>
      <c r="BP309" s="35" t="e">
        <f t="shared" si="45"/>
        <v>#DIV/0!</v>
      </c>
    </row>
    <row r="310" spans="1:68" x14ac:dyDescent="0.45">
      <c r="A310" s="22"/>
      <c r="B310" s="22"/>
      <c r="C310" s="22"/>
      <c r="D310" s="22"/>
      <c r="E310" s="22"/>
      <c r="F310" s="22"/>
      <c r="G310" s="24">
        <f t="shared" si="49"/>
        <v>0</v>
      </c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6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4">
        <f t="shared" si="47"/>
        <v>0</v>
      </c>
      <c r="BF310" s="27">
        <f t="shared" si="50"/>
        <v>0</v>
      </c>
      <c r="BG310" s="28">
        <f t="shared" si="51"/>
        <v>0</v>
      </c>
      <c r="BH310" s="29" t="e">
        <f t="shared" si="48"/>
        <v>#DIV/0!</v>
      </c>
      <c r="BI310" s="30"/>
      <c r="BJ310" s="31" t="e">
        <f t="shared" si="46"/>
        <v>#DIV/0!</v>
      </c>
      <c r="BK310" s="22"/>
      <c r="BL310" s="33" t="e">
        <f t="shared" si="44"/>
        <v>#DIV/0!</v>
      </c>
      <c r="BM310" s="22"/>
      <c r="BN310" s="32"/>
      <c r="BO310" s="34" t="e">
        <f t="shared" si="52"/>
        <v>#DIV/0!</v>
      </c>
      <c r="BP310" s="35" t="e">
        <f t="shared" si="45"/>
        <v>#DIV/0!</v>
      </c>
    </row>
    <row r="311" spans="1:68" x14ac:dyDescent="0.45">
      <c r="A311" s="22"/>
      <c r="B311" s="22"/>
      <c r="C311" s="22"/>
      <c r="D311" s="22"/>
      <c r="E311" s="22"/>
      <c r="F311" s="22"/>
      <c r="G311" s="24">
        <f t="shared" si="49"/>
        <v>0</v>
      </c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6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4">
        <f t="shared" si="47"/>
        <v>0</v>
      </c>
      <c r="BF311" s="27">
        <f t="shared" si="50"/>
        <v>0</v>
      </c>
      <c r="BG311" s="28">
        <f t="shared" si="51"/>
        <v>0</v>
      </c>
      <c r="BH311" s="29" t="e">
        <f t="shared" si="48"/>
        <v>#DIV/0!</v>
      </c>
      <c r="BI311" s="30"/>
      <c r="BJ311" s="31" t="e">
        <f t="shared" si="46"/>
        <v>#DIV/0!</v>
      </c>
      <c r="BK311" s="22"/>
      <c r="BL311" s="33" t="e">
        <f t="shared" si="44"/>
        <v>#DIV/0!</v>
      </c>
      <c r="BM311" s="22"/>
      <c r="BN311" s="32"/>
      <c r="BO311" s="34" t="e">
        <f t="shared" si="52"/>
        <v>#DIV/0!</v>
      </c>
      <c r="BP311" s="35" t="e">
        <f t="shared" si="45"/>
        <v>#DIV/0!</v>
      </c>
    </row>
    <row r="312" spans="1:68" x14ac:dyDescent="0.45">
      <c r="A312" s="22"/>
      <c r="B312" s="22"/>
      <c r="C312" s="22"/>
      <c r="D312" s="22"/>
      <c r="E312" s="22"/>
      <c r="F312" s="22"/>
      <c r="G312" s="24">
        <f t="shared" si="49"/>
        <v>0</v>
      </c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6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4">
        <f t="shared" si="47"/>
        <v>0</v>
      </c>
      <c r="BF312" s="27">
        <f t="shared" si="50"/>
        <v>0</v>
      </c>
      <c r="BG312" s="28">
        <f t="shared" si="51"/>
        <v>0</v>
      </c>
      <c r="BH312" s="29" t="e">
        <f t="shared" si="48"/>
        <v>#DIV/0!</v>
      </c>
      <c r="BI312" s="30"/>
      <c r="BJ312" s="31" t="e">
        <f t="shared" si="46"/>
        <v>#DIV/0!</v>
      </c>
      <c r="BK312" s="22"/>
      <c r="BL312" s="33" t="e">
        <f t="shared" si="44"/>
        <v>#DIV/0!</v>
      </c>
      <c r="BM312" s="22"/>
      <c r="BN312" s="32"/>
      <c r="BO312" s="34" t="e">
        <f t="shared" si="52"/>
        <v>#DIV/0!</v>
      </c>
      <c r="BP312" s="35" t="e">
        <f t="shared" si="45"/>
        <v>#DIV/0!</v>
      </c>
    </row>
    <row r="313" spans="1:68" x14ac:dyDescent="0.45">
      <c r="A313" s="22"/>
      <c r="B313" s="22"/>
      <c r="C313" s="22"/>
      <c r="D313" s="22"/>
      <c r="E313" s="22"/>
      <c r="F313" s="22"/>
      <c r="G313" s="24">
        <f t="shared" si="49"/>
        <v>0</v>
      </c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6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4">
        <f t="shared" si="47"/>
        <v>0</v>
      </c>
      <c r="BF313" s="27">
        <f t="shared" si="50"/>
        <v>0</v>
      </c>
      <c r="BG313" s="28">
        <f t="shared" si="51"/>
        <v>0</v>
      </c>
      <c r="BH313" s="29" t="e">
        <f t="shared" si="48"/>
        <v>#DIV/0!</v>
      </c>
      <c r="BI313" s="30"/>
      <c r="BJ313" s="31" t="e">
        <f t="shared" si="46"/>
        <v>#DIV/0!</v>
      </c>
      <c r="BK313" s="22"/>
      <c r="BL313" s="33" t="e">
        <f t="shared" si="44"/>
        <v>#DIV/0!</v>
      </c>
      <c r="BM313" s="22"/>
      <c r="BN313" s="32"/>
      <c r="BO313" s="34" t="e">
        <f t="shared" si="52"/>
        <v>#DIV/0!</v>
      </c>
      <c r="BP313" s="35" t="e">
        <f t="shared" si="45"/>
        <v>#DIV/0!</v>
      </c>
    </row>
    <row r="314" spans="1:68" x14ac:dyDescent="0.45">
      <c r="A314" s="22"/>
      <c r="B314" s="22"/>
      <c r="C314" s="22"/>
      <c r="D314" s="22"/>
      <c r="E314" s="22"/>
      <c r="F314" s="22"/>
      <c r="G314" s="24">
        <f t="shared" si="49"/>
        <v>0</v>
      </c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6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4">
        <f t="shared" si="47"/>
        <v>0</v>
      </c>
      <c r="BF314" s="27">
        <f t="shared" si="50"/>
        <v>0</v>
      </c>
      <c r="BG314" s="28">
        <f t="shared" si="51"/>
        <v>0</v>
      </c>
      <c r="BH314" s="29" t="e">
        <f t="shared" si="48"/>
        <v>#DIV/0!</v>
      </c>
      <c r="BI314" s="30"/>
      <c r="BJ314" s="31" t="e">
        <f t="shared" si="46"/>
        <v>#DIV/0!</v>
      </c>
      <c r="BK314" s="22"/>
      <c r="BL314" s="33" t="e">
        <f t="shared" si="44"/>
        <v>#DIV/0!</v>
      </c>
      <c r="BM314" s="22"/>
      <c r="BN314" s="32"/>
      <c r="BO314" s="34" t="e">
        <f t="shared" si="52"/>
        <v>#DIV/0!</v>
      </c>
      <c r="BP314" s="35" t="e">
        <f t="shared" si="45"/>
        <v>#DIV/0!</v>
      </c>
    </row>
    <row r="315" spans="1:68" x14ac:dyDescent="0.45">
      <c r="A315" s="22"/>
      <c r="B315" s="22"/>
      <c r="C315" s="22"/>
      <c r="D315" s="22"/>
      <c r="E315" s="22"/>
      <c r="F315" s="22"/>
      <c r="G315" s="24">
        <f t="shared" si="49"/>
        <v>0</v>
      </c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6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4">
        <f t="shared" si="47"/>
        <v>0</v>
      </c>
      <c r="BF315" s="27">
        <f t="shared" si="50"/>
        <v>0</v>
      </c>
      <c r="BG315" s="28">
        <f t="shared" si="51"/>
        <v>0</v>
      </c>
      <c r="BH315" s="29" t="e">
        <f t="shared" si="48"/>
        <v>#DIV/0!</v>
      </c>
      <c r="BI315" s="30"/>
      <c r="BJ315" s="31" t="e">
        <f t="shared" si="46"/>
        <v>#DIV/0!</v>
      </c>
      <c r="BK315" s="22"/>
      <c r="BL315" s="33" t="e">
        <f t="shared" si="44"/>
        <v>#DIV/0!</v>
      </c>
      <c r="BM315" s="22"/>
      <c r="BN315" s="32"/>
      <c r="BO315" s="34" t="e">
        <f t="shared" si="52"/>
        <v>#DIV/0!</v>
      </c>
      <c r="BP315" s="35" t="e">
        <f t="shared" si="45"/>
        <v>#DIV/0!</v>
      </c>
    </row>
    <row r="316" spans="1:68" x14ac:dyDescent="0.45">
      <c r="A316" s="22"/>
      <c r="B316" s="22"/>
      <c r="C316" s="22"/>
      <c r="D316" s="22"/>
      <c r="E316" s="22"/>
      <c r="F316" s="22"/>
      <c r="G316" s="24">
        <f t="shared" si="49"/>
        <v>0</v>
      </c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6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4">
        <f t="shared" si="47"/>
        <v>0</v>
      </c>
      <c r="BF316" s="27">
        <f t="shared" si="50"/>
        <v>0</v>
      </c>
      <c r="BG316" s="28">
        <f t="shared" si="51"/>
        <v>0</v>
      </c>
      <c r="BH316" s="29" t="e">
        <f t="shared" si="48"/>
        <v>#DIV/0!</v>
      </c>
      <c r="BI316" s="30"/>
      <c r="BJ316" s="31" t="e">
        <f t="shared" si="46"/>
        <v>#DIV/0!</v>
      </c>
      <c r="BK316" s="22"/>
      <c r="BL316" s="33" t="e">
        <f t="shared" si="44"/>
        <v>#DIV/0!</v>
      </c>
      <c r="BM316" s="22"/>
      <c r="BN316" s="32"/>
      <c r="BO316" s="34" t="e">
        <f t="shared" si="52"/>
        <v>#DIV/0!</v>
      </c>
      <c r="BP316" s="35" t="e">
        <f t="shared" si="45"/>
        <v>#DIV/0!</v>
      </c>
    </row>
    <row r="317" spans="1:68" x14ac:dyDescent="0.45">
      <c r="A317" s="22"/>
      <c r="B317" s="22"/>
      <c r="C317" s="22"/>
      <c r="D317" s="22"/>
      <c r="E317" s="22"/>
      <c r="F317" s="22"/>
      <c r="G317" s="24">
        <f t="shared" si="49"/>
        <v>0</v>
      </c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6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4">
        <f t="shared" si="47"/>
        <v>0</v>
      </c>
      <c r="BF317" s="27">
        <f t="shared" si="50"/>
        <v>0</v>
      </c>
      <c r="BG317" s="28">
        <f t="shared" si="51"/>
        <v>0</v>
      </c>
      <c r="BH317" s="29" t="e">
        <f t="shared" si="48"/>
        <v>#DIV/0!</v>
      </c>
      <c r="BI317" s="30"/>
      <c r="BJ317" s="31" t="e">
        <f t="shared" si="46"/>
        <v>#DIV/0!</v>
      </c>
      <c r="BK317" s="22"/>
      <c r="BL317" s="33" t="e">
        <f t="shared" si="44"/>
        <v>#DIV/0!</v>
      </c>
      <c r="BM317" s="22"/>
      <c r="BN317" s="32"/>
      <c r="BO317" s="34" t="e">
        <f t="shared" si="52"/>
        <v>#DIV/0!</v>
      </c>
      <c r="BP317" s="35" t="e">
        <f t="shared" si="45"/>
        <v>#DIV/0!</v>
      </c>
    </row>
    <row r="318" spans="1:68" x14ac:dyDescent="0.45">
      <c r="A318" s="22"/>
      <c r="B318" s="22"/>
      <c r="C318" s="22"/>
      <c r="D318" s="22"/>
      <c r="E318" s="22"/>
      <c r="F318" s="22"/>
      <c r="G318" s="24">
        <f t="shared" si="49"/>
        <v>0</v>
      </c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6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4">
        <f t="shared" si="47"/>
        <v>0</v>
      </c>
      <c r="BF318" s="27">
        <f t="shared" si="50"/>
        <v>0</v>
      </c>
      <c r="BG318" s="28">
        <f t="shared" si="51"/>
        <v>0</v>
      </c>
      <c r="BH318" s="29" t="e">
        <f t="shared" si="48"/>
        <v>#DIV/0!</v>
      </c>
      <c r="BI318" s="30"/>
      <c r="BJ318" s="31" t="e">
        <f t="shared" si="46"/>
        <v>#DIV/0!</v>
      </c>
      <c r="BK318" s="22"/>
      <c r="BL318" s="33" t="e">
        <f t="shared" si="44"/>
        <v>#DIV/0!</v>
      </c>
      <c r="BM318" s="22"/>
      <c r="BN318" s="32"/>
      <c r="BO318" s="34" t="e">
        <f t="shared" si="52"/>
        <v>#DIV/0!</v>
      </c>
      <c r="BP318" s="35" t="e">
        <f t="shared" si="45"/>
        <v>#DIV/0!</v>
      </c>
    </row>
    <row r="319" spans="1:68" x14ac:dyDescent="0.45">
      <c r="A319" s="22"/>
      <c r="B319" s="22"/>
      <c r="C319" s="22"/>
      <c r="D319" s="22"/>
      <c r="E319" s="22"/>
      <c r="F319" s="22"/>
      <c r="G319" s="24">
        <f t="shared" si="49"/>
        <v>0</v>
      </c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6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4">
        <f t="shared" si="47"/>
        <v>0</v>
      </c>
      <c r="BF319" s="27">
        <f t="shared" si="50"/>
        <v>0</v>
      </c>
      <c r="BG319" s="28">
        <f t="shared" si="51"/>
        <v>0</v>
      </c>
      <c r="BH319" s="29" t="e">
        <f t="shared" si="48"/>
        <v>#DIV/0!</v>
      </c>
      <c r="BI319" s="30"/>
      <c r="BJ319" s="31" t="e">
        <f t="shared" si="46"/>
        <v>#DIV/0!</v>
      </c>
      <c r="BK319" s="22"/>
      <c r="BL319" s="33" t="e">
        <f t="shared" si="44"/>
        <v>#DIV/0!</v>
      </c>
      <c r="BM319" s="22"/>
      <c r="BN319" s="32"/>
      <c r="BO319" s="34" t="e">
        <f t="shared" si="52"/>
        <v>#DIV/0!</v>
      </c>
      <c r="BP319" s="35" t="e">
        <f t="shared" si="45"/>
        <v>#DIV/0!</v>
      </c>
    </row>
    <row r="320" spans="1:68" x14ac:dyDescent="0.45">
      <c r="A320" s="22"/>
      <c r="B320" s="22"/>
      <c r="C320" s="22"/>
      <c r="D320" s="22"/>
      <c r="E320" s="22"/>
      <c r="F320" s="22"/>
      <c r="G320" s="24">
        <f t="shared" si="49"/>
        <v>0</v>
      </c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6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4">
        <f t="shared" si="47"/>
        <v>0</v>
      </c>
      <c r="BF320" s="27">
        <f t="shared" si="50"/>
        <v>0</v>
      </c>
      <c r="BG320" s="28">
        <f t="shared" si="51"/>
        <v>0</v>
      </c>
      <c r="BH320" s="29" t="e">
        <f t="shared" si="48"/>
        <v>#DIV/0!</v>
      </c>
      <c r="BI320" s="30"/>
      <c r="BJ320" s="31" t="e">
        <f t="shared" si="46"/>
        <v>#DIV/0!</v>
      </c>
      <c r="BK320" s="22"/>
      <c r="BL320" s="33" t="e">
        <f t="shared" si="44"/>
        <v>#DIV/0!</v>
      </c>
      <c r="BM320" s="22"/>
      <c r="BN320" s="32"/>
      <c r="BO320" s="34" t="e">
        <f t="shared" si="52"/>
        <v>#DIV/0!</v>
      </c>
      <c r="BP320" s="35" t="e">
        <f t="shared" si="45"/>
        <v>#DIV/0!</v>
      </c>
    </row>
    <row r="321" spans="1:68" x14ac:dyDescent="0.45">
      <c r="A321" s="22"/>
      <c r="B321" s="22"/>
      <c r="C321" s="22"/>
      <c r="D321" s="22"/>
      <c r="E321" s="22"/>
      <c r="F321" s="22"/>
      <c r="G321" s="24">
        <f t="shared" si="49"/>
        <v>0</v>
      </c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6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4">
        <f t="shared" si="47"/>
        <v>0</v>
      </c>
      <c r="BF321" s="27">
        <f t="shared" si="50"/>
        <v>0</v>
      </c>
      <c r="BG321" s="28">
        <f t="shared" si="51"/>
        <v>0</v>
      </c>
      <c r="BH321" s="29" t="e">
        <f t="shared" si="48"/>
        <v>#DIV/0!</v>
      </c>
      <c r="BI321" s="30"/>
      <c r="BJ321" s="31" t="e">
        <f t="shared" si="46"/>
        <v>#DIV/0!</v>
      </c>
      <c r="BK321" s="22"/>
      <c r="BL321" s="33" t="e">
        <f t="shared" si="44"/>
        <v>#DIV/0!</v>
      </c>
      <c r="BM321" s="22"/>
      <c r="BN321" s="32"/>
      <c r="BO321" s="34" t="e">
        <f t="shared" si="52"/>
        <v>#DIV/0!</v>
      </c>
      <c r="BP321" s="35" t="e">
        <f t="shared" si="45"/>
        <v>#DIV/0!</v>
      </c>
    </row>
    <row r="322" spans="1:68" x14ac:dyDescent="0.45">
      <c r="A322" s="22"/>
      <c r="B322" s="22"/>
      <c r="C322" s="22"/>
      <c r="D322" s="22"/>
      <c r="E322" s="22"/>
      <c r="F322" s="22"/>
      <c r="G322" s="24">
        <f t="shared" si="49"/>
        <v>0</v>
      </c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6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4">
        <f t="shared" si="47"/>
        <v>0</v>
      </c>
      <c r="BF322" s="27">
        <f t="shared" si="50"/>
        <v>0</v>
      </c>
      <c r="BG322" s="28">
        <f t="shared" si="51"/>
        <v>0</v>
      </c>
      <c r="BH322" s="29" t="e">
        <f t="shared" si="48"/>
        <v>#DIV/0!</v>
      </c>
      <c r="BI322" s="30"/>
      <c r="BJ322" s="31" t="e">
        <f t="shared" si="46"/>
        <v>#DIV/0!</v>
      </c>
      <c r="BK322" s="22"/>
      <c r="BL322" s="33" t="e">
        <f t="shared" ref="BL322:BL385" si="53">BK322/BJ322</f>
        <v>#DIV/0!</v>
      </c>
      <c r="BM322" s="22"/>
      <c r="BN322" s="32"/>
      <c r="BO322" s="34" t="e">
        <f t="shared" si="52"/>
        <v>#DIV/0!</v>
      </c>
      <c r="BP322" s="35" t="e">
        <f t="shared" ref="BP322:BP385" si="54">BO322*BL322*BH322</f>
        <v>#DIV/0!</v>
      </c>
    </row>
    <row r="323" spans="1:68" x14ac:dyDescent="0.45">
      <c r="A323" s="22"/>
      <c r="B323" s="22"/>
      <c r="C323" s="22"/>
      <c r="D323" s="22"/>
      <c r="E323" s="22"/>
      <c r="F323" s="22"/>
      <c r="G323" s="24">
        <f t="shared" si="49"/>
        <v>0</v>
      </c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6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4">
        <f t="shared" si="47"/>
        <v>0</v>
      </c>
      <c r="BF323" s="27">
        <f t="shared" si="50"/>
        <v>0</v>
      </c>
      <c r="BG323" s="28">
        <f t="shared" si="51"/>
        <v>0</v>
      </c>
      <c r="BH323" s="29" t="e">
        <f t="shared" si="48"/>
        <v>#DIV/0!</v>
      </c>
      <c r="BI323" s="30"/>
      <c r="BJ323" s="31" t="e">
        <f t="shared" si="46"/>
        <v>#DIV/0!</v>
      </c>
      <c r="BK323" s="22"/>
      <c r="BL323" s="33" t="e">
        <f t="shared" si="53"/>
        <v>#DIV/0!</v>
      </c>
      <c r="BM323" s="22"/>
      <c r="BN323" s="32"/>
      <c r="BO323" s="34" t="e">
        <f t="shared" si="52"/>
        <v>#DIV/0!</v>
      </c>
      <c r="BP323" s="35" t="e">
        <f t="shared" si="54"/>
        <v>#DIV/0!</v>
      </c>
    </row>
    <row r="324" spans="1:68" x14ac:dyDescent="0.45">
      <c r="A324" s="22"/>
      <c r="B324" s="22"/>
      <c r="C324" s="22"/>
      <c r="D324" s="22"/>
      <c r="E324" s="22"/>
      <c r="F324" s="22"/>
      <c r="G324" s="24">
        <f t="shared" si="49"/>
        <v>0</v>
      </c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6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4">
        <f t="shared" si="47"/>
        <v>0</v>
      </c>
      <c r="BF324" s="27">
        <f t="shared" si="50"/>
        <v>0</v>
      </c>
      <c r="BG324" s="28">
        <f t="shared" si="51"/>
        <v>0</v>
      </c>
      <c r="BH324" s="29" t="e">
        <f t="shared" si="48"/>
        <v>#DIV/0!</v>
      </c>
      <c r="BI324" s="30"/>
      <c r="BJ324" s="31" t="e">
        <f t="shared" si="46"/>
        <v>#DIV/0!</v>
      </c>
      <c r="BK324" s="22"/>
      <c r="BL324" s="33" t="e">
        <f t="shared" si="53"/>
        <v>#DIV/0!</v>
      </c>
      <c r="BM324" s="22"/>
      <c r="BN324" s="32"/>
      <c r="BO324" s="34" t="e">
        <f t="shared" si="52"/>
        <v>#DIV/0!</v>
      </c>
      <c r="BP324" s="35" t="e">
        <f t="shared" si="54"/>
        <v>#DIV/0!</v>
      </c>
    </row>
    <row r="325" spans="1:68" x14ac:dyDescent="0.45">
      <c r="A325" s="22"/>
      <c r="B325" s="22"/>
      <c r="C325" s="22"/>
      <c r="D325" s="22"/>
      <c r="E325" s="22"/>
      <c r="F325" s="22"/>
      <c r="G325" s="24">
        <f t="shared" si="49"/>
        <v>0</v>
      </c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6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4">
        <f t="shared" si="47"/>
        <v>0</v>
      </c>
      <c r="BF325" s="27">
        <f t="shared" si="50"/>
        <v>0</v>
      </c>
      <c r="BG325" s="28">
        <f t="shared" si="51"/>
        <v>0</v>
      </c>
      <c r="BH325" s="29" t="e">
        <f t="shared" si="48"/>
        <v>#DIV/0!</v>
      </c>
      <c r="BI325" s="30"/>
      <c r="BJ325" s="31" t="e">
        <f t="shared" si="46"/>
        <v>#DIV/0!</v>
      </c>
      <c r="BK325" s="22"/>
      <c r="BL325" s="33" t="e">
        <f t="shared" si="53"/>
        <v>#DIV/0!</v>
      </c>
      <c r="BM325" s="22"/>
      <c r="BN325" s="32"/>
      <c r="BO325" s="34" t="e">
        <f t="shared" si="52"/>
        <v>#DIV/0!</v>
      </c>
      <c r="BP325" s="35" t="e">
        <f t="shared" si="54"/>
        <v>#DIV/0!</v>
      </c>
    </row>
    <row r="326" spans="1:68" x14ac:dyDescent="0.45">
      <c r="A326" s="22"/>
      <c r="B326" s="22"/>
      <c r="C326" s="22"/>
      <c r="D326" s="22"/>
      <c r="E326" s="22"/>
      <c r="F326" s="22"/>
      <c r="G326" s="24">
        <f t="shared" si="49"/>
        <v>0</v>
      </c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6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4">
        <f t="shared" si="47"/>
        <v>0</v>
      </c>
      <c r="BF326" s="27">
        <f t="shared" si="50"/>
        <v>0</v>
      </c>
      <c r="BG326" s="28">
        <f t="shared" si="51"/>
        <v>0</v>
      </c>
      <c r="BH326" s="29" t="e">
        <f t="shared" si="48"/>
        <v>#DIV/0!</v>
      </c>
      <c r="BI326" s="30"/>
      <c r="BJ326" s="31" t="e">
        <f t="shared" si="46"/>
        <v>#DIV/0!</v>
      </c>
      <c r="BK326" s="22"/>
      <c r="BL326" s="33" t="e">
        <f t="shared" si="53"/>
        <v>#DIV/0!</v>
      </c>
      <c r="BM326" s="22"/>
      <c r="BN326" s="32"/>
      <c r="BO326" s="34" t="e">
        <f t="shared" si="52"/>
        <v>#DIV/0!</v>
      </c>
      <c r="BP326" s="35" t="e">
        <f t="shared" si="54"/>
        <v>#DIV/0!</v>
      </c>
    </row>
    <row r="327" spans="1:68" x14ac:dyDescent="0.45">
      <c r="A327" s="22"/>
      <c r="B327" s="22"/>
      <c r="C327" s="22"/>
      <c r="D327" s="22"/>
      <c r="E327" s="22"/>
      <c r="F327" s="22"/>
      <c r="G327" s="24">
        <f t="shared" si="49"/>
        <v>0</v>
      </c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6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4">
        <f t="shared" si="47"/>
        <v>0</v>
      </c>
      <c r="BF327" s="27">
        <f t="shared" si="50"/>
        <v>0</v>
      </c>
      <c r="BG327" s="28">
        <f t="shared" si="51"/>
        <v>0</v>
      </c>
      <c r="BH327" s="29" t="e">
        <f t="shared" si="48"/>
        <v>#DIV/0!</v>
      </c>
      <c r="BI327" s="30"/>
      <c r="BJ327" s="31" t="e">
        <f t="shared" si="46"/>
        <v>#DIV/0!</v>
      </c>
      <c r="BK327" s="22"/>
      <c r="BL327" s="33" t="e">
        <f t="shared" si="53"/>
        <v>#DIV/0!</v>
      </c>
      <c r="BM327" s="22"/>
      <c r="BN327" s="32"/>
      <c r="BO327" s="34" t="e">
        <f t="shared" si="52"/>
        <v>#DIV/0!</v>
      </c>
      <c r="BP327" s="35" t="e">
        <f t="shared" si="54"/>
        <v>#DIV/0!</v>
      </c>
    </row>
    <row r="328" spans="1:68" x14ac:dyDescent="0.45">
      <c r="A328" s="22"/>
      <c r="B328" s="22"/>
      <c r="C328" s="22"/>
      <c r="D328" s="22"/>
      <c r="E328" s="22"/>
      <c r="F328" s="22"/>
      <c r="G328" s="24">
        <f t="shared" si="49"/>
        <v>0</v>
      </c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6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4">
        <f t="shared" si="47"/>
        <v>0</v>
      </c>
      <c r="BF328" s="27">
        <f t="shared" si="50"/>
        <v>0</v>
      </c>
      <c r="BG328" s="28">
        <f t="shared" si="51"/>
        <v>0</v>
      </c>
      <c r="BH328" s="29" t="e">
        <f t="shared" si="48"/>
        <v>#DIV/0!</v>
      </c>
      <c r="BI328" s="30"/>
      <c r="BJ328" s="31" t="e">
        <f t="shared" si="46"/>
        <v>#DIV/0!</v>
      </c>
      <c r="BK328" s="22"/>
      <c r="BL328" s="33" t="e">
        <f t="shared" si="53"/>
        <v>#DIV/0!</v>
      </c>
      <c r="BM328" s="22"/>
      <c r="BN328" s="32"/>
      <c r="BO328" s="34" t="e">
        <f t="shared" si="52"/>
        <v>#DIV/0!</v>
      </c>
      <c r="BP328" s="35" t="e">
        <f t="shared" si="54"/>
        <v>#DIV/0!</v>
      </c>
    </row>
    <row r="329" spans="1:68" x14ac:dyDescent="0.45">
      <c r="A329" s="22"/>
      <c r="B329" s="22"/>
      <c r="C329" s="22"/>
      <c r="D329" s="22"/>
      <c r="E329" s="22"/>
      <c r="F329" s="22"/>
      <c r="G329" s="24">
        <f t="shared" si="49"/>
        <v>0</v>
      </c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6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4">
        <f t="shared" si="47"/>
        <v>0</v>
      </c>
      <c r="BF329" s="27">
        <f t="shared" si="50"/>
        <v>0</v>
      </c>
      <c r="BG329" s="28">
        <f t="shared" si="51"/>
        <v>0</v>
      </c>
      <c r="BH329" s="29" t="e">
        <f t="shared" si="48"/>
        <v>#DIV/0!</v>
      </c>
      <c r="BI329" s="30"/>
      <c r="BJ329" s="31" t="e">
        <f t="shared" ref="BJ329:BJ392" si="55">(BG329*60)/BI329*6</f>
        <v>#DIV/0!</v>
      </c>
      <c r="BK329" s="22"/>
      <c r="BL329" s="33" t="e">
        <f t="shared" si="53"/>
        <v>#DIV/0!</v>
      </c>
      <c r="BM329" s="22"/>
      <c r="BN329" s="32"/>
      <c r="BO329" s="34" t="e">
        <f t="shared" si="52"/>
        <v>#DIV/0!</v>
      </c>
      <c r="BP329" s="35" t="e">
        <f t="shared" si="54"/>
        <v>#DIV/0!</v>
      </c>
    </row>
    <row r="330" spans="1:68" x14ac:dyDescent="0.45">
      <c r="A330" s="22"/>
      <c r="B330" s="22"/>
      <c r="C330" s="22"/>
      <c r="D330" s="22"/>
      <c r="E330" s="22"/>
      <c r="F330" s="22"/>
      <c r="G330" s="24">
        <f t="shared" si="49"/>
        <v>0</v>
      </c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6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4">
        <f t="shared" ref="BE330:BE393" si="56">SUM(H330:BD330)</f>
        <v>0</v>
      </c>
      <c r="BF330" s="27">
        <f t="shared" si="50"/>
        <v>0</v>
      </c>
      <c r="BG330" s="28">
        <f t="shared" si="51"/>
        <v>0</v>
      </c>
      <c r="BH330" s="29" t="e">
        <f t="shared" ref="BH330:BH393" si="57">BF330/G330</f>
        <v>#DIV/0!</v>
      </c>
      <c r="BI330" s="30"/>
      <c r="BJ330" s="31" t="e">
        <f t="shared" si="55"/>
        <v>#DIV/0!</v>
      </c>
      <c r="BK330" s="22"/>
      <c r="BL330" s="33" t="e">
        <f t="shared" si="53"/>
        <v>#DIV/0!</v>
      </c>
      <c r="BM330" s="22"/>
      <c r="BN330" s="32"/>
      <c r="BO330" s="34" t="e">
        <f t="shared" si="52"/>
        <v>#DIV/0!</v>
      </c>
      <c r="BP330" s="35" t="e">
        <f t="shared" si="54"/>
        <v>#DIV/0!</v>
      </c>
    </row>
    <row r="331" spans="1:68" x14ac:dyDescent="0.45">
      <c r="A331" s="22"/>
      <c r="B331" s="22"/>
      <c r="C331" s="22"/>
      <c r="D331" s="22"/>
      <c r="E331" s="22"/>
      <c r="F331" s="22"/>
      <c r="G331" s="24">
        <f t="shared" si="49"/>
        <v>0</v>
      </c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6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4">
        <f t="shared" si="56"/>
        <v>0</v>
      </c>
      <c r="BF331" s="27">
        <f t="shared" si="50"/>
        <v>0</v>
      </c>
      <c r="BG331" s="28">
        <f t="shared" si="51"/>
        <v>0</v>
      </c>
      <c r="BH331" s="29" t="e">
        <f t="shared" si="57"/>
        <v>#DIV/0!</v>
      </c>
      <c r="BI331" s="30"/>
      <c r="BJ331" s="31" t="e">
        <f t="shared" si="55"/>
        <v>#DIV/0!</v>
      </c>
      <c r="BK331" s="22"/>
      <c r="BL331" s="33" t="e">
        <f t="shared" si="53"/>
        <v>#DIV/0!</v>
      </c>
      <c r="BM331" s="22"/>
      <c r="BN331" s="32"/>
      <c r="BO331" s="34" t="e">
        <f t="shared" si="52"/>
        <v>#DIV/0!</v>
      </c>
      <c r="BP331" s="35" t="e">
        <f t="shared" si="54"/>
        <v>#DIV/0!</v>
      </c>
    </row>
    <row r="332" spans="1:68" x14ac:dyDescent="0.45">
      <c r="A332" s="22"/>
      <c r="B332" s="22"/>
      <c r="C332" s="22"/>
      <c r="D332" s="22"/>
      <c r="E332" s="22"/>
      <c r="F332" s="22"/>
      <c r="G332" s="24">
        <f t="shared" si="49"/>
        <v>0</v>
      </c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6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4">
        <f t="shared" si="56"/>
        <v>0</v>
      </c>
      <c r="BF332" s="27">
        <f t="shared" si="50"/>
        <v>0</v>
      </c>
      <c r="BG332" s="28">
        <f t="shared" si="51"/>
        <v>0</v>
      </c>
      <c r="BH332" s="29" t="e">
        <f t="shared" si="57"/>
        <v>#DIV/0!</v>
      </c>
      <c r="BI332" s="30"/>
      <c r="BJ332" s="31" t="e">
        <f t="shared" si="55"/>
        <v>#DIV/0!</v>
      </c>
      <c r="BK332" s="22"/>
      <c r="BL332" s="33" t="e">
        <f t="shared" si="53"/>
        <v>#DIV/0!</v>
      </c>
      <c r="BM332" s="22"/>
      <c r="BN332" s="32"/>
      <c r="BO332" s="34" t="e">
        <f t="shared" si="52"/>
        <v>#DIV/0!</v>
      </c>
      <c r="BP332" s="35" t="e">
        <f t="shared" si="54"/>
        <v>#DIV/0!</v>
      </c>
    </row>
    <row r="333" spans="1:68" x14ac:dyDescent="0.45">
      <c r="A333" s="22"/>
      <c r="B333" s="22"/>
      <c r="C333" s="22"/>
      <c r="D333" s="22"/>
      <c r="E333" s="22"/>
      <c r="F333" s="22"/>
      <c r="G333" s="24">
        <f t="shared" si="49"/>
        <v>0</v>
      </c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6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4">
        <f t="shared" si="56"/>
        <v>0</v>
      </c>
      <c r="BF333" s="27">
        <f t="shared" si="50"/>
        <v>0</v>
      </c>
      <c r="BG333" s="28">
        <f t="shared" si="51"/>
        <v>0</v>
      </c>
      <c r="BH333" s="29" t="e">
        <f t="shared" si="57"/>
        <v>#DIV/0!</v>
      </c>
      <c r="BI333" s="30"/>
      <c r="BJ333" s="31" t="e">
        <f t="shared" si="55"/>
        <v>#DIV/0!</v>
      </c>
      <c r="BK333" s="22"/>
      <c r="BL333" s="33" t="e">
        <f t="shared" si="53"/>
        <v>#DIV/0!</v>
      </c>
      <c r="BM333" s="22"/>
      <c r="BN333" s="32"/>
      <c r="BO333" s="34" t="e">
        <f t="shared" si="52"/>
        <v>#DIV/0!</v>
      </c>
      <c r="BP333" s="35" t="e">
        <f t="shared" si="54"/>
        <v>#DIV/0!</v>
      </c>
    </row>
    <row r="334" spans="1:68" x14ac:dyDescent="0.45">
      <c r="A334" s="22"/>
      <c r="B334" s="22"/>
      <c r="C334" s="22"/>
      <c r="D334" s="22"/>
      <c r="E334" s="22"/>
      <c r="F334" s="22"/>
      <c r="G334" s="24">
        <f t="shared" si="49"/>
        <v>0</v>
      </c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6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4">
        <f t="shared" si="56"/>
        <v>0</v>
      </c>
      <c r="BF334" s="27">
        <f t="shared" si="50"/>
        <v>0</v>
      </c>
      <c r="BG334" s="28">
        <f t="shared" si="51"/>
        <v>0</v>
      </c>
      <c r="BH334" s="29" t="e">
        <f t="shared" si="57"/>
        <v>#DIV/0!</v>
      </c>
      <c r="BI334" s="30"/>
      <c r="BJ334" s="31" t="e">
        <f t="shared" si="55"/>
        <v>#DIV/0!</v>
      </c>
      <c r="BK334" s="22"/>
      <c r="BL334" s="33" t="e">
        <f t="shared" si="53"/>
        <v>#DIV/0!</v>
      </c>
      <c r="BM334" s="22"/>
      <c r="BN334" s="32"/>
      <c r="BO334" s="34" t="e">
        <f t="shared" si="52"/>
        <v>#DIV/0!</v>
      </c>
      <c r="BP334" s="35" t="e">
        <f t="shared" si="54"/>
        <v>#DIV/0!</v>
      </c>
    </row>
    <row r="335" spans="1:68" x14ac:dyDescent="0.45">
      <c r="A335" s="22"/>
      <c r="B335" s="22"/>
      <c r="C335" s="22"/>
      <c r="D335" s="22"/>
      <c r="E335" s="22"/>
      <c r="F335" s="22"/>
      <c r="G335" s="24">
        <f t="shared" si="49"/>
        <v>0</v>
      </c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6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4">
        <f t="shared" si="56"/>
        <v>0</v>
      </c>
      <c r="BF335" s="27">
        <f t="shared" si="50"/>
        <v>0</v>
      </c>
      <c r="BG335" s="28">
        <f t="shared" si="51"/>
        <v>0</v>
      </c>
      <c r="BH335" s="29" t="e">
        <f t="shared" si="57"/>
        <v>#DIV/0!</v>
      </c>
      <c r="BI335" s="30"/>
      <c r="BJ335" s="31" t="e">
        <f t="shared" si="55"/>
        <v>#DIV/0!</v>
      </c>
      <c r="BK335" s="22"/>
      <c r="BL335" s="33" t="e">
        <f t="shared" si="53"/>
        <v>#DIV/0!</v>
      </c>
      <c r="BM335" s="22"/>
      <c r="BN335" s="32"/>
      <c r="BO335" s="34" t="e">
        <f t="shared" si="52"/>
        <v>#DIV/0!</v>
      </c>
      <c r="BP335" s="35" t="e">
        <f t="shared" si="54"/>
        <v>#DIV/0!</v>
      </c>
    </row>
    <row r="336" spans="1:68" x14ac:dyDescent="0.45">
      <c r="A336" s="22"/>
      <c r="B336" s="22"/>
      <c r="C336" s="22"/>
      <c r="D336" s="22"/>
      <c r="E336" s="22"/>
      <c r="F336" s="22"/>
      <c r="G336" s="24">
        <f t="shared" si="49"/>
        <v>0</v>
      </c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6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4">
        <f t="shared" si="56"/>
        <v>0</v>
      </c>
      <c r="BF336" s="27">
        <f t="shared" si="50"/>
        <v>0</v>
      </c>
      <c r="BG336" s="28">
        <f t="shared" si="51"/>
        <v>0</v>
      </c>
      <c r="BH336" s="29" t="e">
        <f t="shared" si="57"/>
        <v>#DIV/0!</v>
      </c>
      <c r="BI336" s="30"/>
      <c r="BJ336" s="31" t="e">
        <f t="shared" si="55"/>
        <v>#DIV/0!</v>
      </c>
      <c r="BK336" s="22"/>
      <c r="BL336" s="33" t="e">
        <f t="shared" si="53"/>
        <v>#DIV/0!</v>
      </c>
      <c r="BM336" s="22"/>
      <c r="BN336" s="32"/>
      <c r="BO336" s="34" t="e">
        <f t="shared" si="52"/>
        <v>#DIV/0!</v>
      </c>
      <c r="BP336" s="35" t="e">
        <f t="shared" si="54"/>
        <v>#DIV/0!</v>
      </c>
    </row>
    <row r="337" spans="1:68" x14ac:dyDescent="0.45">
      <c r="A337" s="22"/>
      <c r="B337" s="22"/>
      <c r="C337" s="22"/>
      <c r="D337" s="22"/>
      <c r="E337" s="22"/>
      <c r="F337" s="22"/>
      <c r="G337" s="24">
        <f t="shared" si="49"/>
        <v>0</v>
      </c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6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4">
        <f t="shared" si="56"/>
        <v>0</v>
      </c>
      <c r="BF337" s="27">
        <f t="shared" si="50"/>
        <v>0</v>
      </c>
      <c r="BG337" s="28">
        <f t="shared" si="51"/>
        <v>0</v>
      </c>
      <c r="BH337" s="29" t="e">
        <f t="shared" si="57"/>
        <v>#DIV/0!</v>
      </c>
      <c r="BI337" s="30"/>
      <c r="BJ337" s="31" t="e">
        <f t="shared" si="55"/>
        <v>#DIV/0!</v>
      </c>
      <c r="BK337" s="22"/>
      <c r="BL337" s="33" t="e">
        <f t="shared" si="53"/>
        <v>#DIV/0!</v>
      </c>
      <c r="BM337" s="22"/>
      <c r="BN337" s="32"/>
      <c r="BO337" s="34" t="e">
        <f t="shared" si="52"/>
        <v>#DIV/0!</v>
      </c>
      <c r="BP337" s="35" t="e">
        <f t="shared" si="54"/>
        <v>#DIV/0!</v>
      </c>
    </row>
    <row r="338" spans="1:68" x14ac:dyDescent="0.45">
      <c r="A338" s="22"/>
      <c r="B338" s="22"/>
      <c r="C338" s="22"/>
      <c r="D338" s="22"/>
      <c r="E338" s="22"/>
      <c r="F338" s="22"/>
      <c r="G338" s="24">
        <f t="shared" si="49"/>
        <v>0</v>
      </c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6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4">
        <f t="shared" si="56"/>
        <v>0</v>
      </c>
      <c r="BF338" s="27">
        <f t="shared" si="50"/>
        <v>0</v>
      </c>
      <c r="BG338" s="28">
        <f t="shared" si="51"/>
        <v>0</v>
      </c>
      <c r="BH338" s="29" t="e">
        <f t="shared" si="57"/>
        <v>#DIV/0!</v>
      </c>
      <c r="BI338" s="30"/>
      <c r="BJ338" s="31" t="e">
        <f t="shared" si="55"/>
        <v>#DIV/0!</v>
      </c>
      <c r="BK338" s="22"/>
      <c r="BL338" s="33" t="e">
        <f t="shared" si="53"/>
        <v>#DIV/0!</v>
      </c>
      <c r="BM338" s="22"/>
      <c r="BN338" s="32"/>
      <c r="BO338" s="34" t="e">
        <f t="shared" si="52"/>
        <v>#DIV/0!</v>
      </c>
      <c r="BP338" s="35" t="e">
        <f t="shared" si="54"/>
        <v>#DIV/0!</v>
      </c>
    </row>
    <row r="339" spans="1:68" x14ac:dyDescent="0.45">
      <c r="A339" s="22"/>
      <c r="B339" s="22"/>
      <c r="C339" s="22"/>
      <c r="D339" s="22"/>
      <c r="E339" s="22"/>
      <c r="F339" s="22"/>
      <c r="G339" s="24">
        <f t="shared" si="49"/>
        <v>0</v>
      </c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6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4">
        <f t="shared" si="56"/>
        <v>0</v>
      </c>
      <c r="BF339" s="27">
        <f t="shared" si="50"/>
        <v>0</v>
      </c>
      <c r="BG339" s="28">
        <f t="shared" si="51"/>
        <v>0</v>
      </c>
      <c r="BH339" s="29" t="e">
        <f t="shared" si="57"/>
        <v>#DIV/0!</v>
      </c>
      <c r="BI339" s="30"/>
      <c r="BJ339" s="31" t="e">
        <f t="shared" si="55"/>
        <v>#DIV/0!</v>
      </c>
      <c r="BK339" s="22"/>
      <c r="BL339" s="33" t="e">
        <f t="shared" si="53"/>
        <v>#DIV/0!</v>
      </c>
      <c r="BM339" s="22"/>
      <c r="BN339" s="32"/>
      <c r="BO339" s="34" t="e">
        <f t="shared" si="52"/>
        <v>#DIV/0!</v>
      </c>
      <c r="BP339" s="35" t="e">
        <f t="shared" si="54"/>
        <v>#DIV/0!</v>
      </c>
    </row>
    <row r="340" spans="1:68" x14ac:dyDescent="0.45">
      <c r="A340" s="22"/>
      <c r="B340" s="22"/>
      <c r="C340" s="22"/>
      <c r="D340" s="22"/>
      <c r="E340" s="22"/>
      <c r="F340" s="22"/>
      <c r="G340" s="24">
        <f t="shared" si="49"/>
        <v>0</v>
      </c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6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4">
        <f t="shared" si="56"/>
        <v>0</v>
      </c>
      <c r="BF340" s="27">
        <f t="shared" si="50"/>
        <v>0</v>
      </c>
      <c r="BG340" s="28">
        <f t="shared" si="51"/>
        <v>0</v>
      </c>
      <c r="BH340" s="29" t="e">
        <f t="shared" si="57"/>
        <v>#DIV/0!</v>
      </c>
      <c r="BI340" s="30"/>
      <c r="BJ340" s="31" t="e">
        <f t="shared" si="55"/>
        <v>#DIV/0!</v>
      </c>
      <c r="BK340" s="22"/>
      <c r="BL340" s="33" t="e">
        <f t="shared" si="53"/>
        <v>#DIV/0!</v>
      </c>
      <c r="BM340" s="22"/>
      <c r="BN340" s="32"/>
      <c r="BO340" s="34" t="e">
        <f t="shared" si="52"/>
        <v>#DIV/0!</v>
      </c>
      <c r="BP340" s="35" t="e">
        <f t="shared" si="54"/>
        <v>#DIV/0!</v>
      </c>
    </row>
    <row r="341" spans="1:68" x14ac:dyDescent="0.45">
      <c r="A341" s="22"/>
      <c r="B341" s="22"/>
      <c r="C341" s="22"/>
      <c r="D341" s="22"/>
      <c r="E341" s="22"/>
      <c r="F341" s="22"/>
      <c r="G341" s="24">
        <f t="shared" si="49"/>
        <v>0</v>
      </c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6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4">
        <f t="shared" si="56"/>
        <v>0</v>
      </c>
      <c r="BF341" s="27">
        <f t="shared" si="50"/>
        <v>0</v>
      </c>
      <c r="BG341" s="28">
        <f t="shared" si="51"/>
        <v>0</v>
      </c>
      <c r="BH341" s="29" t="e">
        <f t="shared" si="57"/>
        <v>#DIV/0!</v>
      </c>
      <c r="BI341" s="30"/>
      <c r="BJ341" s="31" t="e">
        <f t="shared" si="55"/>
        <v>#DIV/0!</v>
      </c>
      <c r="BK341" s="22"/>
      <c r="BL341" s="33" t="e">
        <f t="shared" si="53"/>
        <v>#DIV/0!</v>
      </c>
      <c r="BM341" s="22"/>
      <c r="BN341" s="32"/>
      <c r="BO341" s="34" t="e">
        <f t="shared" si="52"/>
        <v>#DIV/0!</v>
      </c>
      <c r="BP341" s="35" t="e">
        <f t="shared" si="54"/>
        <v>#DIV/0!</v>
      </c>
    </row>
    <row r="342" spans="1:68" x14ac:dyDescent="0.45">
      <c r="A342" s="22"/>
      <c r="B342" s="22"/>
      <c r="C342" s="22"/>
      <c r="D342" s="22"/>
      <c r="E342" s="22"/>
      <c r="F342" s="22"/>
      <c r="G342" s="24">
        <f t="shared" si="49"/>
        <v>0</v>
      </c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6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4">
        <f t="shared" si="56"/>
        <v>0</v>
      </c>
      <c r="BF342" s="27">
        <f t="shared" si="50"/>
        <v>0</v>
      </c>
      <c r="BG342" s="28">
        <f t="shared" si="51"/>
        <v>0</v>
      </c>
      <c r="BH342" s="29" t="e">
        <f t="shared" si="57"/>
        <v>#DIV/0!</v>
      </c>
      <c r="BI342" s="30"/>
      <c r="BJ342" s="31" t="e">
        <f t="shared" si="55"/>
        <v>#DIV/0!</v>
      </c>
      <c r="BK342" s="22"/>
      <c r="BL342" s="33" t="e">
        <f t="shared" si="53"/>
        <v>#DIV/0!</v>
      </c>
      <c r="BM342" s="22"/>
      <c r="BN342" s="32"/>
      <c r="BO342" s="34" t="e">
        <f t="shared" si="52"/>
        <v>#DIV/0!</v>
      </c>
      <c r="BP342" s="35" t="e">
        <f t="shared" si="54"/>
        <v>#DIV/0!</v>
      </c>
    </row>
    <row r="343" spans="1:68" x14ac:dyDescent="0.45">
      <c r="A343" s="22"/>
      <c r="B343" s="22"/>
      <c r="C343" s="22"/>
      <c r="D343" s="22"/>
      <c r="E343" s="22"/>
      <c r="F343" s="22"/>
      <c r="G343" s="24">
        <f t="shared" si="49"/>
        <v>0</v>
      </c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6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4">
        <f t="shared" si="56"/>
        <v>0</v>
      </c>
      <c r="BF343" s="27">
        <f t="shared" si="50"/>
        <v>0</v>
      </c>
      <c r="BG343" s="28">
        <f t="shared" si="51"/>
        <v>0</v>
      </c>
      <c r="BH343" s="29" t="e">
        <f t="shared" si="57"/>
        <v>#DIV/0!</v>
      </c>
      <c r="BI343" s="30"/>
      <c r="BJ343" s="31" t="e">
        <f t="shared" si="55"/>
        <v>#DIV/0!</v>
      </c>
      <c r="BK343" s="22"/>
      <c r="BL343" s="33" t="e">
        <f t="shared" si="53"/>
        <v>#DIV/0!</v>
      </c>
      <c r="BM343" s="22"/>
      <c r="BN343" s="32"/>
      <c r="BO343" s="34" t="e">
        <f t="shared" si="52"/>
        <v>#DIV/0!</v>
      </c>
      <c r="BP343" s="35" t="e">
        <f t="shared" si="54"/>
        <v>#DIV/0!</v>
      </c>
    </row>
    <row r="344" spans="1:68" x14ac:dyDescent="0.45">
      <c r="A344" s="22"/>
      <c r="B344" s="22"/>
      <c r="C344" s="22"/>
      <c r="D344" s="22"/>
      <c r="E344" s="22"/>
      <c r="F344" s="22"/>
      <c r="G344" s="24">
        <f t="shared" si="49"/>
        <v>0</v>
      </c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6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4">
        <f t="shared" si="56"/>
        <v>0</v>
      </c>
      <c r="BF344" s="27">
        <f t="shared" si="50"/>
        <v>0</v>
      </c>
      <c r="BG344" s="28">
        <f t="shared" si="51"/>
        <v>0</v>
      </c>
      <c r="BH344" s="29" t="e">
        <f t="shared" si="57"/>
        <v>#DIV/0!</v>
      </c>
      <c r="BI344" s="30"/>
      <c r="BJ344" s="31" t="e">
        <f t="shared" si="55"/>
        <v>#DIV/0!</v>
      </c>
      <c r="BK344" s="22"/>
      <c r="BL344" s="33" t="e">
        <f t="shared" si="53"/>
        <v>#DIV/0!</v>
      </c>
      <c r="BM344" s="22"/>
      <c r="BN344" s="32"/>
      <c r="BO344" s="34" t="e">
        <f t="shared" si="52"/>
        <v>#DIV/0!</v>
      </c>
      <c r="BP344" s="35" t="e">
        <f t="shared" si="54"/>
        <v>#DIV/0!</v>
      </c>
    </row>
    <row r="345" spans="1:68" x14ac:dyDescent="0.45">
      <c r="A345" s="22"/>
      <c r="B345" s="22"/>
      <c r="C345" s="22"/>
      <c r="D345" s="22"/>
      <c r="E345" s="22"/>
      <c r="F345" s="22"/>
      <c r="G345" s="24">
        <f t="shared" si="49"/>
        <v>0</v>
      </c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6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4">
        <f t="shared" si="56"/>
        <v>0</v>
      </c>
      <c r="BF345" s="27">
        <f t="shared" si="50"/>
        <v>0</v>
      </c>
      <c r="BG345" s="28">
        <f t="shared" si="51"/>
        <v>0</v>
      </c>
      <c r="BH345" s="29" t="e">
        <f t="shared" si="57"/>
        <v>#DIV/0!</v>
      </c>
      <c r="BI345" s="30"/>
      <c r="BJ345" s="31" t="e">
        <f t="shared" si="55"/>
        <v>#DIV/0!</v>
      </c>
      <c r="BK345" s="22"/>
      <c r="BL345" s="33" t="e">
        <f t="shared" si="53"/>
        <v>#DIV/0!</v>
      </c>
      <c r="BM345" s="22"/>
      <c r="BN345" s="32"/>
      <c r="BO345" s="34" t="e">
        <f t="shared" si="52"/>
        <v>#DIV/0!</v>
      </c>
      <c r="BP345" s="35" t="e">
        <f t="shared" si="54"/>
        <v>#DIV/0!</v>
      </c>
    </row>
    <row r="346" spans="1:68" x14ac:dyDescent="0.45">
      <c r="A346" s="22"/>
      <c r="B346" s="22"/>
      <c r="C346" s="22"/>
      <c r="D346" s="22"/>
      <c r="E346" s="22"/>
      <c r="F346" s="22"/>
      <c r="G346" s="24">
        <f t="shared" si="49"/>
        <v>0</v>
      </c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6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4">
        <f t="shared" si="56"/>
        <v>0</v>
      </c>
      <c r="BF346" s="27">
        <f t="shared" si="50"/>
        <v>0</v>
      </c>
      <c r="BG346" s="28">
        <f t="shared" si="51"/>
        <v>0</v>
      </c>
      <c r="BH346" s="29" t="e">
        <f t="shared" si="57"/>
        <v>#DIV/0!</v>
      </c>
      <c r="BI346" s="30"/>
      <c r="BJ346" s="31" t="e">
        <f t="shared" si="55"/>
        <v>#DIV/0!</v>
      </c>
      <c r="BK346" s="22"/>
      <c r="BL346" s="33" t="e">
        <f t="shared" si="53"/>
        <v>#DIV/0!</v>
      </c>
      <c r="BM346" s="22"/>
      <c r="BN346" s="32"/>
      <c r="BO346" s="34" t="e">
        <f t="shared" si="52"/>
        <v>#DIV/0!</v>
      </c>
      <c r="BP346" s="35" t="e">
        <f t="shared" si="54"/>
        <v>#DIV/0!</v>
      </c>
    </row>
    <row r="347" spans="1:68" x14ac:dyDescent="0.45">
      <c r="A347" s="22"/>
      <c r="B347" s="22"/>
      <c r="C347" s="22"/>
      <c r="D347" s="22"/>
      <c r="E347" s="22"/>
      <c r="F347" s="22"/>
      <c r="G347" s="24">
        <f t="shared" si="49"/>
        <v>0</v>
      </c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6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4">
        <f t="shared" si="56"/>
        <v>0</v>
      </c>
      <c r="BF347" s="27">
        <f t="shared" si="50"/>
        <v>0</v>
      </c>
      <c r="BG347" s="28">
        <f t="shared" si="51"/>
        <v>0</v>
      </c>
      <c r="BH347" s="29" t="e">
        <f t="shared" si="57"/>
        <v>#DIV/0!</v>
      </c>
      <c r="BI347" s="30"/>
      <c r="BJ347" s="31" t="e">
        <f t="shared" si="55"/>
        <v>#DIV/0!</v>
      </c>
      <c r="BK347" s="22"/>
      <c r="BL347" s="33" t="e">
        <f t="shared" si="53"/>
        <v>#DIV/0!</v>
      </c>
      <c r="BM347" s="22"/>
      <c r="BN347" s="32"/>
      <c r="BO347" s="34" t="e">
        <f t="shared" si="52"/>
        <v>#DIV/0!</v>
      </c>
      <c r="BP347" s="35" t="e">
        <f t="shared" si="54"/>
        <v>#DIV/0!</v>
      </c>
    </row>
    <row r="348" spans="1:68" x14ac:dyDescent="0.45">
      <c r="A348" s="22"/>
      <c r="B348" s="22"/>
      <c r="C348" s="22"/>
      <c r="D348" s="22"/>
      <c r="E348" s="22"/>
      <c r="F348" s="22"/>
      <c r="G348" s="24">
        <f t="shared" si="49"/>
        <v>0</v>
      </c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6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4">
        <f t="shared" si="56"/>
        <v>0</v>
      </c>
      <c r="BF348" s="27">
        <f t="shared" si="50"/>
        <v>0</v>
      </c>
      <c r="BG348" s="28">
        <f t="shared" si="51"/>
        <v>0</v>
      </c>
      <c r="BH348" s="29" t="e">
        <f t="shared" si="57"/>
        <v>#DIV/0!</v>
      </c>
      <c r="BI348" s="30"/>
      <c r="BJ348" s="31" t="e">
        <f t="shared" si="55"/>
        <v>#DIV/0!</v>
      </c>
      <c r="BK348" s="22"/>
      <c r="BL348" s="33" t="e">
        <f t="shared" si="53"/>
        <v>#DIV/0!</v>
      </c>
      <c r="BM348" s="22"/>
      <c r="BN348" s="32"/>
      <c r="BO348" s="34" t="e">
        <f t="shared" si="52"/>
        <v>#DIV/0!</v>
      </c>
      <c r="BP348" s="35" t="e">
        <f t="shared" si="54"/>
        <v>#DIV/0!</v>
      </c>
    </row>
    <row r="349" spans="1:68" x14ac:dyDescent="0.45">
      <c r="A349" s="22"/>
      <c r="B349" s="22"/>
      <c r="C349" s="22"/>
      <c r="D349" s="22"/>
      <c r="E349" s="22"/>
      <c r="F349" s="22"/>
      <c r="G349" s="24">
        <f t="shared" si="49"/>
        <v>0</v>
      </c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6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4">
        <f t="shared" si="56"/>
        <v>0</v>
      </c>
      <c r="BF349" s="27">
        <f t="shared" si="50"/>
        <v>0</v>
      </c>
      <c r="BG349" s="28">
        <f t="shared" si="51"/>
        <v>0</v>
      </c>
      <c r="BH349" s="29" t="e">
        <f t="shared" si="57"/>
        <v>#DIV/0!</v>
      </c>
      <c r="BI349" s="30"/>
      <c r="BJ349" s="31" t="e">
        <f t="shared" si="55"/>
        <v>#DIV/0!</v>
      </c>
      <c r="BK349" s="22"/>
      <c r="BL349" s="33" t="e">
        <f t="shared" si="53"/>
        <v>#DIV/0!</v>
      </c>
      <c r="BM349" s="22"/>
      <c r="BN349" s="32"/>
      <c r="BO349" s="34" t="e">
        <f t="shared" si="52"/>
        <v>#DIV/0!</v>
      </c>
      <c r="BP349" s="35" t="e">
        <f t="shared" si="54"/>
        <v>#DIV/0!</v>
      </c>
    </row>
    <row r="350" spans="1:68" x14ac:dyDescent="0.45">
      <c r="A350" s="22"/>
      <c r="B350" s="22"/>
      <c r="C350" s="22"/>
      <c r="D350" s="22"/>
      <c r="E350" s="22"/>
      <c r="F350" s="22"/>
      <c r="G350" s="24">
        <f t="shared" si="49"/>
        <v>0</v>
      </c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6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4">
        <f t="shared" si="56"/>
        <v>0</v>
      </c>
      <c r="BF350" s="27">
        <f t="shared" si="50"/>
        <v>0</v>
      </c>
      <c r="BG350" s="28">
        <f t="shared" si="51"/>
        <v>0</v>
      </c>
      <c r="BH350" s="29" t="e">
        <f t="shared" si="57"/>
        <v>#DIV/0!</v>
      </c>
      <c r="BI350" s="30"/>
      <c r="BJ350" s="31" t="e">
        <f t="shared" si="55"/>
        <v>#DIV/0!</v>
      </c>
      <c r="BK350" s="22"/>
      <c r="BL350" s="33" t="e">
        <f t="shared" si="53"/>
        <v>#DIV/0!</v>
      </c>
      <c r="BM350" s="22"/>
      <c r="BN350" s="32"/>
      <c r="BO350" s="34" t="e">
        <f t="shared" si="52"/>
        <v>#DIV/0!</v>
      </c>
      <c r="BP350" s="35" t="e">
        <f t="shared" si="54"/>
        <v>#DIV/0!</v>
      </c>
    </row>
    <row r="351" spans="1:68" x14ac:dyDescent="0.45">
      <c r="A351" s="22"/>
      <c r="B351" s="22"/>
      <c r="C351" s="22"/>
      <c r="D351" s="22"/>
      <c r="E351" s="22"/>
      <c r="F351" s="22"/>
      <c r="G351" s="24">
        <f t="shared" si="49"/>
        <v>0</v>
      </c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6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4">
        <f t="shared" si="56"/>
        <v>0</v>
      </c>
      <c r="BF351" s="27">
        <f t="shared" si="50"/>
        <v>0</v>
      </c>
      <c r="BG351" s="28">
        <f t="shared" si="51"/>
        <v>0</v>
      </c>
      <c r="BH351" s="29" t="e">
        <f t="shared" si="57"/>
        <v>#DIV/0!</v>
      </c>
      <c r="BI351" s="30"/>
      <c r="BJ351" s="31" t="e">
        <f t="shared" si="55"/>
        <v>#DIV/0!</v>
      </c>
      <c r="BK351" s="22"/>
      <c r="BL351" s="33" t="e">
        <f t="shared" si="53"/>
        <v>#DIV/0!</v>
      </c>
      <c r="BM351" s="22"/>
      <c r="BN351" s="32"/>
      <c r="BO351" s="34" t="e">
        <f t="shared" si="52"/>
        <v>#DIV/0!</v>
      </c>
      <c r="BP351" s="35" t="e">
        <f t="shared" si="54"/>
        <v>#DIV/0!</v>
      </c>
    </row>
    <row r="352" spans="1:68" x14ac:dyDescent="0.45">
      <c r="A352" s="22"/>
      <c r="B352" s="22"/>
      <c r="C352" s="22"/>
      <c r="D352" s="22"/>
      <c r="E352" s="22"/>
      <c r="F352" s="22"/>
      <c r="G352" s="24">
        <f t="shared" si="49"/>
        <v>0</v>
      </c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6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4">
        <f t="shared" si="56"/>
        <v>0</v>
      </c>
      <c r="BF352" s="27">
        <f t="shared" si="50"/>
        <v>0</v>
      </c>
      <c r="BG352" s="28">
        <f t="shared" si="51"/>
        <v>0</v>
      </c>
      <c r="BH352" s="29" t="e">
        <f t="shared" si="57"/>
        <v>#DIV/0!</v>
      </c>
      <c r="BI352" s="30"/>
      <c r="BJ352" s="31" t="e">
        <f t="shared" si="55"/>
        <v>#DIV/0!</v>
      </c>
      <c r="BK352" s="22"/>
      <c r="BL352" s="33" t="e">
        <f t="shared" si="53"/>
        <v>#DIV/0!</v>
      </c>
      <c r="BM352" s="22"/>
      <c r="BN352" s="32"/>
      <c r="BO352" s="34" t="e">
        <f t="shared" si="52"/>
        <v>#DIV/0!</v>
      </c>
      <c r="BP352" s="35" t="e">
        <f t="shared" si="54"/>
        <v>#DIV/0!</v>
      </c>
    </row>
    <row r="353" spans="1:68" x14ac:dyDescent="0.45">
      <c r="A353" s="22"/>
      <c r="B353" s="22"/>
      <c r="C353" s="22"/>
      <c r="D353" s="22"/>
      <c r="E353" s="22"/>
      <c r="F353" s="22"/>
      <c r="G353" s="24">
        <f t="shared" si="49"/>
        <v>0</v>
      </c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6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4">
        <f t="shared" si="56"/>
        <v>0</v>
      </c>
      <c r="BF353" s="27">
        <f t="shared" si="50"/>
        <v>0</v>
      </c>
      <c r="BG353" s="28">
        <f t="shared" si="51"/>
        <v>0</v>
      </c>
      <c r="BH353" s="29" t="e">
        <f t="shared" si="57"/>
        <v>#DIV/0!</v>
      </c>
      <c r="BI353" s="30"/>
      <c r="BJ353" s="31" t="e">
        <f t="shared" si="55"/>
        <v>#DIV/0!</v>
      </c>
      <c r="BK353" s="22"/>
      <c r="BL353" s="33" t="e">
        <f t="shared" si="53"/>
        <v>#DIV/0!</v>
      </c>
      <c r="BM353" s="22"/>
      <c r="BN353" s="32"/>
      <c r="BO353" s="34" t="e">
        <f t="shared" si="52"/>
        <v>#DIV/0!</v>
      </c>
      <c r="BP353" s="35" t="e">
        <f t="shared" si="54"/>
        <v>#DIV/0!</v>
      </c>
    </row>
    <row r="354" spans="1:68" x14ac:dyDescent="0.45">
      <c r="A354" s="22"/>
      <c r="B354" s="22"/>
      <c r="C354" s="22"/>
      <c r="D354" s="22"/>
      <c r="E354" s="22"/>
      <c r="F354" s="22"/>
      <c r="G354" s="24">
        <f t="shared" si="49"/>
        <v>0</v>
      </c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6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4">
        <f t="shared" si="56"/>
        <v>0</v>
      </c>
      <c r="BF354" s="27">
        <f t="shared" si="50"/>
        <v>0</v>
      </c>
      <c r="BG354" s="28">
        <f t="shared" si="51"/>
        <v>0</v>
      </c>
      <c r="BH354" s="29" t="e">
        <f t="shared" si="57"/>
        <v>#DIV/0!</v>
      </c>
      <c r="BI354" s="30"/>
      <c r="BJ354" s="31" t="e">
        <f t="shared" si="55"/>
        <v>#DIV/0!</v>
      </c>
      <c r="BK354" s="22"/>
      <c r="BL354" s="33" t="e">
        <f t="shared" si="53"/>
        <v>#DIV/0!</v>
      </c>
      <c r="BM354" s="22"/>
      <c r="BN354" s="32"/>
      <c r="BO354" s="34" t="e">
        <f t="shared" si="52"/>
        <v>#DIV/0!</v>
      </c>
      <c r="BP354" s="35" t="e">
        <f t="shared" si="54"/>
        <v>#DIV/0!</v>
      </c>
    </row>
    <row r="355" spans="1:68" x14ac:dyDescent="0.45">
      <c r="A355" s="22"/>
      <c r="B355" s="22"/>
      <c r="C355" s="22"/>
      <c r="D355" s="22"/>
      <c r="E355" s="22"/>
      <c r="F355" s="22"/>
      <c r="G355" s="24">
        <f t="shared" si="49"/>
        <v>0</v>
      </c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6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4">
        <f t="shared" si="56"/>
        <v>0</v>
      </c>
      <c r="BF355" s="27">
        <f t="shared" si="50"/>
        <v>0</v>
      </c>
      <c r="BG355" s="28">
        <f t="shared" si="51"/>
        <v>0</v>
      </c>
      <c r="BH355" s="29" t="e">
        <f t="shared" si="57"/>
        <v>#DIV/0!</v>
      </c>
      <c r="BI355" s="30"/>
      <c r="BJ355" s="31" t="e">
        <f t="shared" si="55"/>
        <v>#DIV/0!</v>
      </c>
      <c r="BK355" s="22"/>
      <c r="BL355" s="33" t="e">
        <f t="shared" si="53"/>
        <v>#DIV/0!</v>
      </c>
      <c r="BM355" s="22"/>
      <c r="BN355" s="32"/>
      <c r="BO355" s="34" t="e">
        <f t="shared" si="52"/>
        <v>#DIV/0!</v>
      </c>
      <c r="BP355" s="35" t="e">
        <f t="shared" si="54"/>
        <v>#DIV/0!</v>
      </c>
    </row>
    <row r="356" spans="1:68" x14ac:dyDescent="0.45">
      <c r="A356" s="22"/>
      <c r="B356" s="22"/>
      <c r="C356" s="22"/>
      <c r="D356" s="22"/>
      <c r="E356" s="22"/>
      <c r="F356" s="22"/>
      <c r="G356" s="24">
        <f t="shared" si="49"/>
        <v>0</v>
      </c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6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4">
        <f t="shared" si="56"/>
        <v>0</v>
      </c>
      <c r="BF356" s="27">
        <f t="shared" si="50"/>
        <v>0</v>
      </c>
      <c r="BG356" s="28">
        <f t="shared" si="51"/>
        <v>0</v>
      </c>
      <c r="BH356" s="29" t="e">
        <f t="shared" si="57"/>
        <v>#DIV/0!</v>
      </c>
      <c r="BI356" s="30"/>
      <c r="BJ356" s="31" t="e">
        <f t="shared" si="55"/>
        <v>#DIV/0!</v>
      </c>
      <c r="BK356" s="22"/>
      <c r="BL356" s="33" t="e">
        <f t="shared" si="53"/>
        <v>#DIV/0!</v>
      </c>
      <c r="BM356" s="22"/>
      <c r="BN356" s="32"/>
      <c r="BO356" s="34" t="e">
        <f t="shared" si="52"/>
        <v>#DIV/0!</v>
      </c>
      <c r="BP356" s="35" t="e">
        <f t="shared" si="54"/>
        <v>#DIV/0!</v>
      </c>
    </row>
    <row r="357" spans="1:68" x14ac:dyDescent="0.45">
      <c r="A357" s="22"/>
      <c r="B357" s="22"/>
      <c r="C357" s="22"/>
      <c r="D357" s="22"/>
      <c r="E357" s="22"/>
      <c r="F357" s="22"/>
      <c r="G357" s="24">
        <f t="shared" si="49"/>
        <v>0</v>
      </c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6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4">
        <f t="shared" si="56"/>
        <v>0</v>
      </c>
      <c r="BF357" s="27">
        <f t="shared" si="50"/>
        <v>0</v>
      </c>
      <c r="BG357" s="28">
        <f t="shared" si="51"/>
        <v>0</v>
      </c>
      <c r="BH357" s="29" t="e">
        <f t="shared" si="57"/>
        <v>#DIV/0!</v>
      </c>
      <c r="BI357" s="30"/>
      <c r="BJ357" s="31" t="e">
        <f t="shared" si="55"/>
        <v>#DIV/0!</v>
      </c>
      <c r="BK357" s="22"/>
      <c r="BL357" s="33" t="e">
        <f t="shared" si="53"/>
        <v>#DIV/0!</v>
      </c>
      <c r="BM357" s="22"/>
      <c r="BN357" s="32"/>
      <c r="BO357" s="34" t="e">
        <f t="shared" si="52"/>
        <v>#DIV/0!</v>
      </c>
      <c r="BP357" s="35" t="e">
        <f t="shared" si="54"/>
        <v>#DIV/0!</v>
      </c>
    </row>
    <row r="358" spans="1:68" x14ac:dyDescent="0.45">
      <c r="A358" s="22"/>
      <c r="B358" s="22"/>
      <c r="C358" s="22"/>
      <c r="D358" s="22"/>
      <c r="E358" s="22"/>
      <c r="F358" s="22"/>
      <c r="G358" s="24">
        <f t="shared" si="49"/>
        <v>0</v>
      </c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6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4">
        <f t="shared" si="56"/>
        <v>0</v>
      </c>
      <c r="BF358" s="27">
        <f t="shared" si="50"/>
        <v>0</v>
      </c>
      <c r="BG358" s="28">
        <f t="shared" si="51"/>
        <v>0</v>
      </c>
      <c r="BH358" s="29" t="e">
        <f t="shared" si="57"/>
        <v>#DIV/0!</v>
      </c>
      <c r="BI358" s="30"/>
      <c r="BJ358" s="31" t="e">
        <f t="shared" si="55"/>
        <v>#DIV/0!</v>
      </c>
      <c r="BK358" s="22"/>
      <c r="BL358" s="33" t="e">
        <f t="shared" si="53"/>
        <v>#DIV/0!</v>
      </c>
      <c r="BM358" s="22"/>
      <c r="BN358" s="32"/>
      <c r="BO358" s="34" t="e">
        <f t="shared" si="52"/>
        <v>#DIV/0!</v>
      </c>
      <c r="BP358" s="35" t="e">
        <f t="shared" si="54"/>
        <v>#DIV/0!</v>
      </c>
    </row>
    <row r="359" spans="1:68" x14ac:dyDescent="0.45">
      <c r="A359" s="22"/>
      <c r="B359" s="22"/>
      <c r="C359" s="22"/>
      <c r="D359" s="22"/>
      <c r="E359" s="22"/>
      <c r="F359" s="22"/>
      <c r="G359" s="24">
        <f t="shared" si="49"/>
        <v>0</v>
      </c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6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4">
        <f t="shared" si="56"/>
        <v>0</v>
      </c>
      <c r="BF359" s="27">
        <f t="shared" si="50"/>
        <v>0</v>
      </c>
      <c r="BG359" s="28">
        <f t="shared" si="51"/>
        <v>0</v>
      </c>
      <c r="BH359" s="29" t="e">
        <f t="shared" si="57"/>
        <v>#DIV/0!</v>
      </c>
      <c r="BI359" s="30"/>
      <c r="BJ359" s="31" t="e">
        <f t="shared" si="55"/>
        <v>#DIV/0!</v>
      </c>
      <c r="BK359" s="22"/>
      <c r="BL359" s="33" t="e">
        <f t="shared" si="53"/>
        <v>#DIV/0!</v>
      </c>
      <c r="BM359" s="22"/>
      <c r="BN359" s="32"/>
      <c r="BO359" s="34" t="e">
        <f t="shared" si="52"/>
        <v>#DIV/0!</v>
      </c>
      <c r="BP359" s="35" t="e">
        <f t="shared" si="54"/>
        <v>#DIV/0!</v>
      </c>
    </row>
    <row r="360" spans="1:68" x14ac:dyDescent="0.45">
      <c r="A360" s="22"/>
      <c r="B360" s="22"/>
      <c r="C360" s="22"/>
      <c r="D360" s="22"/>
      <c r="E360" s="22"/>
      <c r="F360" s="22"/>
      <c r="G360" s="24">
        <f t="shared" si="49"/>
        <v>0</v>
      </c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6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4">
        <f t="shared" si="56"/>
        <v>0</v>
      </c>
      <c r="BF360" s="27">
        <f t="shared" si="50"/>
        <v>0</v>
      </c>
      <c r="BG360" s="28">
        <f t="shared" si="51"/>
        <v>0</v>
      </c>
      <c r="BH360" s="29" t="e">
        <f t="shared" si="57"/>
        <v>#DIV/0!</v>
      </c>
      <c r="BI360" s="30"/>
      <c r="BJ360" s="31" t="e">
        <f t="shared" si="55"/>
        <v>#DIV/0!</v>
      </c>
      <c r="BK360" s="22"/>
      <c r="BL360" s="33" t="e">
        <f t="shared" si="53"/>
        <v>#DIV/0!</v>
      </c>
      <c r="BM360" s="22"/>
      <c r="BN360" s="32"/>
      <c r="BO360" s="34" t="e">
        <f t="shared" si="52"/>
        <v>#DIV/0!</v>
      </c>
      <c r="BP360" s="35" t="e">
        <f t="shared" si="54"/>
        <v>#DIV/0!</v>
      </c>
    </row>
    <row r="361" spans="1:68" x14ac:dyDescent="0.45">
      <c r="A361" s="22"/>
      <c r="B361" s="22"/>
      <c r="C361" s="22"/>
      <c r="D361" s="22"/>
      <c r="E361" s="22"/>
      <c r="F361" s="22"/>
      <c r="G361" s="24">
        <f t="shared" si="49"/>
        <v>0</v>
      </c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6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4">
        <f t="shared" si="56"/>
        <v>0</v>
      </c>
      <c r="BF361" s="27">
        <f t="shared" si="50"/>
        <v>0</v>
      </c>
      <c r="BG361" s="28">
        <f t="shared" si="51"/>
        <v>0</v>
      </c>
      <c r="BH361" s="29" t="e">
        <f t="shared" si="57"/>
        <v>#DIV/0!</v>
      </c>
      <c r="BI361" s="30"/>
      <c r="BJ361" s="31" t="e">
        <f t="shared" si="55"/>
        <v>#DIV/0!</v>
      </c>
      <c r="BK361" s="22"/>
      <c r="BL361" s="33" t="e">
        <f t="shared" si="53"/>
        <v>#DIV/0!</v>
      </c>
      <c r="BM361" s="22"/>
      <c r="BN361" s="32"/>
      <c r="BO361" s="34" t="e">
        <f t="shared" si="52"/>
        <v>#DIV/0!</v>
      </c>
      <c r="BP361" s="35" t="e">
        <f t="shared" si="54"/>
        <v>#DIV/0!</v>
      </c>
    </row>
    <row r="362" spans="1:68" x14ac:dyDescent="0.45">
      <c r="A362" s="22"/>
      <c r="B362" s="22"/>
      <c r="C362" s="22"/>
      <c r="D362" s="22"/>
      <c r="E362" s="22"/>
      <c r="F362" s="22"/>
      <c r="G362" s="24">
        <f t="shared" si="49"/>
        <v>0</v>
      </c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6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4">
        <f t="shared" si="56"/>
        <v>0</v>
      </c>
      <c r="BF362" s="27">
        <f t="shared" si="50"/>
        <v>0</v>
      </c>
      <c r="BG362" s="28">
        <f t="shared" si="51"/>
        <v>0</v>
      </c>
      <c r="BH362" s="29" t="e">
        <f t="shared" si="57"/>
        <v>#DIV/0!</v>
      </c>
      <c r="BI362" s="30"/>
      <c r="BJ362" s="31" t="e">
        <f t="shared" si="55"/>
        <v>#DIV/0!</v>
      </c>
      <c r="BK362" s="22"/>
      <c r="BL362" s="33" t="e">
        <f t="shared" si="53"/>
        <v>#DIV/0!</v>
      </c>
      <c r="BM362" s="22"/>
      <c r="BN362" s="32"/>
      <c r="BO362" s="34" t="e">
        <f t="shared" si="52"/>
        <v>#DIV/0!</v>
      </c>
      <c r="BP362" s="35" t="e">
        <f t="shared" si="54"/>
        <v>#DIV/0!</v>
      </c>
    </row>
    <row r="363" spans="1:68" x14ac:dyDescent="0.45">
      <c r="A363" s="22"/>
      <c r="B363" s="22"/>
      <c r="C363" s="22"/>
      <c r="D363" s="22"/>
      <c r="E363" s="22"/>
      <c r="F363" s="22"/>
      <c r="G363" s="24">
        <f t="shared" si="49"/>
        <v>0</v>
      </c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6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4">
        <f t="shared" si="56"/>
        <v>0</v>
      </c>
      <c r="BF363" s="27">
        <f t="shared" si="50"/>
        <v>0</v>
      </c>
      <c r="BG363" s="28">
        <f t="shared" si="51"/>
        <v>0</v>
      </c>
      <c r="BH363" s="29" t="e">
        <f t="shared" si="57"/>
        <v>#DIV/0!</v>
      </c>
      <c r="BI363" s="30"/>
      <c r="BJ363" s="31" t="e">
        <f t="shared" si="55"/>
        <v>#DIV/0!</v>
      </c>
      <c r="BK363" s="22"/>
      <c r="BL363" s="33" t="e">
        <f t="shared" si="53"/>
        <v>#DIV/0!</v>
      </c>
      <c r="BM363" s="22"/>
      <c r="BN363" s="32"/>
      <c r="BO363" s="34" t="e">
        <f t="shared" si="52"/>
        <v>#DIV/0!</v>
      </c>
      <c r="BP363" s="35" t="e">
        <f t="shared" si="54"/>
        <v>#DIV/0!</v>
      </c>
    </row>
    <row r="364" spans="1:68" x14ac:dyDescent="0.45">
      <c r="A364" s="22"/>
      <c r="B364" s="22"/>
      <c r="C364" s="22"/>
      <c r="D364" s="22"/>
      <c r="E364" s="22"/>
      <c r="F364" s="22"/>
      <c r="G364" s="24">
        <f t="shared" si="49"/>
        <v>0</v>
      </c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6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4">
        <f t="shared" si="56"/>
        <v>0</v>
      </c>
      <c r="BF364" s="27">
        <f t="shared" si="50"/>
        <v>0</v>
      </c>
      <c r="BG364" s="28">
        <f t="shared" si="51"/>
        <v>0</v>
      </c>
      <c r="BH364" s="29" t="e">
        <f t="shared" si="57"/>
        <v>#DIV/0!</v>
      </c>
      <c r="BI364" s="30"/>
      <c r="BJ364" s="31" t="e">
        <f t="shared" si="55"/>
        <v>#DIV/0!</v>
      </c>
      <c r="BK364" s="22"/>
      <c r="BL364" s="33" t="e">
        <f t="shared" si="53"/>
        <v>#DIV/0!</v>
      </c>
      <c r="BM364" s="22"/>
      <c r="BN364" s="32"/>
      <c r="BO364" s="34" t="e">
        <f t="shared" si="52"/>
        <v>#DIV/0!</v>
      </c>
      <c r="BP364" s="35" t="e">
        <f t="shared" si="54"/>
        <v>#DIV/0!</v>
      </c>
    </row>
    <row r="365" spans="1:68" x14ac:dyDescent="0.45">
      <c r="A365" s="22"/>
      <c r="B365" s="22"/>
      <c r="C365" s="22"/>
      <c r="D365" s="22"/>
      <c r="E365" s="22"/>
      <c r="F365" s="22"/>
      <c r="G365" s="24">
        <f t="shared" si="49"/>
        <v>0</v>
      </c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6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4">
        <f t="shared" si="56"/>
        <v>0</v>
      </c>
      <c r="BF365" s="27">
        <f t="shared" si="50"/>
        <v>0</v>
      </c>
      <c r="BG365" s="28">
        <f t="shared" si="51"/>
        <v>0</v>
      </c>
      <c r="BH365" s="29" t="e">
        <f t="shared" si="57"/>
        <v>#DIV/0!</v>
      </c>
      <c r="BI365" s="30"/>
      <c r="BJ365" s="31" t="e">
        <f t="shared" si="55"/>
        <v>#DIV/0!</v>
      </c>
      <c r="BK365" s="22"/>
      <c r="BL365" s="33" t="e">
        <f t="shared" si="53"/>
        <v>#DIV/0!</v>
      </c>
      <c r="BM365" s="22"/>
      <c r="BN365" s="32"/>
      <c r="BO365" s="34" t="e">
        <f t="shared" si="52"/>
        <v>#DIV/0!</v>
      </c>
      <c r="BP365" s="35" t="e">
        <f t="shared" si="54"/>
        <v>#DIV/0!</v>
      </c>
    </row>
    <row r="366" spans="1:68" x14ac:dyDescent="0.45">
      <c r="A366" s="22"/>
      <c r="B366" s="22"/>
      <c r="C366" s="22"/>
      <c r="D366" s="22"/>
      <c r="E366" s="22"/>
      <c r="F366" s="22"/>
      <c r="G366" s="24">
        <f t="shared" si="49"/>
        <v>0</v>
      </c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6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4">
        <f t="shared" si="56"/>
        <v>0</v>
      </c>
      <c r="BF366" s="27">
        <f t="shared" si="50"/>
        <v>0</v>
      </c>
      <c r="BG366" s="28">
        <f t="shared" si="51"/>
        <v>0</v>
      </c>
      <c r="BH366" s="29" t="e">
        <f t="shared" si="57"/>
        <v>#DIV/0!</v>
      </c>
      <c r="BI366" s="30"/>
      <c r="BJ366" s="31" t="e">
        <f t="shared" si="55"/>
        <v>#DIV/0!</v>
      </c>
      <c r="BK366" s="22"/>
      <c r="BL366" s="33" t="e">
        <f t="shared" si="53"/>
        <v>#DIV/0!</v>
      </c>
      <c r="BM366" s="22"/>
      <c r="BN366" s="32"/>
      <c r="BO366" s="34" t="e">
        <f t="shared" si="52"/>
        <v>#DIV/0!</v>
      </c>
      <c r="BP366" s="35" t="e">
        <f t="shared" si="54"/>
        <v>#DIV/0!</v>
      </c>
    </row>
    <row r="367" spans="1:68" x14ac:dyDescent="0.45">
      <c r="A367" s="22"/>
      <c r="B367" s="22"/>
      <c r="C367" s="22"/>
      <c r="D367" s="22"/>
      <c r="E367" s="22"/>
      <c r="F367" s="22"/>
      <c r="G367" s="24">
        <f t="shared" si="49"/>
        <v>0</v>
      </c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6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4">
        <f t="shared" si="56"/>
        <v>0</v>
      </c>
      <c r="BF367" s="27">
        <f t="shared" si="50"/>
        <v>0</v>
      </c>
      <c r="BG367" s="28">
        <f t="shared" si="51"/>
        <v>0</v>
      </c>
      <c r="BH367" s="29" t="e">
        <f t="shared" si="57"/>
        <v>#DIV/0!</v>
      </c>
      <c r="BI367" s="30"/>
      <c r="BJ367" s="31" t="e">
        <f t="shared" si="55"/>
        <v>#DIV/0!</v>
      </c>
      <c r="BK367" s="22"/>
      <c r="BL367" s="33" t="e">
        <f t="shared" si="53"/>
        <v>#DIV/0!</v>
      </c>
      <c r="BM367" s="22"/>
      <c r="BN367" s="32"/>
      <c r="BO367" s="34" t="e">
        <f t="shared" si="52"/>
        <v>#DIV/0!</v>
      </c>
      <c r="BP367" s="35" t="e">
        <f t="shared" si="54"/>
        <v>#DIV/0!</v>
      </c>
    </row>
    <row r="368" spans="1:68" x14ac:dyDescent="0.45">
      <c r="A368" s="22"/>
      <c r="B368" s="22"/>
      <c r="C368" s="22"/>
      <c r="D368" s="22"/>
      <c r="E368" s="22"/>
      <c r="F368" s="22"/>
      <c r="G368" s="24">
        <f t="shared" si="49"/>
        <v>0</v>
      </c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6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4">
        <f t="shared" si="56"/>
        <v>0</v>
      </c>
      <c r="BF368" s="27">
        <f t="shared" si="50"/>
        <v>0</v>
      </c>
      <c r="BG368" s="28">
        <f t="shared" si="51"/>
        <v>0</v>
      </c>
      <c r="BH368" s="29" t="e">
        <f t="shared" si="57"/>
        <v>#DIV/0!</v>
      </c>
      <c r="BI368" s="30"/>
      <c r="BJ368" s="31" t="e">
        <f t="shared" si="55"/>
        <v>#DIV/0!</v>
      </c>
      <c r="BK368" s="22"/>
      <c r="BL368" s="33" t="e">
        <f t="shared" si="53"/>
        <v>#DIV/0!</v>
      </c>
      <c r="BM368" s="22"/>
      <c r="BN368" s="32"/>
      <c r="BO368" s="34" t="e">
        <f t="shared" si="52"/>
        <v>#DIV/0!</v>
      </c>
      <c r="BP368" s="35" t="e">
        <f t="shared" si="54"/>
        <v>#DIV/0!</v>
      </c>
    </row>
    <row r="369" spans="1:68" x14ac:dyDescent="0.45">
      <c r="A369" s="22"/>
      <c r="B369" s="22"/>
      <c r="C369" s="22"/>
      <c r="D369" s="22"/>
      <c r="E369" s="22"/>
      <c r="F369" s="22"/>
      <c r="G369" s="24">
        <f t="shared" si="49"/>
        <v>0</v>
      </c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6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4">
        <f t="shared" si="56"/>
        <v>0</v>
      </c>
      <c r="BF369" s="27">
        <f t="shared" si="50"/>
        <v>0</v>
      </c>
      <c r="BG369" s="28">
        <f t="shared" si="51"/>
        <v>0</v>
      </c>
      <c r="BH369" s="29" t="e">
        <f t="shared" si="57"/>
        <v>#DIV/0!</v>
      </c>
      <c r="BI369" s="30"/>
      <c r="BJ369" s="31" t="e">
        <f t="shared" si="55"/>
        <v>#DIV/0!</v>
      </c>
      <c r="BK369" s="22"/>
      <c r="BL369" s="33" t="e">
        <f t="shared" si="53"/>
        <v>#DIV/0!</v>
      </c>
      <c r="BM369" s="22"/>
      <c r="BN369" s="32"/>
      <c r="BO369" s="34" t="e">
        <f t="shared" si="52"/>
        <v>#DIV/0!</v>
      </c>
      <c r="BP369" s="35" t="e">
        <f t="shared" si="54"/>
        <v>#DIV/0!</v>
      </c>
    </row>
    <row r="370" spans="1:68" x14ac:dyDescent="0.45">
      <c r="A370" s="22"/>
      <c r="B370" s="22"/>
      <c r="C370" s="22"/>
      <c r="D370" s="22"/>
      <c r="E370" s="22"/>
      <c r="F370" s="22"/>
      <c r="G370" s="24">
        <f t="shared" si="49"/>
        <v>0</v>
      </c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6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4">
        <f t="shared" si="56"/>
        <v>0</v>
      </c>
      <c r="BF370" s="27">
        <f t="shared" si="50"/>
        <v>0</v>
      </c>
      <c r="BG370" s="28">
        <f t="shared" si="51"/>
        <v>0</v>
      </c>
      <c r="BH370" s="29" t="e">
        <f t="shared" si="57"/>
        <v>#DIV/0!</v>
      </c>
      <c r="BI370" s="30"/>
      <c r="BJ370" s="31" t="e">
        <f t="shared" si="55"/>
        <v>#DIV/0!</v>
      </c>
      <c r="BK370" s="22"/>
      <c r="BL370" s="33" t="e">
        <f t="shared" si="53"/>
        <v>#DIV/0!</v>
      </c>
      <c r="BM370" s="22"/>
      <c r="BN370" s="32"/>
      <c r="BO370" s="34" t="e">
        <f t="shared" si="52"/>
        <v>#DIV/0!</v>
      </c>
      <c r="BP370" s="35" t="e">
        <f t="shared" si="54"/>
        <v>#DIV/0!</v>
      </c>
    </row>
    <row r="371" spans="1:68" x14ac:dyDescent="0.45">
      <c r="A371" s="22"/>
      <c r="B371" s="22"/>
      <c r="C371" s="22"/>
      <c r="D371" s="22"/>
      <c r="E371" s="22"/>
      <c r="F371" s="22"/>
      <c r="G371" s="24">
        <f t="shared" ref="G371:G434" si="58">(D371-C371)-(E371+F371)</f>
        <v>0</v>
      </c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6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4">
        <f t="shared" si="56"/>
        <v>0</v>
      </c>
      <c r="BF371" s="27">
        <f t="shared" ref="BF371:BF434" si="59">G371-BE371</f>
        <v>0</v>
      </c>
      <c r="BG371" s="28">
        <f t="shared" ref="BG371:BG434" si="60">(HOUR(BF371)*60)+MINUTE(BF371)</f>
        <v>0</v>
      </c>
      <c r="BH371" s="29" t="e">
        <f t="shared" si="57"/>
        <v>#DIV/0!</v>
      </c>
      <c r="BI371" s="30"/>
      <c r="BJ371" s="31" t="e">
        <f t="shared" si="55"/>
        <v>#DIV/0!</v>
      </c>
      <c r="BK371" s="22"/>
      <c r="BL371" s="33" t="e">
        <f t="shared" si="53"/>
        <v>#DIV/0!</v>
      </c>
      <c r="BM371" s="22"/>
      <c r="BN371" s="32"/>
      <c r="BO371" s="34" t="e">
        <f t="shared" ref="BO371:BO434" si="61">(BM371-BN371)/BK371</f>
        <v>#DIV/0!</v>
      </c>
      <c r="BP371" s="35" t="e">
        <f t="shared" si="54"/>
        <v>#DIV/0!</v>
      </c>
    </row>
    <row r="372" spans="1:68" x14ac:dyDescent="0.45">
      <c r="A372" s="22"/>
      <c r="B372" s="22"/>
      <c r="C372" s="22"/>
      <c r="D372" s="22"/>
      <c r="E372" s="22"/>
      <c r="F372" s="22"/>
      <c r="G372" s="24">
        <f t="shared" si="58"/>
        <v>0</v>
      </c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6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4">
        <f t="shared" si="56"/>
        <v>0</v>
      </c>
      <c r="BF372" s="27">
        <f t="shared" si="59"/>
        <v>0</v>
      </c>
      <c r="BG372" s="28">
        <f t="shared" si="60"/>
        <v>0</v>
      </c>
      <c r="BH372" s="29" t="e">
        <f t="shared" si="57"/>
        <v>#DIV/0!</v>
      </c>
      <c r="BI372" s="30"/>
      <c r="BJ372" s="31" t="e">
        <f t="shared" si="55"/>
        <v>#DIV/0!</v>
      </c>
      <c r="BK372" s="22"/>
      <c r="BL372" s="33" t="e">
        <f t="shared" si="53"/>
        <v>#DIV/0!</v>
      </c>
      <c r="BM372" s="22"/>
      <c r="BN372" s="32"/>
      <c r="BO372" s="34" t="e">
        <f t="shared" si="61"/>
        <v>#DIV/0!</v>
      </c>
      <c r="BP372" s="35" t="e">
        <f t="shared" si="54"/>
        <v>#DIV/0!</v>
      </c>
    </row>
    <row r="373" spans="1:68" x14ac:dyDescent="0.45">
      <c r="A373" s="22"/>
      <c r="B373" s="22"/>
      <c r="C373" s="22"/>
      <c r="D373" s="22"/>
      <c r="E373" s="22"/>
      <c r="F373" s="22"/>
      <c r="G373" s="24">
        <f t="shared" si="58"/>
        <v>0</v>
      </c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6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4">
        <f t="shared" si="56"/>
        <v>0</v>
      </c>
      <c r="BF373" s="27">
        <f t="shared" si="59"/>
        <v>0</v>
      </c>
      <c r="BG373" s="28">
        <f t="shared" si="60"/>
        <v>0</v>
      </c>
      <c r="BH373" s="29" t="e">
        <f t="shared" si="57"/>
        <v>#DIV/0!</v>
      </c>
      <c r="BI373" s="30"/>
      <c r="BJ373" s="31" t="e">
        <f t="shared" si="55"/>
        <v>#DIV/0!</v>
      </c>
      <c r="BK373" s="22"/>
      <c r="BL373" s="33" t="e">
        <f t="shared" si="53"/>
        <v>#DIV/0!</v>
      </c>
      <c r="BM373" s="22"/>
      <c r="BN373" s="32"/>
      <c r="BO373" s="34" t="e">
        <f t="shared" si="61"/>
        <v>#DIV/0!</v>
      </c>
      <c r="BP373" s="35" t="e">
        <f t="shared" si="54"/>
        <v>#DIV/0!</v>
      </c>
    </row>
    <row r="374" spans="1:68" x14ac:dyDescent="0.45">
      <c r="A374" s="22"/>
      <c r="B374" s="22"/>
      <c r="C374" s="22"/>
      <c r="D374" s="22"/>
      <c r="E374" s="22"/>
      <c r="F374" s="22"/>
      <c r="G374" s="24">
        <f t="shared" si="58"/>
        <v>0</v>
      </c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6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4">
        <f t="shared" si="56"/>
        <v>0</v>
      </c>
      <c r="BF374" s="27">
        <f t="shared" si="59"/>
        <v>0</v>
      </c>
      <c r="BG374" s="28">
        <f t="shared" si="60"/>
        <v>0</v>
      </c>
      <c r="BH374" s="29" t="e">
        <f t="shared" si="57"/>
        <v>#DIV/0!</v>
      </c>
      <c r="BI374" s="30"/>
      <c r="BJ374" s="31" t="e">
        <f t="shared" si="55"/>
        <v>#DIV/0!</v>
      </c>
      <c r="BK374" s="22"/>
      <c r="BL374" s="33" t="e">
        <f t="shared" si="53"/>
        <v>#DIV/0!</v>
      </c>
      <c r="BM374" s="22"/>
      <c r="BN374" s="32"/>
      <c r="BO374" s="34" t="e">
        <f t="shared" si="61"/>
        <v>#DIV/0!</v>
      </c>
      <c r="BP374" s="35" t="e">
        <f t="shared" si="54"/>
        <v>#DIV/0!</v>
      </c>
    </row>
    <row r="375" spans="1:68" x14ac:dyDescent="0.45">
      <c r="A375" s="22"/>
      <c r="B375" s="22"/>
      <c r="C375" s="22"/>
      <c r="D375" s="22"/>
      <c r="E375" s="22"/>
      <c r="F375" s="22"/>
      <c r="G375" s="24">
        <f t="shared" si="58"/>
        <v>0</v>
      </c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6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4">
        <f t="shared" si="56"/>
        <v>0</v>
      </c>
      <c r="BF375" s="27">
        <f t="shared" si="59"/>
        <v>0</v>
      </c>
      <c r="BG375" s="28">
        <f t="shared" si="60"/>
        <v>0</v>
      </c>
      <c r="BH375" s="29" t="e">
        <f t="shared" si="57"/>
        <v>#DIV/0!</v>
      </c>
      <c r="BI375" s="30"/>
      <c r="BJ375" s="31" t="e">
        <f t="shared" si="55"/>
        <v>#DIV/0!</v>
      </c>
      <c r="BK375" s="22"/>
      <c r="BL375" s="33" t="e">
        <f t="shared" si="53"/>
        <v>#DIV/0!</v>
      </c>
      <c r="BM375" s="22"/>
      <c r="BN375" s="32"/>
      <c r="BO375" s="34" t="e">
        <f t="shared" si="61"/>
        <v>#DIV/0!</v>
      </c>
      <c r="BP375" s="35" t="e">
        <f t="shared" si="54"/>
        <v>#DIV/0!</v>
      </c>
    </row>
    <row r="376" spans="1:68" x14ac:dyDescent="0.45">
      <c r="A376" s="22"/>
      <c r="B376" s="22"/>
      <c r="C376" s="22"/>
      <c r="D376" s="22"/>
      <c r="E376" s="22"/>
      <c r="F376" s="22"/>
      <c r="G376" s="24">
        <f t="shared" si="58"/>
        <v>0</v>
      </c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6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4">
        <f t="shared" si="56"/>
        <v>0</v>
      </c>
      <c r="BF376" s="27">
        <f t="shared" si="59"/>
        <v>0</v>
      </c>
      <c r="BG376" s="28">
        <f t="shared" si="60"/>
        <v>0</v>
      </c>
      <c r="BH376" s="29" t="e">
        <f t="shared" si="57"/>
        <v>#DIV/0!</v>
      </c>
      <c r="BI376" s="30"/>
      <c r="BJ376" s="31" t="e">
        <f t="shared" si="55"/>
        <v>#DIV/0!</v>
      </c>
      <c r="BK376" s="22"/>
      <c r="BL376" s="33" t="e">
        <f t="shared" si="53"/>
        <v>#DIV/0!</v>
      </c>
      <c r="BM376" s="22"/>
      <c r="BN376" s="32"/>
      <c r="BO376" s="34" t="e">
        <f t="shared" si="61"/>
        <v>#DIV/0!</v>
      </c>
      <c r="BP376" s="35" t="e">
        <f t="shared" si="54"/>
        <v>#DIV/0!</v>
      </c>
    </row>
    <row r="377" spans="1:68" x14ac:dyDescent="0.45">
      <c r="A377" s="22"/>
      <c r="B377" s="22"/>
      <c r="C377" s="22"/>
      <c r="D377" s="22"/>
      <c r="E377" s="22"/>
      <c r="F377" s="22"/>
      <c r="G377" s="24">
        <f t="shared" si="58"/>
        <v>0</v>
      </c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6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4">
        <f t="shared" si="56"/>
        <v>0</v>
      </c>
      <c r="BF377" s="27">
        <f t="shared" si="59"/>
        <v>0</v>
      </c>
      <c r="BG377" s="28">
        <f t="shared" si="60"/>
        <v>0</v>
      </c>
      <c r="BH377" s="29" t="e">
        <f t="shared" si="57"/>
        <v>#DIV/0!</v>
      </c>
      <c r="BI377" s="30"/>
      <c r="BJ377" s="31" t="e">
        <f t="shared" si="55"/>
        <v>#DIV/0!</v>
      </c>
      <c r="BK377" s="22"/>
      <c r="BL377" s="33" t="e">
        <f t="shared" si="53"/>
        <v>#DIV/0!</v>
      </c>
      <c r="BM377" s="22"/>
      <c r="BN377" s="32"/>
      <c r="BO377" s="34" t="e">
        <f t="shared" si="61"/>
        <v>#DIV/0!</v>
      </c>
      <c r="BP377" s="35" t="e">
        <f t="shared" si="54"/>
        <v>#DIV/0!</v>
      </c>
    </row>
    <row r="378" spans="1:68" x14ac:dyDescent="0.45">
      <c r="A378" s="22"/>
      <c r="B378" s="22"/>
      <c r="C378" s="22"/>
      <c r="D378" s="22"/>
      <c r="E378" s="22"/>
      <c r="F378" s="22"/>
      <c r="G378" s="24">
        <f t="shared" si="58"/>
        <v>0</v>
      </c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6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4">
        <f t="shared" si="56"/>
        <v>0</v>
      </c>
      <c r="BF378" s="27">
        <f t="shared" si="59"/>
        <v>0</v>
      </c>
      <c r="BG378" s="28">
        <f t="shared" si="60"/>
        <v>0</v>
      </c>
      <c r="BH378" s="29" t="e">
        <f t="shared" si="57"/>
        <v>#DIV/0!</v>
      </c>
      <c r="BI378" s="30"/>
      <c r="BJ378" s="31" t="e">
        <f t="shared" si="55"/>
        <v>#DIV/0!</v>
      </c>
      <c r="BK378" s="22"/>
      <c r="BL378" s="33" t="e">
        <f t="shared" si="53"/>
        <v>#DIV/0!</v>
      </c>
      <c r="BM378" s="22"/>
      <c r="BN378" s="32"/>
      <c r="BO378" s="34" t="e">
        <f t="shared" si="61"/>
        <v>#DIV/0!</v>
      </c>
      <c r="BP378" s="35" t="e">
        <f t="shared" si="54"/>
        <v>#DIV/0!</v>
      </c>
    </row>
    <row r="379" spans="1:68" x14ac:dyDescent="0.45">
      <c r="A379" s="22"/>
      <c r="B379" s="22"/>
      <c r="C379" s="22"/>
      <c r="D379" s="22"/>
      <c r="E379" s="22"/>
      <c r="F379" s="22"/>
      <c r="G379" s="24">
        <f t="shared" si="58"/>
        <v>0</v>
      </c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6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4">
        <f t="shared" si="56"/>
        <v>0</v>
      </c>
      <c r="BF379" s="27">
        <f t="shared" si="59"/>
        <v>0</v>
      </c>
      <c r="BG379" s="28">
        <f t="shared" si="60"/>
        <v>0</v>
      </c>
      <c r="BH379" s="29" t="e">
        <f t="shared" si="57"/>
        <v>#DIV/0!</v>
      </c>
      <c r="BI379" s="30"/>
      <c r="BJ379" s="31" t="e">
        <f t="shared" si="55"/>
        <v>#DIV/0!</v>
      </c>
      <c r="BK379" s="22"/>
      <c r="BL379" s="33" t="e">
        <f t="shared" si="53"/>
        <v>#DIV/0!</v>
      </c>
      <c r="BM379" s="22"/>
      <c r="BN379" s="32"/>
      <c r="BO379" s="34" t="e">
        <f t="shared" si="61"/>
        <v>#DIV/0!</v>
      </c>
      <c r="BP379" s="35" t="e">
        <f t="shared" si="54"/>
        <v>#DIV/0!</v>
      </c>
    </row>
    <row r="380" spans="1:68" x14ac:dyDescent="0.45">
      <c r="A380" s="22"/>
      <c r="B380" s="22"/>
      <c r="C380" s="22"/>
      <c r="D380" s="22"/>
      <c r="E380" s="22"/>
      <c r="F380" s="22"/>
      <c r="G380" s="24">
        <f t="shared" si="58"/>
        <v>0</v>
      </c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6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4">
        <f t="shared" si="56"/>
        <v>0</v>
      </c>
      <c r="BF380" s="27">
        <f t="shared" si="59"/>
        <v>0</v>
      </c>
      <c r="BG380" s="28">
        <f t="shared" si="60"/>
        <v>0</v>
      </c>
      <c r="BH380" s="29" t="e">
        <f t="shared" si="57"/>
        <v>#DIV/0!</v>
      </c>
      <c r="BI380" s="30"/>
      <c r="BJ380" s="31" t="e">
        <f t="shared" si="55"/>
        <v>#DIV/0!</v>
      </c>
      <c r="BK380" s="22"/>
      <c r="BL380" s="33" t="e">
        <f t="shared" si="53"/>
        <v>#DIV/0!</v>
      </c>
      <c r="BM380" s="22"/>
      <c r="BN380" s="32"/>
      <c r="BO380" s="34" t="e">
        <f t="shared" si="61"/>
        <v>#DIV/0!</v>
      </c>
      <c r="BP380" s="35" t="e">
        <f t="shared" si="54"/>
        <v>#DIV/0!</v>
      </c>
    </row>
    <row r="381" spans="1:68" x14ac:dyDescent="0.45">
      <c r="A381" s="22"/>
      <c r="B381" s="22"/>
      <c r="C381" s="22"/>
      <c r="D381" s="22"/>
      <c r="E381" s="22"/>
      <c r="F381" s="22"/>
      <c r="G381" s="24">
        <f t="shared" si="58"/>
        <v>0</v>
      </c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6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4">
        <f t="shared" si="56"/>
        <v>0</v>
      </c>
      <c r="BF381" s="27">
        <f t="shared" si="59"/>
        <v>0</v>
      </c>
      <c r="BG381" s="28">
        <f t="shared" si="60"/>
        <v>0</v>
      </c>
      <c r="BH381" s="29" t="e">
        <f t="shared" si="57"/>
        <v>#DIV/0!</v>
      </c>
      <c r="BI381" s="30"/>
      <c r="BJ381" s="31" t="e">
        <f t="shared" si="55"/>
        <v>#DIV/0!</v>
      </c>
      <c r="BK381" s="22"/>
      <c r="BL381" s="33" t="e">
        <f t="shared" si="53"/>
        <v>#DIV/0!</v>
      </c>
      <c r="BM381" s="22"/>
      <c r="BN381" s="32"/>
      <c r="BO381" s="34" t="e">
        <f t="shared" si="61"/>
        <v>#DIV/0!</v>
      </c>
      <c r="BP381" s="35" t="e">
        <f t="shared" si="54"/>
        <v>#DIV/0!</v>
      </c>
    </row>
    <row r="382" spans="1:68" x14ac:dyDescent="0.45">
      <c r="A382" s="22"/>
      <c r="B382" s="22"/>
      <c r="C382" s="22"/>
      <c r="D382" s="22"/>
      <c r="E382" s="22"/>
      <c r="F382" s="22"/>
      <c r="G382" s="24">
        <f t="shared" si="58"/>
        <v>0</v>
      </c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6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4">
        <f t="shared" si="56"/>
        <v>0</v>
      </c>
      <c r="BF382" s="27">
        <f t="shared" si="59"/>
        <v>0</v>
      </c>
      <c r="BG382" s="28">
        <f t="shared" si="60"/>
        <v>0</v>
      </c>
      <c r="BH382" s="29" t="e">
        <f t="shared" si="57"/>
        <v>#DIV/0!</v>
      </c>
      <c r="BI382" s="30"/>
      <c r="BJ382" s="31" t="e">
        <f t="shared" si="55"/>
        <v>#DIV/0!</v>
      </c>
      <c r="BK382" s="22"/>
      <c r="BL382" s="33" t="e">
        <f t="shared" si="53"/>
        <v>#DIV/0!</v>
      </c>
      <c r="BM382" s="22"/>
      <c r="BN382" s="32"/>
      <c r="BO382" s="34" t="e">
        <f t="shared" si="61"/>
        <v>#DIV/0!</v>
      </c>
      <c r="BP382" s="35" t="e">
        <f t="shared" si="54"/>
        <v>#DIV/0!</v>
      </c>
    </row>
    <row r="383" spans="1:68" x14ac:dyDescent="0.45">
      <c r="A383" s="22"/>
      <c r="B383" s="22"/>
      <c r="C383" s="22"/>
      <c r="D383" s="22"/>
      <c r="E383" s="22"/>
      <c r="F383" s="22"/>
      <c r="G383" s="24">
        <f t="shared" si="58"/>
        <v>0</v>
      </c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6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4">
        <f t="shared" si="56"/>
        <v>0</v>
      </c>
      <c r="BF383" s="27">
        <f t="shared" si="59"/>
        <v>0</v>
      </c>
      <c r="BG383" s="28">
        <f t="shared" si="60"/>
        <v>0</v>
      </c>
      <c r="BH383" s="29" t="e">
        <f t="shared" si="57"/>
        <v>#DIV/0!</v>
      </c>
      <c r="BI383" s="30"/>
      <c r="BJ383" s="31" t="e">
        <f t="shared" si="55"/>
        <v>#DIV/0!</v>
      </c>
      <c r="BK383" s="22"/>
      <c r="BL383" s="33" t="e">
        <f t="shared" si="53"/>
        <v>#DIV/0!</v>
      </c>
      <c r="BM383" s="22"/>
      <c r="BN383" s="32"/>
      <c r="BO383" s="34" t="e">
        <f t="shared" si="61"/>
        <v>#DIV/0!</v>
      </c>
      <c r="BP383" s="35" t="e">
        <f t="shared" si="54"/>
        <v>#DIV/0!</v>
      </c>
    </row>
    <row r="384" spans="1:68" x14ac:dyDescent="0.45">
      <c r="A384" s="22"/>
      <c r="B384" s="22"/>
      <c r="C384" s="22"/>
      <c r="D384" s="22"/>
      <c r="E384" s="22"/>
      <c r="F384" s="22"/>
      <c r="G384" s="24">
        <f t="shared" si="58"/>
        <v>0</v>
      </c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6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4">
        <f t="shared" si="56"/>
        <v>0</v>
      </c>
      <c r="BF384" s="27">
        <f t="shared" si="59"/>
        <v>0</v>
      </c>
      <c r="BG384" s="28">
        <f t="shared" si="60"/>
        <v>0</v>
      </c>
      <c r="BH384" s="29" t="e">
        <f t="shared" si="57"/>
        <v>#DIV/0!</v>
      </c>
      <c r="BI384" s="30"/>
      <c r="BJ384" s="31" t="e">
        <f t="shared" si="55"/>
        <v>#DIV/0!</v>
      </c>
      <c r="BK384" s="22"/>
      <c r="BL384" s="33" t="e">
        <f t="shared" si="53"/>
        <v>#DIV/0!</v>
      </c>
      <c r="BM384" s="22"/>
      <c r="BN384" s="32"/>
      <c r="BO384" s="34" t="e">
        <f t="shared" si="61"/>
        <v>#DIV/0!</v>
      </c>
      <c r="BP384" s="35" t="e">
        <f t="shared" si="54"/>
        <v>#DIV/0!</v>
      </c>
    </row>
    <row r="385" spans="1:68" x14ac:dyDescent="0.45">
      <c r="A385" s="22"/>
      <c r="B385" s="22"/>
      <c r="C385" s="22"/>
      <c r="D385" s="22"/>
      <c r="E385" s="22"/>
      <c r="F385" s="22"/>
      <c r="G385" s="24">
        <f t="shared" si="58"/>
        <v>0</v>
      </c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6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4">
        <f t="shared" si="56"/>
        <v>0</v>
      </c>
      <c r="BF385" s="27">
        <f t="shared" si="59"/>
        <v>0</v>
      </c>
      <c r="BG385" s="28">
        <f t="shared" si="60"/>
        <v>0</v>
      </c>
      <c r="BH385" s="29" t="e">
        <f t="shared" si="57"/>
        <v>#DIV/0!</v>
      </c>
      <c r="BI385" s="30"/>
      <c r="BJ385" s="31" t="e">
        <f t="shared" si="55"/>
        <v>#DIV/0!</v>
      </c>
      <c r="BK385" s="22"/>
      <c r="BL385" s="33" t="e">
        <f t="shared" si="53"/>
        <v>#DIV/0!</v>
      </c>
      <c r="BM385" s="22"/>
      <c r="BN385" s="32"/>
      <c r="BO385" s="34" t="e">
        <f t="shared" si="61"/>
        <v>#DIV/0!</v>
      </c>
      <c r="BP385" s="35" t="e">
        <f t="shared" si="54"/>
        <v>#DIV/0!</v>
      </c>
    </row>
    <row r="386" spans="1:68" x14ac:dyDescent="0.45">
      <c r="A386" s="22"/>
      <c r="B386" s="22"/>
      <c r="C386" s="22"/>
      <c r="D386" s="22"/>
      <c r="E386" s="22"/>
      <c r="F386" s="22"/>
      <c r="G386" s="24">
        <f t="shared" si="58"/>
        <v>0</v>
      </c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6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4">
        <f t="shared" si="56"/>
        <v>0</v>
      </c>
      <c r="BF386" s="27">
        <f t="shared" si="59"/>
        <v>0</v>
      </c>
      <c r="BG386" s="28">
        <f t="shared" si="60"/>
        <v>0</v>
      </c>
      <c r="BH386" s="29" t="e">
        <f t="shared" si="57"/>
        <v>#DIV/0!</v>
      </c>
      <c r="BI386" s="30"/>
      <c r="BJ386" s="31" t="e">
        <f t="shared" si="55"/>
        <v>#DIV/0!</v>
      </c>
      <c r="BK386" s="22"/>
      <c r="BL386" s="33" t="e">
        <f t="shared" ref="BL386:BL449" si="62">BK386/BJ386</f>
        <v>#DIV/0!</v>
      </c>
      <c r="BM386" s="22"/>
      <c r="BN386" s="32"/>
      <c r="BO386" s="34" t="e">
        <f t="shared" si="61"/>
        <v>#DIV/0!</v>
      </c>
      <c r="BP386" s="35" t="e">
        <f t="shared" ref="BP386:BP449" si="63">BO386*BL386*BH386</f>
        <v>#DIV/0!</v>
      </c>
    </row>
    <row r="387" spans="1:68" x14ac:dyDescent="0.45">
      <c r="A387" s="22"/>
      <c r="B387" s="22"/>
      <c r="C387" s="22"/>
      <c r="D387" s="22"/>
      <c r="E387" s="22"/>
      <c r="F387" s="22"/>
      <c r="G387" s="24">
        <f t="shared" si="58"/>
        <v>0</v>
      </c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6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4">
        <f t="shared" si="56"/>
        <v>0</v>
      </c>
      <c r="BF387" s="27">
        <f t="shared" si="59"/>
        <v>0</v>
      </c>
      <c r="BG387" s="28">
        <f t="shared" si="60"/>
        <v>0</v>
      </c>
      <c r="BH387" s="29" t="e">
        <f t="shared" si="57"/>
        <v>#DIV/0!</v>
      </c>
      <c r="BI387" s="30"/>
      <c r="BJ387" s="31" t="e">
        <f t="shared" si="55"/>
        <v>#DIV/0!</v>
      </c>
      <c r="BK387" s="22"/>
      <c r="BL387" s="33" t="e">
        <f t="shared" si="62"/>
        <v>#DIV/0!</v>
      </c>
      <c r="BM387" s="22"/>
      <c r="BN387" s="32"/>
      <c r="BO387" s="34" t="e">
        <f t="shared" si="61"/>
        <v>#DIV/0!</v>
      </c>
      <c r="BP387" s="35" t="e">
        <f t="shared" si="63"/>
        <v>#DIV/0!</v>
      </c>
    </row>
    <row r="388" spans="1:68" x14ac:dyDescent="0.45">
      <c r="A388" s="22"/>
      <c r="B388" s="22"/>
      <c r="C388" s="22"/>
      <c r="D388" s="22"/>
      <c r="E388" s="22"/>
      <c r="F388" s="22"/>
      <c r="G388" s="24">
        <f t="shared" si="58"/>
        <v>0</v>
      </c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6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4">
        <f t="shared" si="56"/>
        <v>0</v>
      </c>
      <c r="BF388" s="27">
        <f t="shared" si="59"/>
        <v>0</v>
      </c>
      <c r="BG388" s="28">
        <f t="shared" si="60"/>
        <v>0</v>
      </c>
      <c r="BH388" s="29" t="e">
        <f t="shared" si="57"/>
        <v>#DIV/0!</v>
      </c>
      <c r="BI388" s="30"/>
      <c r="BJ388" s="31" t="e">
        <f t="shared" si="55"/>
        <v>#DIV/0!</v>
      </c>
      <c r="BK388" s="22"/>
      <c r="BL388" s="33" t="e">
        <f t="shared" si="62"/>
        <v>#DIV/0!</v>
      </c>
      <c r="BM388" s="22"/>
      <c r="BN388" s="32"/>
      <c r="BO388" s="34" t="e">
        <f t="shared" si="61"/>
        <v>#DIV/0!</v>
      </c>
      <c r="BP388" s="35" t="e">
        <f t="shared" si="63"/>
        <v>#DIV/0!</v>
      </c>
    </row>
    <row r="389" spans="1:68" x14ac:dyDescent="0.45">
      <c r="A389" s="22"/>
      <c r="B389" s="22"/>
      <c r="C389" s="22"/>
      <c r="D389" s="22"/>
      <c r="E389" s="22"/>
      <c r="F389" s="22"/>
      <c r="G389" s="24">
        <f t="shared" si="58"/>
        <v>0</v>
      </c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6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4">
        <f t="shared" si="56"/>
        <v>0</v>
      </c>
      <c r="BF389" s="27">
        <f t="shared" si="59"/>
        <v>0</v>
      </c>
      <c r="BG389" s="28">
        <f t="shared" si="60"/>
        <v>0</v>
      </c>
      <c r="BH389" s="29" t="e">
        <f t="shared" si="57"/>
        <v>#DIV/0!</v>
      </c>
      <c r="BI389" s="30"/>
      <c r="BJ389" s="31" t="e">
        <f t="shared" si="55"/>
        <v>#DIV/0!</v>
      </c>
      <c r="BK389" s="22"/>
      <c r="BL389" s="33" t="e">
        <f t="shared" si="62"/>
        <v>#DIV/0!</v>
      </c>
      <c r="BM389" s="22"/>
      <c r="BN389" s="32"/>
      <c r="BO389" s="34" t="e">
        <f t="shared" si="61"/>
        <v>#DIV/0!</v>
      </c>
      <c r="BP389" s="35" t="e">
        <f t="shared" si="63"/>
        <v>#DIV/0!</v>
      </c>
    </row>
    <row r="390" spans="1:68" x14ac:dyDescent="0.45">
      <c r="A390" s="22"/>
      <c r="B390" s="22"/>
      <c r="C390" s="22"/>
      <c r="D390" s="22"/>
      <c r="E390" s="22"/>
      <c r="F390" s="22"/>
      <c r="G390" s="24">
        <f t="shared" si="58"/>
        <v>0</v>
      </c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6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4">
        <f t="shared" si="56"/>
        <v>0</v>
      </c>
      <c r="BF390" s="27">
        <f t="shared" si="59"/>
        <v>0</v>
      </c>
      <c r="BG390" s="28">
        <f t="shared" si="60"/>
        <v>0</v>
      </c>
      <c r="BH390" s="29" t="e">
        <f t="shared" si="57"/>
        <v>#DIV/0!</v>
      </c>
      <c r="BI390" s="30"/>
      <c r="BJ390" s="31" t="e">
        <f t="shared" si="55"/>
        <v>#DIV/0!</v>
      </c>
      <c r="BK390" s="22"/>
      <c r="BL390" s="33" t="e">
        <f t="shared" si="62"/>
        <v>#DIV/0!</v>
      </c>
      <c r="BM390" s="22"/>
      <c r="BN390" s="32"/>
      <c r="BO390" s="34" t="e">
        <f t="shared" si="61"/>
        <v>#DIV/0!</v>
      </c>
      <c r="BP390" s="35" t="e">
        <f t="shared" si="63"/>
        <v>#DIV/0!</v>
      </c>
    </row>
    <row r="391" spans="1:68" x14ac:dyDescent="0.45">
      <c r="A391" s="22"/>
      <c r="B391" s="22"/>
      <c r="C391" s="22"/>
      <c r="D391" s="22"/>
      <c r="E391" s="22"/>
      <c r="F391" s="22"/>
      <c r="G391" s="24">
        <f t="shared" si="58"/>
        <v>0</v>
      </c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6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4">
        <f t="shared" si="56"/>
        <v>0</v>
      </c>
      <c r="BF391" s="27">
        <f t="shared" si="59"/>
        <v>0</v>
      </c>
      <c r="BG391" s="28">
        <f t="shared" si="60"/>
        <v>0</v>
      </c>
      <c r="BH391" s="29" t="e">
        <f t="shared" si="57"/>
        <v>#DIV/0!</v>
      </c>
      <c r="BI391" s="30"/>
      <c r="BJ391" s="31" t="e">
        <f t="shared" si="55"/>
        <v>#DIV/0!</v>
      </c>
      <c r="BK391" s="22"/>
      <c r="BL391" s="33" t="e">
        <f t="shared" si="62"/>
        <v>#DIV/0!</v>
      </c>
      <c r="BM391" s="22"/>
      <c r="BN391" s="32"/>
      <c r="BO391" s="34" t="e">
        <f t="shared" si="61"/>
        <v>#DIV/0!</v>
      </c>
      <c r="BP391" s="35" t="e">
        <f t="shared" si="63"/>
        <v>#DIV/0!</v>
      </c>
    </row>
    <row r="392" spans="1:68" x14ac:dyDescent="0.45">
      <c r="A392" s="22"/>
      <c r="B392" s="22"/>
      <c r="C392" s="22"/>
      <c r="D392" s="22"/>
      <c r="E392" s="22"/>
      <c r="F392" s="22"/>
      <c r="G392" s="24">
        <f t="shared" si="58"/>
        <v>0</v>
      </c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6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4">
        <f t="shared" si="56"/>
        <v>0</v>
      </c>
      <c r="BF392" s="27">
        <f t="shared" si="59"/>
        <v>0</v>
      </c>
      <c r="BG392" s="28">
        <f t="shared" si="60"/>
        <v>0</v>
      </c>
      <c r="BH392" s="29" t="e">
        <f t="shared" si="57"/>
        <v>#DIV/0!</v>
      </c>
      <c r="BI392" s="30"/>
      <c r="BJ392" s="31" t="e">
        <f t="shared" si="55"/>
        <v>#DIV/0!</v>
      </c>
      <c r="BK392" s="22"/>
      <c r="BL392" s="33" t="e">
        <f t="shared" si="62"/>
        <v>#DIV/0!</v>
      </c>
      <c r="BM392" s="22"/>
      <c r="BN392" s="32"/>
      <c r="BO392" s="34" t="e">
        <f t="shared" si="61"/>
        <v>#DIV/0!</v>
      </c>
      <c r="BP392" s="35" t="e">
        <f t="shared" si="63"/>
        <v>#DIV/0!</v>
      </c>
    </row>
    <row r="393" spans="1:68" x14ac:dyDescent="0.45">
      <c r="A393" s="22"/>
      <c r="B393" s="22"/>
      <c r="C393" s="22"/>
      <c r="D393" s="22"/>
      <c r="E393" s="22"/>
      <c r="F393" s="22"/>
      <c r="G393" s="24">
        <f t="shared" si="58"/>
        <v>0</v>
      </c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6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4">
        <f t="shared" si="56"/>
        <v>0</v>
      </c>
      <c r="BF393" s="27">
        <f t="shared" si="59"/>
        <v>0</v>
      </c>
      <c r="BG393" s="28">
        <f t="shared" si="60"/>
        <v>0</v>
      </c>
      <c r="BH393" s="29" t="e">
        <f t="shared" si="57"/>
        <v>#DIV/0!</v>
      </c>
      <c r="BI393" s="30"/>
      <c r="BJ393" s="31" t="e">
        <f t="shared" ref="BJ393:BJ456" si="64">(BG393*60)/BI393*6</f>
        <v>#DIV/0!</v>
      </c>
      <c r="BK393" s="22"/>
      <c r="BL393" s="33" t="e">
        <f t="shared" si="62"/>
        <v>#DIV/0!</v>
      </c>
      <c r="BM393" s="22"/>
      <c r="BN393" s="32"/>
      <c r="BO393" s="34" t="e">
        <f t="shared" si="61"/>
        <v>#DIV/0!</v>
      </c>
      <c r="BP393" s="35" t="e">
        <f t="shared" si="63"/>
        <v>#DIV/0!</v>
      </c>
    </row>
    <row r="394" spans="1:68" x14ac:dyDescent="0.45">
      <c r="A394" s="22"/>
      <c r="B394" s="22"/>
      <c r="C394" s="22"/>
      <c r="D394" s="22"/>
      <c r="E394" s="22"/>
      <c r="F394" s="22"/>
      <c r="G394" s="24">
        <f t="shared" si="58"/>
        <v>0</v>
      </c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6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4">
        <f t="shared" ref="BE394:BE457" si="65">SUM(H394:BD394)</f>
        <v>0</v>
      </c>
      <c r="BF394" s="27">
        <f t="shared" si="59"/>
        <v>0</v>
      </c>
      <c r="BG394" s="28">
        <f t="shared" si="60"/>
        <v>0</v>
      </c>
      <c r="BH394" s="29" t="e">
        <f t="shared" ref="BH394:BH457" si="66">BF394/G394</f>
        <v>#DIV/0!</v>
      </c>
      <c r="BI394" s="30"/>
      <c r="BJ394" s="31" t="e">
        <f t="shared" si="64"/>
        <v>#DIV/0!</v>
      </c>
      <c r="BK394" s="22"/>
      <c r="BL394" s="33" t="e">
        <f t="shared" si="62"/>
        <v>#DIV/0!</v>
      </c>
      <c r="BM394" s="22"/>
      <c r="BN394" s="32"/>
      <c r="BO394" s="34" t="e">
        <f t="shared" si="61"/>
        <v>#DIV/0!</v>
      </c>
      <c r="BP394" s="35" t="e">
        <f t="shared" si="63"/>
        <v>#DIV/0!</v>
      </c>
    </row>
    <row r="395" spans="1:68" x14ac:dyDescent="0.45">
      <c r="A395" s="22"/>
      <c r="B395" s="22"/>
      <c r="C395" s="22"/>
      <c r="D395" s="22"/>
      <c r="E395" s="22"/>
      <c r="F395" s="22"/>
      <c r="G395" s="24">
        <f t="shared" si="58"/>
        <v>0</v>
      </c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6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4">
        <f t="shared" si="65"/>
        <v>0</v>
      </c>
      <c r="BF395" s="27">
        <f t="shared" si="59"/>
        <v>0</v>
      </c>
      <c r="BG395" s="28">
        <f t="shared" si="60"/>
        <v>0</v>
      </c>
      <c r="BH395" s="29" t="e">
        <f t="shared" si="66"/>
        <v>#DIV/0!</v>
      </c>
      <c r="BI395" s="30"/>
      <c r="BJ395" s="31" t="e">
        <f t="shared" si="64"/>
        <v>#DIV/0!</v>
      </c>
      <c r="BK395" s="22"/>
      <c r="BL395" s="33" t="e">
        <f t="shared" si="62"/>
        <v>#DIV/0!</v>
      </c>
      <c r="BM395" s="22"/>
      <c r="BN395" s="32"/>
      <c r="BO395" s="34" t="e">
        <f t="shared" si="61"/>
        <v>#DIV/0!</v>
      </c>
      <c r="BP395" s="35" t="e">
        <f t="shared" si="63"/>
        <v>#DIV/0!</v>
      </c>
    </row>
    <row r="396" spans="1:68" x14ac:dyDescent="0.45">
      <c r="A396" s="22"/>
      <c r="B396" s="22"/>
      <c r="C396" s="22"/>
      <c r="D396" s="22"/>
      <c r="E396" s="22"/>
      <c r="F396" s="22"/>
      <c r="G396" s="24">
        <f t="shared" si="58"/>
        <v>0</v>
      </c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6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4">
        <f t="shared" si="65"/>
        <v>0</v>
      </c>
      <c r="BF396" s="27">
        <f t="shared" si="59"/>
        <v>0</v>
      </c>
      <c r="BG396" s="28">
        <f t="shared" si="60"/>
        <v>0</v>
      </c>
      <c r="BH396" s="29" t="e">
        <f t="shared" si="66"/>
        <v>#DIV/0!</v>
      </c>
      <c r="BI396" s="30"/>
      <c r="BJ396" s="31" t="e">
        <f t="shared" si="64"/>
        <v>#DIV/0!</v>
      </c>
      <c r="BK396" s="22"/>
      <c r="BL396" s="33" t="e">
        <f t="shared" si="62"/>
        <v>#DIV/0!</v>
      </c>
      <c r="BM396" s="22"/>
      <c r="BN396" s="32"/>
      <c r="BO396" s="34" t="e">
        <f t="shared" si="61"/>
        <v>#DIV/0!</v>
      </c>
      <c r="BP396" s="35" t="e">
        <f t="shared" si="63"/>
        <v>#DIV/0!</v>
      </c>
    </row>
    <row r="397" spans="1:68" x14ac:dyDescent="0.45">
      <c r="A397" s="22"/>
      <c r="B397" s="22"/>
      <c r="C397" s="22"/>
      <c r="D397" s="22"/>
      <c r="E397" s="22"/>
      <c r="F397" s="22"/>
      <c r="G397" s="24">
        <f t="shared" si="58"/>
        <v>0</v>
      </c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6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4">
        <f t="shared" si="65"/>
        <v>0</v>
      </c>
      <c r="BF397" s="27">
        <f t="shared" si="59"/>
        <v>0</v>
      </c>
      <c r="BG397" s="28">
        <f t="shared" si="60"/>
        <v>0</v>
      </c>
      <c r="BH397" s="29" t="e">
        <f t="shared" si="66"/>
        <v>#DIV/0!</v>
      </c>
      <c r="BI397" s="30"/>
      <c r="BJ397" s="31" t="e">
        <f t="shared" si="64"/>
        <v>#DIV/0!</v>
      </c>
      <c r="BK397" s="22"/>
      <c r="BL397" s="33" t="e">
        <f t="shared" si="62"/>
        <v>#DIV/0!</v>
      </c>
      <c r="BM397" s="22"/>
      <c r="BN397" s="32"/>
      <c r="BO397" s="34" t="e">
        <f t="shared" si="61"/>
        <v>#DIV/0!</v>
      </c>
      <c r="BP397" s="35" t="e">
        <f t="shared" si="63"/>
        <v>#DIV/0!</v>
      </c>
    </row>
    <row r="398" spans="1:68" x14ac:dyDescent="0.45">
      <c r="A398" s="22"/>
      <c r="B398" s="22"/>
      <c r="C398" s="22"/>
      <c r="D398" s="22"/>
      <c r="E398" s="22"/>
      <c r="F398" s="22"/>
      <c r="G398" s="24">
        <f t="shared" si="58"/>
        <v>0</v>
      </c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6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4">
        <f t="shared" si="65"/>
        <v>0</v>
      </c>
      <c r="BF398" s="27">
        <f t="shared" si="59"/>
        <v>0</v>
      </c>
      <c r="BG398" s="28">
        <f t="shared" si="60"/>
        <v>0</v>
      </c>
      <c r="BH398" s="29" t="e">
        <f t="shared" si="66"/>
        <v>#DIV/0!</v>
      </c>
      <c r="BI398" s="30"/>
      <c r="BJ398" s="31" t="e">
        <f t="shared" si="64"/>
        <v>#DIV/0!</v>
      </c>
      <c r="BK398" s="22"/>
      <c r="BL398" s="33" t="e">
        <f t="shared" si="62"/>
        <v>#DIV/0!</v>
      </c>
      <c r="BM398" s="22"/>
      <c r="BN398" s="32"/>
      <c r="BO398" s="34" t="e">
        <f t="shared" si="61"/>
        <v>#DIV/0!</v>
      </c>
      <c r="BP398" s="35" t="e">
        <f t="shared" si="63"/>
        <v>#DIV/0!</v>
      </c>
    </row>
    <row r="399" spans="1:68" x14ac:dyDescent="0.45">
      <c r="A399" s="22"/>
      <c r="B399" s="22"/>
      <c r="C399" s="22"/>
      <c r="D399" s="22"/>
      <c r="E399" s="22"/>
      <c r="F399" s="22"/>
      <c r="G399" s="24">
        <f t="shared" si="58"/>
        <v>0</v>
      </c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6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4">
        <f t="shared" si="65"/>
        <v>0</v>
      </c>
      <c r="BF399" s="27">
        <f t="shared" si="59"/>
        <v>0</v>
      </c>
      <c r="BG399" s="28">
        <f t="shared" si="60"/>
        <v>0</v>
      </c>
      <c r="BH399" s="29" t="e">
        <f t="shared" si="66"/>
        <v>#DIV/0!</v>
      </c>
      <c r="BI399" s="30"/>
      <c r="BJ399" s="31" t="e">
        <f t="shared" si="64"/>
        <v>#DIV/0!</v>
      </c>
      <c r="BK399" s="22"/>
      <c r="BL399" s="33" t="e">
        <f t="shared" si="62"/>
        <v>#DIV/0!</v>
      </c>
      <c r="BM399" s="22"/>
      <c r="BN399" s="32"/>
      <c r="BO399" s="34" t="e">
        <f t="shared" si="61"/>
        <v>#DIV/0!</v>
      </c>
      <c r="BP399" s="35" t="e">
        <f t="shared" si="63"/>
        <v>#DIV/0!</v>
      </c>
    </row>
    <row r="400" spans="1:68" x14ac:dyDescent="0.45">
      <c r="A400" s="22"/>
      <c r="B400" s="22"/>
      <c r="C400" s="22"/>
      <c r="D400" s="22"/>
      <c r="E400" s="22"/>
      <c r="F400" s="22"/>
      <c r="G400" s="24">
        <f t="shared" si="58"/>
        <v>0</v>
      </c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6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4">
        <f t="shared" si="65"/>
        <v>0</v>
      </c>
      <c r="BF400" s="27">
        <f t="shared" si="59"/>
        <v>0</v>
      </c>
      <c r="BG400" s="28">
        <f t="shared" si="60"/>
        <v>0</v>
      </c>
      <c r="BH400" s="29" t="e">
        <f t="shared" si="66"/>
        <v>#DIV/0!</v>
      </c>
      <c r="BI400" s="30"/>
      <c r="BJ400" s="31" t="e">
        <f t="shared" si="64"/>
        <v>#DIV/0!</v>
      </c>
      <c r="BK400" s="22"/>
      <c r="BL400" s="33" t="e">
        <f t="shared" si="62"/>
        <v>#DIV/0!</v>
      </c>
      <c r="BM400" s="22"/>
      <c r="BN400" s="32"/>
      <c r="BO400" s="34" t="e">
        <f t="shared" si="61"/>
        <v>#DIV/0!</v>
      </c>
      <c r="BP400" s="35" t="e">
        <f t="shared" si="63"/>
        <v>#DIV/0!</v>
      </c>
    </row>
    <row r="401" spans="1:68" x14ac:dyDescent="0.45">
      <c r="A401" s="22"/>
      <c r="B401" s="22"/>
      <c r="C401" s="22"/>
      <c r="D401" s="22"/>
      <c r="E401" s="22"/>
      <c r="F401" s="22"/>
      <c r="G401" s="24">
        <f t="shared" si="58"/>
        <v>0</v>
      </c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6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4">
        <f t="shared" si="65"/>
        <v>0</v>
      </c>
      <c r="BF401" s="27">
        <f t="shared" si="59"/>
        <v>0</v>
      </c>
      <c r="BG401" s="28">
        <f t="shared" si="60"/>
        <v>0</v>
      </c>
      <c r="BH401" s="29" t="e">
        <f t="shared" si="66"/>
        <v>#DIV/0!</v>
      </c>
      <c r="BI401" s="30"/>
      <c r="BJ401" s="31" t="e">
        <f t="shared" si="64"/>
        <v>#DIV/0!</v>
      </c>
      <c r="BK401" s="22"/>
      <c r="BL401" s="33" t="e">
        <f t="shared" si="62"/>
        <v>#DIV/0!</v>
      </c>
      <c r="BM401" s="22"/>
      <c r="BN401" s="32"/>
      <c r="BO401" s="34" t="e">
        <f t="shared" si="61"/>
        <v>#DIV/0!</v>
      </c>
      <c r="BP401" s="35" t="e">
        <f t="shared" si="63"/>
        <v>#DIV/0!</v>
      </c>
    </row>
    <row r="402" spans="1:68" x14ac:dyDescent="0.45">
      <c r="A402" s="22"/>
      <c r="B402" s="22"/>
      <c r="C402" s="22"/>
      <c r="D402" s="22"/>
      <c r="E402" s="22"/>
      <c r="F402" s="22"/>
      <c r="G402" s="24">
        <f t="shared" si="58"/>
        <v>0</v>
      </c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6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4">
        <f t="shared" si="65"/>
        <v>0</v>
      </c>
      <c r="BF402" s="27">
        <f t="shared" si="59"/>
        <v>0</v>
      </c>
      <c r="BG402" s="28">
        <f t="shared" si="60"/>
        <v>0</v>
      </c>
      <c r="BH402" s="29" t="e">
        <f t="shared" si="66"/>
        <v>#DIV/0!</v>
      </c>
      <c r="BI402" s="30"/>
      <c r="BJ402" s="31" t="e">
        <f t="shared" si="64"/>
        <v>#DIV/0!</v>
      </c>
      <c r="BK402" s="22"/>
      <c r="BL402" s="33" t="e">
        <f t="shared" si="62"/>
        <v>#DIV/0!</v>
      </c>
      <c r="BM402" s="22"/>
      <c r="BN402" s="32"/>
      <c r="BO402" s="34" t="e">
        <f t="shared" si="61"/>
        <v>#DIV/0!</v>
      </c>
      <c r="BP402" s="35" t="e">
        <f t="shared" si="63"/>
        <v>#DIV/0!</v>
      </c>
    </row>
    <row r="403" spans="1:68" x14ac:dyDescent="0.45">
      <c r="A403" s="22"/>
      <c r="B403" s="22"/>
      <c r="C403" s="22"/>
      <c r="D403" s="22"/>
      <c r="E403" s="22"/>
      <c r="F403" s="22"/>
      <c r="G403" s="24">
        <f t="shared" si="58"/>
        <v>0</v>
      </c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6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4">
        <f t="shared" si="65"/>
        <v>0</v>
      </c>
      <c r="BF403" s="27">
        <f t="shared" si="59"/>
        <v>0</v>
      </c>
      <c r="BG403" s="28">
        <f t="shared" si="60"/>
        <v>0</v>
      </c>
      <c r="BH403" s="29" t="e">
        <f t="shared" si="66"/>
        <v>#DIV/0!</v>
      </c>
      <c r="BI403" s="30"/>
      <c r="BJ403" s="31" t="e">
        <f t="shared" si="64"/>
        <v>#DIV/0!</v>
      </c>
      <c r="BK403" s="22"/>
      <c r="BL403" s="33" t="e">
        <f t="shared" si="62"/>
        <v>#DIV/0!</v>
      </c>
      <c r="BM403" s="22"/>
      <c r="BN403" s="32"/>
      <c r="BO403" s="34" t="e">
        <f t="shared" si="61"/>
        <v>#DIV/0!</v>
      </c>
      <c r="BP403" s="35" t="e">
        <f t="shared" si="63"/>
        <v>#DIV/0!</v>
      </c>
    </row>
    <row r="404" spans="1:68" x14ac:dyDescent="0.45">
      <c r="A404" s="22"/>
      <c r="B404" s="22"/>
      <c r="C404" s="22"/>
      <c r="D404" s="22"/>
      <c r="E404" s="22"/>
      <c r="F404" s="22"/>
      <c r="G404" s="24">
        <f t="shared" si="58"/>
        <v>0</v>
      </c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6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4">
        <f t="shared" si="65"/>
        <v>0</v>
      </c>
      <c r="BF404" s="27">
        <f t="shared" si="59"/>
        <v>0</v>
      </c>
      <c r="BG404" s="28">
        <f t="shared" si="60"/>
        <v>0</v>
      </c>
      <c r="BH404" s="29" t="e">
        <f t="shared" si="66"/>
        <v>#DIV/0!</v>
      </c>
      <c r="BI404" s="30"/>
      <c r="BJ404" s="31" t="e">
        <f t="shared" si="64"/>
        <v>#DIV/0!</v>
      </c>
      <c r="BK404" s="22"/>
      <c r="BL404" s="33" t="e">
        <f t="shared" si="62"/>
        <v>#DIV/0!</v>
      </c>
      <c r="BM404" s="22"/>
      <c r="BN404" s="32"/>
      <c r="BO404" s="34" t="e">
        <f t="shared" si="61"/>
        <v>#DIV/0!</v>
      </c>
      <c r="BP404" s="35" t="e">
        <f t="shared" si="63"/>
        <v>#DIV/0!</v>
      </c>
    </row>
    <row r="405" spans="1:68" x14ac:dyDescent="0.45">
      <c r="A405" s="22"/>
      <c r="B405" s="22"/>
      <c r="C405" s="22"/>
      <c r="D405" s="22"/>
      <c r="E405" s="22"/>
      <c r="F405" s="22"/>
      <c r="G405" s="24">
        <f t="shared" si="58"/>
        <v>0</v>
      </c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6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4">
        <f t="shared" si="65"/>
        <v>0</v>
      </c>
      <c r="BF405" s="27">
        <f t="shared" si="59"/>
        <v>0</v>
      </c>
      <c r="BG405" s="28">
        <f t="shared" si="60"/>
        <v>0</v>
      </c>
      <c r="BH405" s="29" t="e">
        <f t="shared" si="66"/>
        <v>#DIV/0!</v>
      </c>
      <c r="BI405" s="30"/>
      <c r="BJ405" s="31" t="e">
        <f t="shared" si="64"/>
        <v>#DIV/0!</v>
      </c>
      <c r="BK405" s="22"/>
      <c r="BL405" s="33" t="e">
        <f t="shared" si="62"/>
        <v>#DIV/0!</v>
      </c>
      <c r="BM405" s="22"/>
      <c r="BN405" s="32"/>
      <c r="BO405" s="34" t="e">
        <f t="shared" si="61"/>
        <v>#DIV/0!</v>
      </c>
      <c r="BP405" s="35" t="e">
        <f t="shared" si="63"/>
        <v>#DIV/0!</v>
      </c>
    </row>
    <row r="406" spans="1:68" x14ac:dyDescent="0.45">
      <c r="A406" s="22"/>
      <c r="B406" s="22"/>
      <c r="C406" s="22"/>
      <c r="D406" s="22"/>
      <c r="E406" s="22"/>
      <c r="F406" s="22"/>
      <c r="G406" s="24">
        <f t="shared" si="58"/>
        <v>0</v>
      </c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6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4">
        <f t="shared" si="65"/>
        <v>0</v>
      </c>
      <c r="BF406" s="27">
        <f t="shared" si="59"/>
        <v>0</v>
      </c>
      <c r="BG406" s="28">
        <f t="shared" si="60"/>
        <v>0</v>
      </c>
      <c r="BH406" s="29" t="e">
        <f t="shared" si="66"/>
        <v>#DIV/0!</v>
      </c>
      <c r="BI406" s="30"/>
      <c r="BJ406" s="31" t="e">
        <f t="shared" si="64"/>
        <v>#DIV/0!</v>
      </c>
      <c r="BK406" s="22"/>
      <c r="BL406" s="33" t="e">
        <f t="shared" si="62"/>
        <v>#DIV/0!</v>
      </c>
      <c r="BM406" s="22"/>
      <c r="BN406" s="32"/>
      <c r="BO406" s="34" t="e">
        <f t="shared" si="61"/>
        <v>#DIV/0!</v>
      </c>
      <c r="BP406" s="35" t="e">
        <f t="shared" si="63"/>
        <v>#DIV/0!</v>
      </c>
    </row>
    <row r="407" spans="1:68" x14ac:dyDescent="0.45">
      <c r="A407" s="22"/>
      <c r="B407" s="22"/>
      <c r="C407" s="22"/>
      <c r="D407" s="22"/>
      <c r="E407" s="22"/>
      <c r="F407" s="22"/>
      <c r="G407" s="24">
        <f t="shared" si="58"/>
        <v>0</v>
      </c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6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4">
        <f t="shared" si="65"/>
        <v>0</v>
      </c>
      <c r="BF407" s="27">
        <f t="shared" si="59"/>
        <v>0</v>
      </c>
      <c r="BG407" s="28">
        <f t="shared" si="60"/>
        <v>0</v>
      </c>
      <c r="BH407" s="29" t="e">
        <f t="shared" si="66"/>
        <v>#DIV/0!</v>
      </c>
      <c r="BI407" s="30"/>
      <c r="BJ407" s="31" t="e">
        <f t="shared" si="64"/>
        <v>#DIV/0!</v>
      </c>
      <c r="BK407" s="22"/>
      <c r="BL407" s="33" t="e">
        <f t="shared" si="62"/>
        <v>#DIV/0!</v>
      </c>
      <c r="BM407" s="22"/>
      <c r="BN407" s="32"/>
      <c r="BO407" s="34" t="e">
        <f t="shared" si="61"/>
        <v>#DIV/0!</v>
      </c>
      <c r="BP407" s="35" t="e">
        <f t="shared" si="63"/>
        <v>#DIV/0!</v>
      </c>
    </row>
    <row r="408" spans="1:68" x14ac:dyDescent="0.45">
      <c r="A408" s="22"/>
      <c r="B408" s="22"/>
      <c r="C408" s="22"/>
      <c r="D408" s="22"/>
      <c r="E408" s="22"/>
      <c r="F408" s="22"/>
      <c r="G408" s="24">
        <f t="shared" si="58"/>
        <v>0</v>
      </c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6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4">
        <f t="shared" si="65"/>
        <v>0</v>
      </c>
      <c r="BF408" s="27">
        <f t="shared" si="59"/>
        <v>0</v>
      </c>
      <c r="BG408" s="28">
        <f t="shared" si="60"/>
        <v>0</v>
      </c>
      <c r="BH408" s="29" t="e">
        <f t="shared" si="66"/>
        <v>#DIV/0!</v>
      </c>
      <c r="BI408" s="30"/>
      <c r="BJ408" s="31" t="e">
        <f t="shared" si="64"/>
        <v>#DIV/0!</v>
      </c>
      <c r="BK408" s="22"/>
      <c r="BL408" s="33" t="e">
        <f t="shared" si="62"/>
        <v>#DIV/0!</v>
      </c>
      <c r="BM408" s="22"/>
      <c r="BN408" s="32"/>
      <c r="BO408" s="34" t="e">
        <f t="shared" si="61"/>
        <v>#DIV/0!</v>
      </c>
      <c r="BP408" s="35" t="e">
        <f t="shared" si="63"/>
        <v>#DIV/0!</v>
      </c>
    </row>
    <row r="409" spans="1:68" x14ac:dyDescent="0.45">
      <c r="A409" s="22"/>
      <c r="B409" s="22"/>
      <c r="C409" s="22"/>
      <c r="D409" s="22"/>
      <c r="E409" s="22"/>
      <c r="F409" s="22"/>
      <c r="G409" s="24">
        <f t="shared" si="58"/>
        <v>0</v>
      </c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6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4">
        <f t="shared" si="65"/>
        <v>0</v>
      </c>
      <c r="BF409" s="27">
        <f t="shared" si="59"/>
        <v>0</v>
      </c>
      <c r="BG409" s="28">
        <f t="shared" si="60"/>
        <v>0</v>
      </c>
      <c r="BH409" s="29" t="e">
        <f t="shared" si="66"/>
        <v>#DIV/0!</v>
      </c>
      <c r="BI409" s="30"/>
      <c r="BJ409" s="31" t="e">
        <f t="shared" si="64"/>
        <v>#DIV/0!</v>
      </c>
      <c r="BK409" s="22"/>
      <c r="BL409" s="33" t="e">
        <f t="shared" si="62"/>
        <v>#DIV/0!</v>
      </c>
      <c r="BM409" s="22"/>
      <c r="BN409" s="32"/>
      <c r="BO409" s="34" t="e">
        <f t="shared" si="61"/>
        <v>#DIV/0!</v>
      </c>
      <c r="BP409" s="35" t="e">
        <f t="shared" si="63"/>
        <v>#DIV/0!</v>
      </c>
    </row>
    <row r="410" spans="1:68" x14ac:dyDescent="0.45">
      <c r="A410" s="22"/>
      <c r="B410" s="22"/>
      <c r="C410" s="22"/>
      <c r="D410" s="22"/>
      <c r="E410" s="22"/>
      <c r="F410" s="22"/>
      <c r="G410" s="24">
        <f t="shared" si="58"/>
        <v>0</v>
      </c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6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4">
        <f t="shared" si="65"/>
        <v>0</v>
      </c>
      <c r="BF410" s="27">
        <f t="shared" si="59"/>
        <v>0</v>
      </c>
      <c r="BG410" s="28">
        <f t="shared" si="60"/>
        <v>0</v>
      </c>
      <c r="BH410" s="29" t="e">
        <f t="shared" si="66"/>
        <v>#DIV/0!</v>
      </c>
      <c r="BI410" s="30"/>
      <c r="BJ410" s="31" t="e">
        <f t="shared" si="64"/>
        <v>#DIV/0!</v>
      </c>
      <c r="BK410" s="22"/>
      <c r="BL410" s="33" t="e">
        <f t="shared" si="62"/>
        <v>#DIV/0!</v>
      </c>
      <c r="BM410" s="22"/>
      <c r="BN410" s="32"/>
      <c r="BO410" s="34" t="e">
        <f t="shared" si="61"/>
        <v>#DIV/0!</v>
      </c>
      <c r="BP410" s="35" t="e">
        <f t="shared" si="63"/>
        <v>#DIV/0!</v>
      </c>
    </row>
    <row r="411" spans="1:68" x14ac:dyDescent="0.45">
      <c r="A411" s="22"/>
      <c r="B411" s="22"/>
      <c r="C411" s="22"/>
      <c r="D411" s="22"/>
      <c r="E411" s="22"/>
      <c r="F411" s="22"/>
      <c r="G411" s="24">
        <f t="shared" si="58"/>
        <v>0</v>
      </c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6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4">
        <f t="shared" si="65"/>
        <v>0</v>
      </c>
      <c r="BF411" s="27">
        <f t="shared" si="59"/>
        <v>0</v>
      </c>
      <c r="BG411" s="28">
        <f t="shared" si="60"/>
        <v>0</v>
      </c>
      <c r="BH411" s="29" t="e">
        <f t="shared" si="66"/>
        <v>#DIV/0!</v>
      </c>
      <c r="BI411" s="30"/>
      <c r="BJ411" s="31" t="e">
        <f t="shared" si="64"/>
        <v>#DIV/0!</v>
      </c>
      <c r="BK411" s="22"/>
      <c r="BL411" s="33" t="e">
        <f t="shared" si="62"/>
        <v>#DIV/0!</v>
      </c>
      <c r="BM411" s="22"/>
      <c r="BN411" s="32"/>
      <c r="BO411" s="34" t="e">
        <f t="shared" si="61"/>
        <v>#DIV/0!</v>
      </c>
      <c r="BP411" s="35" t="e">
        <f t="shared" si="63"/>
        <v>#DIV/0!</v>
      </c>
    </row>
    <row r="412" spans="1:68" x14ac:dyDescent="0.45">
      <c r="A412" s="22"/>
      <c r="B412" s="22"/>
      <c r="C412" s="22"/>
      <c r="D412" s="22"/>
      <c r="E412" s="22"/>
      <c r="F412" s="22"/>
      <c r="G412" s="24">
        <f t="shared" si="58"/>
        <v>0</v>
      </c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6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4">
        <f t="shared" si="65"/>
        <v>0</v>
      </c>
      <c r="BF412" s="27">
        <f t="shared" si="59"/>
        <v>0</v>
      </c>
      <c r="BG412" s="28">
        <f t="shared" si="60"/>
        <v>0</v>
      </c>
      <c r="BH412" s="29" t="e">
        <f t="shared" si="66"/>
        <v>#DIV/0!</v>
      </c>
      <c r="BI412" s="30"/>
      <c r="BJ412" s="31" t="e">
        <f t="shared" si="64"/>
        <v>#DIV/0!</v>
      </c>
      <c r="BK412" s="22"/>
      <c r="BL412" s="33" t="e">
        <f t="shared" si="62"/>
        <v>#DIV/0!</v>
      </c>
      <c r="BM412" s="22"/>
      <c r="BN412" s="32"/>
      <c r="BO412" s="34" t="e">
        <f t="shared" si="61"/>
        <v>#DIV/0!</v>
      </c>
      <c r="BP412" s="35" t="e">
        <f t="shared" si="63"/>
        <v>#DIV/0!</v>
      </c>
    </row>
    <row r="413" spans="1:68" x14ac:dyDescent="0.45">
      <c r="A413" s="22"/>
      <c r="B413" s="22"/>
      <c r="C413" s="22"/>
      <c r="D413" s="22"/>
      <c r="E413" s="22"/>
      <c r="F413" s="22"/>
      <c r="G413" s="24">
        <f t="shared" si="58"/>
        <v>0</v>
      </c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6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4">
        <f t="shared" si="65"/>
        <v>0</v>
      </c>
      <c r="BF413" s="27">
        <f t="shared" si="59"/>
        <v>0</v>
      </c>
      <c r="BG413" s="28">
        <f t="shared" si="60"/>
        <v>0</v>
      </c>
      <c r="BH413" s="29" t="e">
        <f t="shared" si="66"/>
        <v>#DIV/0!</v>
      </c>
      <c r="BI413" s="30"/>
      <c r="BJ413" s="31" t="e">
        <f t="shared" si="64"/>
        <v>#DIV/0!</v>
      </c>
      <c r="BK413" s="22"/>
      <c r="BL413" s="33" t="e">
        <f t="shared" si="62"/>
        <v>#DIV/0!</v>
      </c>
      <c r="BM413" s="22"/>
      <c r="BN413" s="32"/>
      <c r="BO413" s="34" t="e">
        <f t="shared" si="61"/>
        <v>#DIV/0!</v>
      </c>
      <c r="BP413" s="35" t="e">
        <f t="shared" si="63"/>
        <v>#DIV/0!</v>
      </c>
    </row>
    <row r="414" spans="1:68" x14ac:dyDescent="0.45">
      <c r="A414" s="22"/>
      <c r="B414" s="22"/>
      <c r="C414" s="22"/>
      <c r="D414" s="22"/>
      <c r="E414" s="22"/>
      <c r="F414" s="22"/>
      <c r="G414" s="24">
        <f t="shared" si="58"/>
        <v>0</v>
      </c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6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4">
        <f t="shared" si="65"/>
        <v>0</v>
      </c>
      <c r="BF414" s="27">
        <f t="shared" si="59"/>
        <v>0</v>
      </c>
      <c r="BG414" s="28">
        <f t="shared" si="60"/>
        <v>0</v>
      </c>
      <c r="BH414" s="29" t="e">
        <f t="shared" si="66"/>
        <v>#DIV/0!</v>
      </c>
      <c r="BI414" s="30"/>
      <c r="BJ414" s="31" t="e">
        <f t="shared" si="64"/>
        <v>#DIV/0!</v>
      </c>
      <c r="BK414" s="22"/>
      <c r="BL414" s="33" t="e">
        <f t="shared" si="62"/>
        <v>#DIV/0!</v>
      </c>
      <c r="BM414" s="22"/>
      <c r="BN414" s="32"/>
      <c r="BO414" s="34" t="e">
        <f t="shared" si="61"/>
        <v>#DIV/0!</v>
      </c>
      <c r="BP414" s="35" t="e">
        <f t="shared" si="63"/>
        <v>#DIV/0!</v>
      </c>
    </row>
    <row r="415" spans="1:68" x14ac:dyDescent="0.45">
      <c r="A415" s="22"/>
      <c r="B415" s="22"/>
      <c r="C415" s="22"/>
      <c r="D415" s="22"/>
      <c r="E415" s="22"/>
      <c r="F415" s="22"/>
      <c r="G415" s="24">
        <f t="shared" si="58"/>
        <v>0</v>
      </c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6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4">
        <f t="shared" si="65"/>
        <v>0</v>
      </c>
      <c r="BF415" s="27">
        <f t="shared" si="59"/>
        <v>0</v>
      </c>
      <c r="BG415" s="28">
        <f t="shared" si="60"/>
        <v>0</v>
      </c>
      <c r="BH415" s="29" t="e">
        <f t="shared" si="66"/>
        <v>#DIV/0!</v>
      </c>
      <c r="BI415" s="30"/>
      <c r="BJ415" s="31" t="e">
        <f t="shared" si="64"/>
        <v>#DIV/0!</v>
      </c>
      <c r="BK415" s="22"/>
      <c r="BL415" s="33" t="e">
        <f t="shared" si="62"/>
        <v>#DIV/0!</v>
      </c>
      <c r="BM415" s="22"/>
      <c r="BN415" s="32"/>
      <c r="BO415" s="34" t="e">
        <f t="shared" si="61"/>
        <v>#DIV/0!</v>
      </c>
      <c r="BP415" s="35" t="e">
        <f t="shared" si="63"/>
        <v>#DIV/0!</v>
      </c>
    </row>
    <row r="416" spans="1:68" x14ac:dyDescent="0.45">
      <c r="A416" s="22"/>
      <c r="B416" s="22"/>
      <c r="C416" s="22"/>
      <c r="D416" s="22"/>
      <c r="E416" s="22"/>
      <c r="F416" s="22"/>
      <c r="G416" s="24">
        <f t="shared" si="58"/>
        <v>0</v>
      </c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6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4">
        <f t="shared" si="65"/>
        <v>0</v>
      </c>
      <c r="BF416" s="27">
        <f t="shared" si="59"/>
        <v>0</v>
      </c>
      <c r="BG416" s="28">
        <f t="shared" si="60"/>
        <v>0</v>
      </c>
      <c r="BH416" s="29" t="e">
        <f t="shared" si="66"/>
        <v>#DIV/0!</v>
      </c>
      <c r="BI416" s="30"/>
      <c r="BJ416" s="31" t="e">
        <f t="shared" si="64"/>
        <v>#DIV/0!</v>
      </c>
      <c r="BK416" s="22"/>
      <c r="BL416" s="33" t="e">
        <f t="shared" si="62"/>
        <v>#DIV/0!</v>
      </c>
      <c r="BM416" s="22"/>
      <c r="BN416" s="32"/>
      <c r="BO416" s="34" t="e">
        <f t="shared" si="61"/>
        <v>#DIV/0!</v>
      </c>
      <c r="BP416" s="35" t="e">
        <f t="shared" si="63"/>
        <v>#DIV/0!</v>
      </c>
    </row>
    <row r="417" spans="1:68" x14ac:dyDescent="0.45">
      <c r="A417" s="22"/>
      <c r="B417" s="22"/>
      <c r="C417" s="22"/>
      <c r="D417" s="22"/>
      <c r="E417" s="22"/>
      <c r="F417" s="22"/>
      <c r="G417" s="24">
        <f t="shared" si="58"/>
        <v>0</v>
      </c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6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4">
        <f t="shared" si="65"/>
        <v>0</v>
      </c>
      <c r="BF417" s="27">
        <f t="shared" si="59"/>
        <v>0</v>
      </c>
      <c r="BG417" s="28">
        <f t="shared" si="60"/>
        <v>0</v>
      </c>
      <c r="BH417" s="29" t="e">
        <f t="shared" si="66"/>
        <v>#DIV/0!</v>
      </c>
      <c r="BI417" s="30"/>
      <c r="BJ417" s="31" t="e">
        <f t="shared" si="64"/>
        <v>#DIV/0!</v>
      </c>
      <c r="BK417" s="22"/>
      <c r="BL417" s="33" t="e">
        <f t="shared" si="62"/>
        <v>#DIV/0!</v>
      </c>
      <c r="BM417" s="22"/>
      <c r="BN417" s="32"/>
      <c r="BO417" s="34" t="e">
        <f t="shared" si="61"/>
        <v>#DIV/0!</v>
      </c>
      <c r="BP417" s="35" t="e">
        <f t="shared" si="63"/>
        <v>#DIV/0!</v>
      </c>
    </row>
    <row r="418" spans="1:68" x14ac:dyDescent="0.45">
      <c r="A418" s="22"/>
      <c r="B418" s="22"/>
      <c r="C418" s="22"/>
      <c r="D418" s="22"/>
      <c r="E418" s="22"/>
      <c r="F418" s="22"/>
      <c r="G418" s="24">
        <f t="shared" si="58"/>
        <v>0</v>
      </c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6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4">
        <f t="shared" si="65"/>
        <v>0</v>
      </c>
      <c r="BF418" s="27">
        <f t="shared" si="59"/>
        <v>0</v>
      </c>
      <c r="BG418" s="28">
        <f t="shared" si="60"/>
        <v>0</v>
      </c>
      <c r="BH418" s="29" t="e">
        <f t="shared" si="66"/>
        <v>#DIV/0!</v>
      </c>
      <c r="BI418" s="30"/>
      <c r="BJ418" s="31" t="e">
        <f t="shared" si="64"/>
        <v>#DIV/0!</v>
      </c>
      <c r="BK418" s="22"/>
      <c r="BL418" s="33" t="e">
        <f t="shared" si="62"/>
        <v>#DIV/0!</v>
      </c>
      <c r="BM418" s="22"/>
      <c r="BN418" s="32"/>
      <c r="BO418" s="34" t="e">
        <f t="shared" si="61"/>
        <v>#DIV/0!</v>
      </c>
      <c r="BP418" s="35" t="e">
        <f t="shared" si="63"/>
        <v>#DIV/0!</v>
      </c>
    </row>
    <row r="419" spans="1:68" x14ac:dyDescent="0.45">
      <c r="A419" s="22"/>
      <c r="B419" s="22"/>
      <c r="C419" s="22"/>
      <c r="D419" s="22"/>
      <c r="E419" s="22"/>
      <c r="F419" s="22"/>
      <c r="G419" s="24">
        <f t="shared" si="58"/>
        <v>0</v>
      </c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6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4">
        <f t="shared" si="65"/>
        <v>0</v>
      </c>
      <c r="BF419" s="27">
        <f t="shared" si="59"/>
        <v>0</v>
      </c>
      <c r="BG419" s="28">
        <f t="shared" si="60"/>
        <v>0</v>
      </c>
      <c r="BH419" s="29" t="e">
        <f t="shared" si="66"/>
        <v>#DIV/0!</v>
      </c>
      <c r="BI419" s="30"/>
      <c r="BJ419" s="31" t="e">
        <f t="shared" si="64"/>
        <v>#DIV/0!</v>
      </c>
      <c r="BK419" s="22"/>
      <c r="BL419" s="33" t="e">
        <f t="shared" si="62"/>
        <v>#DIV/0!</v>
      </c>
      <c r="BM419" s="22"/>
      <c r="BN419" s="32"/>
      <c r="BO419" s="34" t="e">
        <f t="shared" si="61"/>
        <v>#DIV/0!</v>
      </c>
      <c r="BP419" s="35" t="e">
        <f t="shared" si="63"/>
        <v>#DIV/0!</v>
      </c>
    </row>
    <row r="420" spans="1:68" x14ac:dyDescent="0.45">
      <c r="A420" s="22"/>
      <c r="B420" s="22"/>
      <c r="C420" s="22"/>
      <c r="D420" s="22"/>
      <c r="E420" s="22"/>
      <c r="F420" s="22"/>
      <c r="G420" s="24">
        <f t="shared" si="58"/>
        <v>0</v>
      </c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6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4">
        <f t="shared" si="65"/>
        <v>0</v>
      </c>
      <c r="BF420" s="27">
        <f t="shared" si="59"/>
        <v>0</v>
      </c>
      <c r="BG420" s="28">
        <f t="shared" si="60"/>
        <v>0</v>
      </c>
      <c r="BH420" s="29" t="e">
        <f t="shared" si="66"/>
        <v>#DIV/0!</v>
      </c>
      <c r="BI420" s="30"/>
      <c r="BJ420" s="31" t="e">
        <f t="shared" si="64"/>
        <v>#DIV/0!</v>
      </c>
      <c r="BK420" s="22"/>
      <c r="BL420" s="33" t="e">
        <f t="shared" si="62"/>
        <v>#DIV/0!</v>
      </c>
      <c r="BM420" s="22"/>
      <c r="BN420" s="32"/>
      <c r="BO420" s="34" t="e">
        <f t="shared" si="61"/>
        <v>#DIV/0!</v>
      </c>
      <c r="BP420" s="35" t="e">
        <f t="shared" si="63"/>
        <v>#DIV/0!</v>
      </c>
    </row>
    <row r="421" spans="1:68" x14ac:dyDescent="0.45">
      <c r="A421" s="22"/>
      <c r="B421" s="22"/>
      <c r="C421" s="22"/>
      <c r="D421" s="22"/>
      <c r="E421" s="22"/>
      <c r="F421" s="22"/>
      <c r="G421" s="24">
        <f t="shared" si="58"/>
        <v>0</v>
      </c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6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4">
        <f t="shared" si="65"/>
        <v>0</v>
      </c>
      <c r="BF421" s="27">
        <f t="shared" si="59"/>
        <v>0</v>
      </c>
      <c r="BG421" s="28">
        <f t="shared" si="60"/>
        <v>0</v>
      </c>
      <c r="BH421" s="29" t="e">
        <f t="shared" si="66"/>
        <v>#DIV/0!</v>
      </c>
      <c r="BI421" s="30"/>
      <c r="BJ421" s="31" t="e">
        <f t="shared" si="64"/>
        <v>#DIV/0!</v>
      </c>
      <c r="BK421" s="22"/>
      <c r="BL421" s="33" t="e">
        <f t="shared" si="62"/>
        <v>#DIV/0!</v>
      </c>
      <c r="BM421" s="22"/>
      <c r="BN421" s="32"/>
      <c r="BO421" s="34" t="e">
        <f t="shared" si="61"/>
        <v>#DIV/0!</v>
      </c>
      <c r="BP421" s="35" t="e">
        <f t="shared" si="63"/>
        <v>#DIV/0!</v>
      </c>
    </row>
    <row r="422" spans="1:68" x14ac:dyDescent="0.45">
      <c r="A422" s="22"/>
      <c r="B422" s="22"/>
      <c r="C422" s="22"/>
      <c r="D422" s="22"/>
      <c r="E422" s="22"/>
      <c r="F422" s="22"/>
      <c r="G422" s="24">
        <f t="shared" si="58"/>
        <v>0</v>
      </c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6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4">
        <f t="shared" si="65"/>
        <v>0</v>
      </c>
      <c r="BF422" s="27">
        <f t="shared" si="59"/>
        <v>0</v>
      </c>
      <c r="BG422" s="28">
        <f t="shared" si="60"/>
        <v>0</v>
      </c>
      <c r="BH422" s="29" t="e">
        <f t="shared" si="66"/>
        <v>#DIV/0!</v>
      </c>
      <c r="BI422" s="30"/>
      <c r="BJ422" s="31" t="e">
        <f t="shared" si="64"/>
        <v>#DIV/0!</v>
      </c>
      <c r="BK422" s="22"/>
      <c r="BL422" s="33" t="e">
        <f t="shared" si="62"/>
        <v>#DIV/0!</v>
      </c>
      <c r="BM422" s="22"/>
      <c r="BN422" s="32"/>
      <c r="BO422" s="34" t="e">
        <f t="shared" si="61"/>
        <v>#DIV/0!</v>
      </c>
      <c r="BP422" s="35" t="e">
        <f t="shared" si="63"/>
        <v>#DIV/0!</v>
      </c>
    </row>
    <row r="423" spans="1:68" x14ac:dyDescent="0.45">
      <c r="A423" s="22"/>
      <c r="B423" s="22"/>
      <c r="C423" s="22"/>
      <c r="D423" s="22"/>
      <c r="E423" s="22"/>
      <c r="F423" s="22"/>
      <c r="G423" s="24">
        <f t="shared" si="58"/>
        <v>0</v>
      </c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6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4">
        <f t="shared" si="65"/>
        <v>0</v>
      </c>
      <c r="BF423" s="27">
        <f t="shared" si="59"/>
        <v>0</v>
      </c>
      <c r="BG423" s="28">
        <f t="shared" si="60"/>
        <v>0</v>
      </c>
      <c r="BH423" s="29" t="e">
        <f t="shared" si="66"/>
        <v>#DIV/0!</v>
      </c>
      <c r="BI423" s="30"/>
      <c r="BJ423" s="31" t="e">
        <f t="shared" si="64"/>
        <v>#DIV/0!</v>
      </c>
      <c r="BK423" s="22"/>
      <c r="BL423" s="33" t="e">
        <f t="shared" si="62"/>
        <v>#DIV/0!</v>
      </c>
      <c r="BM423" s="22"/>
      <c r="BN423" s="32"/>
      <c r="BO423" s="34" t="e">
        <f t="shared" si="61"/>
        <v>#DIV/0!</v>
      </c>
      <c r="BP423" s="35" t="e">
        <f t="shared" si="63"/>
        <v>#DIV/0!</v>
      </c>
    </row>
    <row r="424" spans="1:68" x14ac:dyDescent="0.45">
      <c r="A424" s="22"/>
      <c r="B424" s="22"/>
      <c r="C424" s="22"/>
      <c r="D424" s="22"/>
      <c r="E424" s="22"/>
      <c r="F424" s="22"/>
      <c r="G424" s="24">
        <f t="shared" si="58"/>
        <v>0</v>
      </c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6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4">
        <f t="shared" si="65"/>
        <v>0</v>
      </c>
      <c r="BF424" s="27">
        <f t="shared" si="59"/>
        <v>0</v>
      </c>
      <c r="BG424" s="28">
        <f t="shared" si="60"/>
        <v>0</v>
      </c>
      <c r="BH424" s="29" t="e">
        <f t="shared" si="66"/>
        <v>#DIV/0!</v>
      </c>
      <c r="BI424" s="30"/>
      <c r="BJ424" s="31" t="e">
        <f t="shared" si="64"/>
        <v>#DIV/0!</v>
      </c>
      <c r="BK424" s="22"/>
      <c r="BL424" s="33" t="e">
        <f t="shared" si="62"/>
        <v>#DIV/0!</v>
      </c>
      <c r="BM424" s="22"/>
      <c r="BN424" s="32"/>
      <c r="BO424" s="34" t="e">
        <f t="shared" si="61"/>
        <v>#DIV/0!</v>
      </c>
      <c r="BP424" s="35" t="e">
        <f t="shared" si="63"/>
        <v>#DIV/0!</v>
      </c>
    </row>
    <row r="425" spans="1:68" x14ac:dyDescent="0.45">
      <c r="A425" s="22"/>
      <c r="B425" s="22"/>
      <c r="C425" s="22"/>
      <c r="D425" s="22"/>
      <c r="E425" s="22"/>
      <c r="F425" s="22"/>
      <c r="G425" s="24">
        <f t="shared" si="58"/>
        <v>0</v>
      </c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6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4">
        <f t="shared" si="65"/>
        <v>0</v>
      </c>
      <c r="BF425" s="27">
        <f t="shared" si="59"/>
        <v>0</v>
      </c>
      <c r="BG425" s="28">
        <f t="shared" si="60"/>
        <v>0</v>
      </c>
      <c r="BH425" s="29" t="e">
        <f t="shared" si="66"/>
        <v>#DIV/0!</v>
      </c>
      <c r="BI425" s="30"/>
      <c r="BJ425" s="31" t="e">
        <f t="shared" si="64"/>
        <v>#DIV/0!</v>
      </c>
      <c r="BK425" s="22"/>
      <c r="BL425" s="33" t="e">
        <f t="shared" si="62"/>
        <v>#DIV/0!</v>
      </c>
      <c r="BM425" s="22"/>
      <c r="BN425" s="32"/>
      <c r="BO425" s="34" t="e">
        <f t="shared" si="61"/>
        <v>#DIV/0!</v>
      </c>
      <c r="BP425" s="35" t="e">
        <f t="shared" si="63"/>
        <v>#DIV/0!</v>
      </c>
    </row>
    <row r="426" spans="1:68" x14ac:dyDescent="0.45">
      <c r="A426" s="22"/>
      <c r="B426" s="22"/>
      <c r="C426" s="22"/>
      <c r="D426" s="22"/>
      <c r="E426" s="22"/>
      <c r="F426" s="22"/>
      <c r="G426" s="24">
        <f t="shared" si="58"/>
        <v>0</v>
      </c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6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4">
        <f t="shared" si="65"/>
        <v>0</v>
      </c>
      <c r="BF426" s="27">
        <f t="shared" si="59"/>
        <v>0</v>
      </c>
      <c r="BG426" s="28">
        <f t="shared" si="60"/>
        <v>0</v>
      </c>
      <c r="BH426" s="29" t="e">
        <f t="shared" si="66"/>
        <v>#DIV/0!</v>
      </c>
      <c r="BI426" s="30"/>
      <c r="BJ426" s="31" t="e">
        <f t="shared" si="64"/>
        <v>#DIV/0!</v>
      </c>
      <c r="BK426" s="22"/>
      <c r="BL426" s="33" t="e">
        <f t="shared" si="62"/>
        <v>#DIV/0!</v>
      </c>
      <c r="BM426" s="22"/>
      <c r="BN426" s="32"/>
      <c r="BO426" s="34" t="e">
        <f t="shared" si="61"/>
        <v>#DIV/0!</v>
      </c>
      <c r="BP426" s="35" t="e">
        <f t="shared" si="63"/>
        <v>#DIV/0!</v>
      </c>
    </row>
    <row r="427" spans="1:68" x14ac:dyDescent="0.45">
      <c r="A427" s="22"/>
      <c r="B427" s="22"/>
      <c r="C427" s="22"/>
      <c r="D427" s="22"/>
      <c r="E427" s="22"/>
      <c r="F427" s="22"/>
      <c r="G427" s="24">
        <f t="shared" si="58"/>
        <v>0</v>
      </c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6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4">
        <f t="shared" si="65"/>
        <v>0</v>
      </c>
      <c r="BF427" s="27">
        <f t="shared" si="59"/>
        <v>0</v>
      </c>
      <c r="BG427" s="28">
        <f t="shared" si="60"/>
        <v>0</v>
      </c>
      <c r="BH427" s="29" t="e">
        <f t="shared" si="66"/>
        <v>#DIV/0!</v>
      </c>
      <c r="BI427" s="30"/>
      <c r="BJ427" s="31" t="e">
        <f t="shared" si="64"/>
        <v>#DIV/0!</v>
      </c>
      <c r="BK427" s="22"/>
      <c r="BL427" s="33" t="e">
        <f t="shared" si="62"/>
        <v>#DIV/0!</v>
      </c>
      <c r="BM427" s="22"/>
      <c r="BN427" s="32"/>
      <c r="BO427" s="34" t="e">
        <f t="shared" si="61"/>
        <v>#DIV/0!</v>
      </c>
      <c r="BP427" s="35" t="e">
        <f t="shared" si="63"/>
        <v>#DIV/0!</v>
      </c>
    </row>
    <row r="428" spans="1:68" x14ac:dyDescent="0.45">
      <c r="A428" s="22"/>
      <c r="B428" s="22"/>
      <c r="C428" s="22"/>
      <c r="D428" s="22"/>
      <c r="E428" s="22"/>
      <c r="F428" s="22"/>
      <c r="G428" s="24">
        <f t="shared" si="58"/>
        <v>0</v>
      </c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6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4">
        <f t="shared" si="65"/>
        <v>0</v>
      </c>
      <c r="BF428" s="27">
        <f t="shared" si="59"/>
        <v>0</v>
      </c>
      <c r="BG428" s="28">
        <f t="shared" si="60"/>
        <v>0</v>
      </c>
      <c r="BH428" s="29" t="e">
        <f t="shared" si="66"/>
        <v>#DIV/0!</v>
      </c>
      <c r="BI428" s="30"/>
      <c r="BJ428" s="31" t="e">
        <f t="shared" si="64"/>
        <v>#DIV/0!</v>
      </c>
      <c r="BK428" s="22"/>
      <c r="BL428" s="33" t="e">
        <f t="shared" si="62"/>
        <v>#DIV/0!</v>
      </c>
      <c r="BM428" s="22"/>
      <c r="BN428" s="32"/>
      <c r="BO428" s="34" t="e">
        <f t="shared" si="61"/>
        <v>#DIV/0!</v>
      </c>
      <c r="BP428" s="35" t="e">
        <f t="shared" si="63"/>
        <v>#DIV/0!</v>
      </c>
    </row>
    <row r="429" spans="1:68" x14ac:dyDescent="0.45">
      <c r="A429" s="22"/>
      <c r="B429" s="22"/>
      <c r="C429" s="22"/>
      <c r="D429" s="22"/>
      <c r="E429" s="22"/>
      <c r="F429" s="22"/>
      <c r="G429" s="24">
        <f t="shared" si="58"/>
        <v>0</v>
      </c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6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4">
        <f t="shared" si="65"/>
        <v>0</v>
      </c>
      <c r="BF429" s="27">
        <f t="shared" si="59"/>
        <v>0</v>
      </c>
      <c r="BG429" s="28">
        <f t="shared" si="60"/>
        <v>0</v>
      </c>
      <c r="BH429" s="29" t="e">
        <f t="shared" si="66"/>
        <v>#DIV/0!</v>
      </c>
      <c r="BI429" s="30"/>
      <c r="BJ429" s="31" t="e">
        <f t="shared" si="64"/>
        <v>#DIV/0!</v>
      </c>
      <c r="BK429" s="22"/>
      <c r="BL429" s="33" t="e">
        <f t="shared" si="62"/>
        <v>#DIV/0!</v>
      </c>
      <c r="BM429" s="22"/>
      <c r="BN429" s="32"/>
      <c r="BO429" s="34" t="e">
        <f t="shared" si="61"/>
        <v>#DIV/0!</v>
      </c>
      <c r="BP429" s="35" t="e">
        <f t="shared" si="63"/>
        <v>#DIV/0!</v>
      </c>
    </row>
    <row r="430" spans="1:68" x14ac:dyDescent="0.45">
      <c r="A430" s="22"/>
      <c r="B430" s="22"/>
      <c r="C430" s="22"/>
      <c r="D430" s="22"/>
      <c r="E430" s="22"/>
      <c r="F430" s="22"/>
      <c r="G430" s="24">
        <f t="shared" si="58"/>
        <v>0</v>
      </c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6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4">
        <f t="shared" si="65"/>
        <v>0</v>
      </c>
      <c r="BF430" s="27">
        <f t="shared" si="59"/>
        <v>0</v>
      </c>
      <c r="BG430" s="28">
        <f t="shared" si="60"/>
        <v>0</v>
      </c>
      <c r="BH430" s="29" t="e">
        <f t="shared" si="66"/>
        <v>#DIV/0!</v>
      </c>
      <c r="BI430" s="30"/>
      <c r="BJ430" s="31" t="e">
        <f t="shared" si="64"/>
        <v>#DIV/0!</v>
      </c>
      <c r="BK430" s="22"/>
      <c r="BL430" s="33" t="e">
        <f t="shared" si="62"/>
        <v>#DIV/0!</v>
      </c>
      <c r="BM430" s="22"/>
      <c r="BN430" s="32"/>
      <c r="BO430" s="34" t="e">
        <f t="shared" si="61"/>
        <v>#DIV/0!</v>
      </c>
      <c r="BP430" s="35" t="e">
        <f t="shared" si="63"/>
        <v>#DIV/0!</v>
      </c>
    </row>
    <row r="431" spans="1:68" x14ac:dyDescent="0.45">
      <c r="A431" s="22"/>
      <c r="B431" s="22"/>
      <c r="C431" s="22"/>
      <c r="D431" s="22"/>
      <c r="E431" s="22"/>
      <c r="F431" s="22"/>
      <c r="G431" s="24">
        <f t="shared" si="58"/>
        <v>0</v>
      </c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6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4">
        <f t="shared" si="65"/>
        <v>0</v>
      </c>
      <c r="BF431" s="27">
        <f t="shared" si="59"/>
        <v>0</v>
      </c>
      <c r="BG431" s="28">
        <f t="shared" si="60"/>
        <v>0</v>
      </c>
      <c r="BH431" s="29" t="e">
        <f t="shared" si="66"/>
        <v>#DIV/0!</v>
      </c>
      <c r="BI431" s="30"/>
      <c r="BJ431" s="31" t="e">
        <f t="shared" si="64"/>
        <v>#DIV/0!</v>
      </c>
      <c r="BK431" s="22"/>
      <c r="BL431" s="33" t="e">
        <f t="shared" si="62"/>
        <v>#DIV/0!</v>
      </c>
      <c r="BM431" s="22"/>
      <c r="BN431" s="32"/>
      <c r="BO431" s="34" t="e">
        <f t="shared" si="61"/>
        <v>#DIV/0!</v>
      </c>
      <c r="BP431" s="35" t="e">
        <f t="shared" si="63"/>
        <v>#DIV/0!</v>
      </c>
    </row>
    <row r="432" spans="1:68" x14ac:dyDescent="0.45">
      <c r="A432" s="22"/>
      <c r="B432" s="22"/>
      <c r="C432" s="22"/>
      <c r="D432" s="22"/>
      <c r="E432" s="22"/>
      <c r="F432" s="22"/>
      <c r="G432" s="24">
        <f t="shared" si="58"/>
        <v>0</v>
      </c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6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4">
        <f t="shared" si="65"/>
        <v>0</v>
      </c>
      <c r="BF432" s="27">
        <f t="shared" si="59"/>
        <v>0</v>
      </c>
      <c r="BG432" s="28">
        <f t="shared" si="60"/>
        <v>0</v>
      </c>
      <c r="BH432" s="29" t="e">
        <f t="shared" si="66"/>
        <v>#DIV/0!</v>
      </c>
      <c r="BI432" s="30"/>
      <c r="BJ432" s="31" t="e">
        <f t="shared" si="64"/>
        <v>#DIV/0!</v>
      </c>
      <c r="BK432" s="22"/>
      <c r="BL432" s="33" t="e">
        <f t="shared" si="62"/>
        <v>#DIV/0!</v>
      </c>
      <c r="BM432" s="22"/>
      <c r="BN432" s="32"/>
      <c r="BO432" s="34" t="e">
        <f t="shared" si="61"/>
        <v>#DIV/0!</v>
      </c>
      <c r="BP432" s="35" t="e">
        <f t="shared" si="63"/>
        <v>#DIV/0!</v>
      </c>
    </row>
    <row r="433" spans="1:68" x14ac:dyDescent="0.45">
      <c r="A433" s="22"/>
      <c r="B433" s="22"/>
      <c r="C433" s="22"/>
      <c r="D433" s="22"/>
      <c r="E433" s="22"/>
      <c r="F433" s="22"/>
      <c r="G433" s="24">
        <f t="shared" si="58"/>
        <v>0</v>
      </c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6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4">
        <f t="shared" si="65"/>
        <v>0</v>
      </c>
      <c r="BF433" s="27">
        <f t="shared" si="59"/>
        <v>0</v>
      </c>
      <c r="BG433" s="28">
        <f t="shared" si="60"/>
        <v>0</v>
      </c>
      <c r="BH433" s="29" t="e">
        <f t="shared" si="66"/>
        <v>#DIV/0!</v>
      </c>
      <c r="BI433" s="30"/>
      <c r="BJ433" s="31" t="e">
        <f t="shared" si="64"/>
        <v>#DIV/0!</v>
      </c>
      <c r="BK433" s="22"/>
      <c r="BL433" s="33" t="e">
        <f t="shared" si="62"/>
        <v>#DIV/0!</v>
      </c>
      <c r="BM433" s="22"/>
      <c r="BN433" s="32"/>
      <c r="BO433" s="34" t="e">
        <f t="shared" si="61"/>
        <v>#DIV/0!</v>
      </c>
      <c r="BP433" s="35" t="e">
        <f t="shared" si="63"/>
        <v>#DIV/0!</v>
      </c>
    </row>
    <row r="434" spans="1:68" x14ac:dyDescent="0.45">
      <c r="A434" s="22"/>
      <c r="B434" s="22"/>
      <c r="C434" s="22"/>
      <c r="D434" s="22"/>
      <c r="E434" s="22"/>
      <c r="F434" s="22"/>
      <c r="G434" s="24">
        <f t="shared" si="58"/>
        <v>0</v>
      </c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6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4">
        <f t="shared" si="65"/>
        <v>0</v>
      </c>
      <c r="BF434" s="27">
        <f t="shared" si="59"/>
        <v>0</v>
      </c>
      <c r="BG434" s="28">
        <f t="shared" si="60"/>
        <v>0</v>
      </c>
      <c r="BH434" s="29" t="e">
        <f t="shared" si="66"/>
        <v>#DIV/0!</v>
      </c>
      <c r="BI434" s="30"/>
      <c r="BJ434" s="31" t="e">
        <f t="shared" si="64"/>
        <v>#DIV/0!</v>
      </c>
      <c r="BK434" s="22"/>
      <c r="BL434" s="33" t="e">
        <f t="shared" si="62"/>
        <v>#DIV/0!</v>
      </c>
      <c r="BM434" s="22"/>
      <c r="BN434" s="32"/>
      <c r="BO434" s="34" t="e">
        <f t="shared" si="61"/>
        <v>#DIV/0!</v>
      </c>
      <c r="BP434" s="35" t="e">
        <f t="shared" si="63"/>
        <v>#DIV/0!</v>
      </c>
    </row>
    <row r="435" spans="1:68" x14ac:dyDescent="0.45">
      <c r="A435" s="22"/>
      <c r="B435" s="22"/>
      <c r="C435" s="22"/>
      <c r="D435" s="22"/>
      <c r="E435" s="22"/>
      <c r="F435" s="22"/>
      <c r="G435" s="24">
        <f t="shared" ref="G435:G498" si="67">(D435-C435)-(E435+F435)</f>
        <v>0</v>
      </c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6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4">
        <f t="shared" si="65"/>
        <v>0</v>
      </c>
      <c r="BF435" s="27">
        <f t="shared" ref="BF435:BF498" si="68">G435-BE435</f>
        <v>0</v>
      </c>
      <c r="BG435" s="28">
        <f t="shared" ref="BG435:BG498" si="69">(HOUR(BF435)*60)+MINUTE(BF435)</f>
        <v>0</v>
      </c>
      <c r="BH435" s="29" t="e">
        <f t="shared" si="66"/>
        <v>#DIV/0!</v>
      </c>
      <c r="BI435" s="30"/>
      <c r="BJ435" s="31" t="e">
        <f t="shared" si="64"/>
        <v>#DIV/0!</v>
      </c>
      <c r="BK435" s="22"/>
      <c r="BL435" s="33" t="e">
        <f t="shared" si="62"/>
        <v>#DIV/0!</v>
      </c>
      <c r="BM435" s="22"/>
      <c r="BN435" s="32"/>
      <c r="BO435" s="34" t="e">
        <f t="shared" ref="BO435:BO498" si="70">(BM435-BN435)/BK435</f>
        <v>#DIV/0!</v>
      </c>
      <c r="BP435" s="35" t="e">
        <f t="shared" si="63"/>
        <v>#DIV/0!</v>
      </c>
    </row>
    <row r="436" spans="1:68" x14ac:dyDescent="0.45">
      <c r="A436" s="22"/>
      <c r="B436" s="22"/>
      <c r="C436" s="22"/>
      <c r="D436" s="22"/>
      <c r="E436" s="22"/>
      <c r="F436" s="22"/>
      <c r="G436" s="24">
        <f t="shared" si="67"/>
        <v>0</v>
      </c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6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4">
        <f t="shared" si="65"/>
        <v>0</v>
      </c>
      <c r="BF436" s="27">
        <f t="shared" si="68"/>
        <v>0</v>
      </c>
      <c r="BG436" s="28">
        <f t="shared" si="69"/>
        <v>0</v>
      </c>
      <c r="BH436" s="29" t="e">
        <f t="shared" si="66"/>
        <v>#DIV/0!</v>
      </c>
      <c r="BI436" s="30"/>
      <c r="BJ436" s="31" t="e">
        <f t="shared" si="64"/>
        <v>#DIV/0!</v>
      </c>
      <c r="BK436" s="22"/>
      <c r="BL436" s="33" t="e">
        <f t="shared" si="62"/>
        <v>#DIV/0!</v>
      </c>
      <c r="BM436" s="22"/>
      <c r="BN436" s="32"/>
      <c r="BO436" s="34" t="e">
        <f t="shared" si="70"/>
        <v>#DIV/0!</v>
      </c>
      <c r="BP436" s="35" t="e">
        <f t="shared" si="63"/>
        <v>#DIV/0!</v>
      </c>
    </row>
    <row r="437" spans="1:68" x14ac:dyDescent="0.45">
      <c r="A437" s="22"/>
      <c r="B437" s="22"/>
      <c r="C437" s="22"/>
      <c r="D437" s="22"/>
      <c r="E437" s="22"/>
      <c r="F437" s="22"/>
      <c r="G437" s="24">
        <f t="shared" si="67"/>
        <v>0</v>
      </c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6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4">
        <f t="shared" si="65"/>
        <v>0</v>
      </c>
      <c r="BF437" s="27">
        <f t="shared" si="68"/>
        <v>0</v>
      </c>
      <c r="BG437" s="28">
        <f t="shared" si="69"/>
        <v>0</v>
      </c>
      <c r="BH437" s="29" t="e">
        <f t="shared" si="66"/>
        <v>#DIV/0!</v>
      </c>
      <c r="BI437" s="30"/>
      <c r="BJ437" s="31" t="e">
        <f t="shared" si="64"/>
        <v>#DIV/0!</v>
      </c>
      <c r="BK437" s="22"/>
      <c r="BL437" s="33" t="e">
        <f t="shared" si="62"/>
        <v>#DIV/0!</v>
      </c>
      <c r="BM437" s="22"/>
      <c r="BN437" s="32"/>
      <c r="BO437" s="34" t="e">
        <f t="shared" si="70"/>
        <v>#DIV/0!</v>
      </c>
      <c r="BP437" s="35" t="e">
        <f t="shared" si="63"/>
        <v>#DIV/0!</v>
      </c>
    </row>
    <row r="438" spans="1:68" x14ac:dyDescent="0.45">
      <c r="A438" s="22"/>
      <c r="B438" s="22"/>
      <c r="C438" s="22"/>
      <c r="D438" s="22"/>
      <c r="E438" s="22"/>
      <c r="F438" s="22"/>
      <c r="G438" s="24">
        <f t="shared" si="67"/>
        <v>0</v>
      </c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6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4">
        <f t="shared" si="65"/>
        <v>0</v>
      </c>
      <c r="BF438" s="27">
        <f t="shared" si="68"/>
        <v>0</v>
      </c>
      <c r="BG438" s="28">
        <f t="shared" si="69"/>
        <v>0</v>
      </c>
      <c r="BH438" s="29" t="e">
        <f t="shared" si="66"/>
        <v>#DIV/0!</v>
      </c>
      <c r="BI438" s="30"/>
      <c r="BJ438" s="31" t="e">
        <f t="shared" si="64"/>
        <v>#DIV/0!</v>
      </c>
      <c r="BK438" s="22"/>
      <c r="BL438" s="33" t="e">
        <f t="shared" si="62"/>
        <v>#DIV/0!</v>
      </c>
      <c r="BM438" s="22"/>
      <c r="BN438" s="32"/>
      <c r="BO438" s="34" t="e">
        <f t="shared" si="70"/>
        <v>#DIV/0!</v>
      </c>
      <c r="BP438" s="35" t="e">
        <f t="shared" si="63"/>
        <v>#DIV/0!</v>
      </c>
    </row>
    <row r="439" spans="1:68" x14ac:dyDescent="0.45">
      <c r="A439" s="22"/>
      <c r="B439" s="22"/>
      <c r="C439" s="22"/>
      <c r="D439" s="22"/>
      <c r="E439" s="22"/>
      <c r="F439" s="22"/>
      <c r="G439" s="24">
        <f t="shared" si="67"/>
        <v>0</v>
      </c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6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4">
        <f t="shared" si="65"/>
        <v>0</v>
      </c>
      <c r="BF439" s="27">
        <f t="shared" si="68"/>
        <v>0</v>
      </c>
      <c r="BG439" s="28">
        <f t="shared" si="69"/>
        <v>0</v>
      </c>
      <c r="BH439" s="29" t="e">
        <f t="shared" si="66"/>
        <v>#DIV/0!</v>
      </c>
      <c r="BI439" s="30"/>
      <c r="BJ439" s="31" t="e">
        <f t="shared" si="64"/>
        <v>#DIV/0!</v>
      </c>
      <c r="BK439" s="22"/>
      <c r="BL439" s="33" t="e">
        <f t="shared" si="62"/>
        <v>#DIV/0!</v>
      </c>
      <c r="BM439" s="22"/>
      <c r="BN439" s="32"/>
      <c r="BO439" s="34" t="e">
        <f t="shared" si="70"/>
        <v>#DIV/0!</v>
      </c>
      <c r="BP439" s="35" t="e">
        <f t="shared" si="63"/>
        <v>#DIV/0!</v>
      </c>
    </row>
    <row r="440" spans="1:68" x14ac:dyDescent="0.45">
      <c r="A440" s="22"/>
      <c r="B440" s="22"/>
      <c r="C440" s="22"/>
      <c r="D440" s="22"/>
      <c r="E440" s="22"/>
      <c r="F440" s="22"/>
      <c r="G440" s="24">
        <f t="shared" si="67"/>
        <v>0</v>
      </c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6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4">
        <f t="shared" si="65"/>
        <v>0</v>
      </c>
      <c r="BF440" s="27">
        <f t="shared" si="68"/>
        <v>0</v>
      </c>
      <c r="BG440" s="28">
        <f t="shared" si="69"/>
        <v>0</v>
      </c>
      <c r="BH440" s="29" t="e">
        <f t="shared" si="66"/>
        <v>#DIV/0!</v>
      </c>
      <c r="BI440" s="30"/>
      <c r="BJ440" s="31" t="e">
        <f t="shared" si="64"/>
        <v>#DIV/0!</v>
      </c>
      <c r="BK440" s="22"/>
      <c r="BL440" s="33" t="e">
        <f t="shared" si="62"/>
        <v>#DIV/0!</v>
      </c>
      <c r="BM440" s="22"/>
      <c r="BN440" s="32"/>
      <c r="BO440" s="34" t="e">
        <f t="shared" si="70"/>
        <v>#DIV/0!</v>
      </c>
      <c r="BP440" s="35" t="e">
        <f t="shared" si="63"/>
        <v>#DIV/0!</v>
      </c>
    </row>
    <row r="441" spans="1:68" x14ac:dyDescent="0.45">
      <c r="A441" s="22"/>
      <c r="B441" s="22"/>
      <c r="C441" s="22"/>
      <c r="D441" s="22"/>
      <c r="E441" s="22"/>
      <c r="F441" s="22"/>
      <c r="G441" s="24">
        <f t="shared" si="67"/>
        <v>0</v>
      </c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6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4">
        <f t="shared" si="65"/>
        <v>0</v>
      </c>
      <c r="BF441" s="27">
        <f t="shared" si="68"/>
        <v>0</v>
      </c>
      <c r="BG441" s="28">
        <f t="shared" si="69"/>
        <v>0</v>
      </c>
      <c r="BH441" s="29" t="e">
        <f t="shared" si="66"/>
        <v>#DIV/0!</v>
      </c>
      <c r="BI441" s="30"/>
      <c r="BJ441" s="31" t="e">
        <f t="shared" si="64"/>
        <v>#DIV/0!</v>
      </c>
      <c r="BK441" s="22"/>
      <c r="BL441" s="33" t="e">
        <f t="shared" si="62"/>
        <v>#DIV/0!</v>
      </c>
      <c r="BM441" s="22"/>
      <c r="BN441" s="32"/>
      <c r="BO441" s="34" t="e">
        <f t="shared" si="70"/>
        <v>#DIV/0!</v>
      </c>
      <c r="BP441" s="35" t="e">
        <f t="shared" si="63"/>
        <v>#DIV/0!</v>
      </c>
    </row>
    <row r="442" spans="1:68" x14ac:dyDescent="0.45">
      <c r="A442" s="22"/>
      <c r="B442" s="22"/>
      <c r="C442" s="22"/>
      <c r="D442" s="22"/>
      <c r="E442" s="22"/>
      <c r="F442" s="22"/>
      <c r="G442" s="24">
        <f t="shared" si="67"/>
        <v>0</v>
      </c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6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4">
        <f t="shared" si="65"/>
        <v>0</v>
      </c>
      <c r="BF442" s="27">
        <f t="shared" si="68"/>
        <v>0</v>
      </c>
      <c r="BG442" s="28">
        <f t="shared" si="69"/>
        <v>0</v>
      </c>
      <c r="BH442" s="29" t="e">
        <f t="shared" si="66"/>
        <v>#DIV/0!</v>
      </c>
      <c r="BI442" s="30"/>
      <c r="BJ442" s="31" t="e">
        <f t="shared" si="64"/>
        <v>#DIV/0!</v>
      </c>
      <c r="BK442" s="22"/>
      <c r="BL442" s="33" t="e">
        <f t="shared" si="62"/>
        <v>#DIV/0!</v>
      </c>
      <c r="BM442" s="22"/>
      <c r="BN442" s="32"/>
      <c r="BO442" s="34" t="e">
        <f t="shared" si="70"/>
        <v>#DIV/0!</v>
      </c>
      <c r="BP442" s="35" t="e">
        <f t="shared" si="63"/>
        <v>#DIV/0!</v>
      </c>
    </row>
    <row r="443" spans="1:68" x14ac:dyDescent="0.45">
      <c r="A443" s="22"/>
      <c r="B443" s="22"/>
      <c r="C443" s="22"/>
      <c r="D443" s="22"/>
      <c r="E443" s="22"/>
      <c r="F443" s="22"/>
      <c r="G443" s="24">
        <f t="shared" si="67"/>
        <v>0</v>
      </c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6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4">
        <f t="shared" si="65"/>
        <v>0</v>
      </c>
      <c r="BF443" s="27">
        <f t="shared" si="68"/>
        <v>0</v>
      </c>
      <c r="BG443" s="28">
        <f t="shared" si="69"/>
        <v>0</v>
      </c>
      <c r="BH443" s="29" t="e">
        <f t="shared" si="66"/>
        <v>#DIV/0!</v>
      </c>
      <c r="BI443" s="30"/>
      <c r="BJ443" s="31" t="e">
        <f t="shared" si="64"/>
        <v>#DIV/0!</v>
      </c>
      <c r="BK443" s="22"/>
      <c r="BL443" s="33" t="e">
        <f t="shared" si="62"/>
        <v>#DIV/0!</v>
      </c>
      <c r="BM443" s="22"/>
      <c r="BN443" s="32"/>
      <c r="BO443" s="34" t="e">
        <f t="shared" si="70"/>
        <v>#DIV/0!</v>
      </c>
      <c r="BP443" s="35" t="e">
        <f t="shared" si="63"/>
        <v>#DIV/0!</v>
      </c>
    </row>
    <row r="444" spans="1:68" x14ac:dyDescent="0.45">
      <c r="A444" s="22"/>
      <c r="B444" s="22"/>
      <c r="C444" s="22"/>
      <c r="D444" s="22"/>
      <c r="E444" s="22"/>
      <c r="F444" s="22"/>
      <c r="G444" s="24">
        <f t="shared" si="67"/>
        <v>0</v>
      </c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6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4">
        <f t="shared" si="65"/>
        <v>0</v>
      </c>
      <c r="BF444" s="27">
        <f t="shared" si="68"/>
        <v>0</v>
      </c>
      <c r="BG444" s="28">
        <f t="shared" si="69"/>
        <v>0</v>
      </c>
      <c r="BH444" s="29" t="e">
        <f t="shared" si="66"/>
        <v>#DIV/0!</v>
      </c>
      <c r="BI444" s="30"/>
      <c r="BJ444" s="31" t="e">
        <f t="shared" si="64"/>
        <v>#DIV/0!</v>
      </c>
      <c r="BK444" s="22"/>
      <c r="BL444" s="33" t="e">
        <f t="shared" si="62"/>
        <v>#DIV/0!</v>
      </c>
      <c r="BM444" s="22"/>
      <c r="BN444" s="32"/>
      <c r="BO444" s="34" t="e">
        <f t="shared" si="70"/>
        <v>#DIV/0!</v>
      </c>
      <c r="BP444" s="35" t="e">
        <f t="shared" si="63"/>
        <v>#DIV/0!</v>
      </c>
    </row>
    <row r="445" spans="1:68" x14ac:dyDescent="0.45">
      <c r="A445" s="22"/>
      <c r="B445" s="22"/>
      <c r="C445" s="22"/>
      <c r="D445" s="22"/>
      <c r="E445" s="22"/>
      <c r="F445" s="22"/>
      <c r="G445" s="24">
        <f t="shared" si="67"/>
        <v>0</v>
      </c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6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4">
        <f t="shared" si="65"/>
        <v>0</v>
      </c>
      <c r="BF445" s="27">
        <f t="shared" si="68"/>
        <v>0</v>
      </c>
      <c r="BG445" s="28">
        <f t="shared" si="69"/>
        <v>0</v>
      </c>
      <c r="BH445" s="29" t="e">
        <f t="shared" si="66"/>
        <v>#DIV/0!</v>
      </c>
      <c r="BI445" s="30"/>
      <c r="BJ445" s="31" t="e">
        <f t="shared" si="64"/>
        <v>#DIV/0!</v>
      </c>
      <c r="BK445" s="22"/>
      <c r="BL445" s="33" t="e">
        <f t="shared" si="62"/>
        <v>#DIV/0!</v>
      </c>
      <c r="BM445" s="22"/>
      <c r="BN445" s="32"/>
      <c r="BO445" s="34" t="e">
        <f t="shared" si="70"/>
        <v>#DIV/0!</v>
      </c>
      <c r="BP445" s="35" t="e">
        <f t="shared" si="63"/>
        <v>#DIV/0!</v>
      </c>
    </row>
    <row r="446" spans="1:68" x14ac:dyDescent="0.45">
      <c r="A446" s="22"/>
      <c r="B446" s="22"/>
      <c r="C446" s="22"/>
      <c r="D446" s="22"/>
      <c r="E446" s="22"/>
      <c r="F446" s="22"/>
      <c r="G446" s="24">
        <f t="shared" si="67"/>
        <v>0</v>
      </c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6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4">
        <f t="shared" si="65"/>
        <v>0</v>
      </c>
      <c r="BF446" s="27">
        <f t="shared" si="68"/>
        <v>0</v>
      </c>
      <c r="BG446" s="28">
        <f t="shared" si="69"/>
        <v>0</v>
      </c>
      <c r="BH446" s="29" t="e">
        <f t="shared" si="66"/>
        <v>#DIV/0!</v>
      </c>
      <c r="BI446" s="30"/>
      <c r="BJ446" s="31" t="e">
        <f t="shared" si="64"/>
        <v>#DIV/0!</v>
      </c>
      <c r="BK446" s="22"/>
      <c r="BL446" s="33" t="e">
        <f t="shared" si="62"/>
        <v>#DIV/0!</v>
      </c>
      <c r="BM446" s="22"/>
      <c r="BN446" s="32"/>
      <c r="BO446" s="34" t="e">
        <f t="shared" si="70"/>
        <v>#DIV/0!</v>
      </c>
      <c r="BP446" s="35" t="e">
        <f t="shared" si="63"/>
        <v>#DIV/0!</v>
      </c>
    </row>
    <row r="447" spans="1:68" x14ac:dyDescent="0.45">
      <c r="A447" s="22"/>
      <c r="B447" s="22"/>
      <c r="C447" s="22"/>
      <c r="D447" s="22"/>
      <c r="E447" s="22"/>
      <c r="F447" s="22"/>
      <c r="G447" s="24">
        <f t="shared" si="67"/>
        <v>0</v>
      </c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6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4">
        <f t="shared" si="65"/>
        <v>0</v>
      </c>
      <c r="BF447" s="27">
        <f t="shared" si="68"/>
        <v>0</v>
      </c>
      <c r="BG447" s="28">
        <f t="shared" si="69"/>
        <v>0</v>
      </c>
      <c r="BH447" s="29" t="e">
        <f t="shared" si="66"/>
        <v>#DIV/0!</v>
      </c>
      <c r="BI447" s="30"/>
      <c r="BJ447" s="31" t="e">
        <f t="shared" si="64"/>
        <v>#DIV/0!</v>
      </c>
      <c r="BK447" s="22"/>
      <c r="BL447" s="33" t="e">
        <f t="shared" si="62"/>
        <v>#DIV/0!</v>
      </c>
      <c r="BM447" s="22"/>
      <c r="BN447" s="32"/>
      <c r="BO447" s="34" t="e">
        <f t="shared" si="70"/>
        <v>#DIV/0!</v>
      </c>
      <c r="BP447" s="35" t="e">
        <f t="shared" si="63"/>
        <v>#DIV/0!</v>
      </c>
    </row>
    <row r="448" spans="1:68" x14ac:dyDescent="0.45">
      <c r="A448" s="22"/>
      <c r="B448" s="22"/>
      <c r="C448" s="22"/>
      <c r="D448" s="22"/>
      <c r="E448" s="22"/>
      <c r="F448" s="22"/>
      <c r="G448" s="24">
        <f t="shared" si="67"/>
        <v>0</v>
      </c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6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4">
        <f t="shared" si="65"/>
        <v>0</v>
      </c>
      <c r="BF448" s="27">
        <f t="shared" si="68"/>
        <v>0</v>
      </c>
      <c r="BG448" s="28">
        <f t="shared" si="69"/>
        <v>0</v>
      </c>
      <c r="BH448" s="29" t="e">
        <f t="shared" si="66"/>
        <v>#DIV/0!</v>
      </c>
      <c r="BI448" s="30"/>
      <c r="BJ448" s="31" t="e">
        <f t="shared" si="64"/>
        <v>#DIV/0!</v>
      </c>
      <c r="BK448" s="22"/>
      <c r="BL448" s="33" t="e">
        <f t="shared" si="62"/>
        <v>#DIV/0!</v>
      </c>
      <c r="BM448" s="22"/>
      <c r="BN448" s="32"/>
      <c r="BO448" s="34" t="e">
        <f t="shared" si="70"/>
        <v>#DIV/0!</v>
      </c>
      <c r="BP448" s="35" t="e">
        <f t="shared" si="63"/>
        <v>#DIV/0!</v>
      </c>
    </row>
    <row r="449" spans="1:68" x14ac:dyDescent="0.45">
      <c r="A449" s="22"/>
      <c r="B449" s="22"/>
      <c r="C449" s="22"/>
      <c r="D449" s="22"/>
      <c r="E449" s="22"/>
      <c r="F449" s="22"/>
      <c r="G449" s="24">
        <f t="shared" si="67"/>
        <v>0</v>
      </c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6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4">
        <f t="shared" si="65"/>
        <v>0</v>
      </c>
      <c r="BF449" s="27">
        <f t="shared" si="68"/>
        <v>0</v>
      </c>
      <c r="BG449" s="28">
        <f t="shared" si="69"/>
        <v>0</v>
      </c>
      <c r="BH449" s="29" t="e">
        <f t="shared" si="66"/>
        <v>#DIV/0!</v>
      </c>
      <c r="BI449" s="30"/>
      <c r="BJ449" s="31" t="e">
        <f t="shared" si="64"/>
        <v>#DIV/0!</v>
      </c>
      <c r="BK449" s="22"/>
      <c r="BL449" s="33" t="e">
        <f t="shared" si="62"/>
        <v>#DIV/0!</v>
      </c>
      <c r="BM449" s="22"/>
      <c r="BN449" s="32"/>
      <c r="BO449" s="34" t="e">
        <f t="shared" si="70"/>
        <v>#DIV/0!</v>
      </c>
      <c r="BP449" s="35" t="e">
        <f t="shared" si="63"/>
        <v>#DIV/0!</v>
      </c>
    </row>
    <row r="450" spans="1:68" x14ac:dyDescent="0.45">
      <c r="A450" s="22"/>
      <c r="B450" s="22"/>
      <c r="C450" s="22"/>
      <c r="D450" s="22"/>
      <c r="E450" s="22"/>
      <c r="F450" s="22"/>
      <c r="G450" s="24">
        <f t="shared" si="67"/>
        <v>0</v>
      </c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6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4">
        <f t="shared" si="65"/>
        <v>0</v>
      </c>
      <c r="BF450" s="27">
        <f t="shared" si="68"/>
        <v>0</v>
      </c>
      <c r="BG450" s="28">
        <f t="shared" si="69"/>
        <v>0</v>
      </c>
      <c r="BH450" s="29" t="e">
        <f t="shared" si="66"/>
        <v>#DIV/0!</v>
      </c>
      <c r="BI450" s="30"/>
      <c r="BJ450" s="31" t="e">
        <f t="shared" si="64"/>
        <v>#DIV/0!</v>
      </c>
      <c r="BK450" s="22"/>
      <c r="BL450" s="33" t="e">
        <f t="shared" ref="BL450:BL513" si="71">BK450/BJ450</f>
        <v>#DIV/0!</v>
      </c>
      <c r="BM450" s="22"/>
      <c r="BN450" s="32"/>
      <c r="BO450" s="34" t="e">
        <f t="shared" si="70"/>
        <v>#DIV/0!</v>
      </c>
      <c r="BP450" s="35" t="e">
        <f t="shared" ref="BP450:BP513" si="72">BO450*BL450*BH450</f>
        <v>#DIV/0!</v>
      </c>
    </row>
    <row r="451" spans="1:68" x14ac:dyDescent="0.45">
      <c r="A451" s="22"/>
      <c r="B451" s="22"/>
      <c r="C451" s="22"/>
      <c r="D451" s="22"/>
      <c r="E451" s="22"/>
      <c r="F451" s="22"/>
      <c r="G451" s="24">
        <f t="shared" si="67"/>
        <v>0</v>
      </c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6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4">
        <f t="shared" si="65"/>
        <v>0</v>
      </c>
      <c r="BF451" s="27">
        <f t="shared" si="68"/>
        <v>0</v>
      </c>
      <c r="BG451" s="28">
        <f t="shared" si="69"/>
        <v>0</v>
      </c>
      <c r="BH451" s="29" t="e">
        <f t="shared" si="66"/>
        <v>#DIV/0!</v>
      </c>
      <c r="BI451" s="30"/>
      <c r="BJ451" s="31" t="e">
        <f t="shared" si="64"/>
        <v>#DIV/0!</v>
      </c>
      <c r="BK451" s="22"/>
      <c r="BL451" s="33" t="e">
        <f t="shared" si="71"/>
        <v>#DIV/0!</v>
      </c>
      <c r="BM451" s="22"/>
      <c r="BN451" s="32"/>
      <c r="BO451" s="34" t="e">
        <f t="shared" si="70"/>
        <v>#DIV/0!</v>
      </c>
      <c r="BP451" s="35" t="e">
        <f t="shared" si="72"/>
        <v>#DIV/0!</v>
      </c>
    </row>
    <row r="452" spans="1:68" x14ac:dyDescent="0.45">
      <c r="A452" s="22"/>
      <c r="B452" s="22"/>
      <c r="C452" s="22"/>
      <c r="D452" s="22"/>
      <c r="E452" s="22"/>
      <c r="F452" s="22"/>
      <c r="G452" s="24">
        <f t="shared" si="67"/>
        <v>0</v>
      </c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6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4">
        <f t="shared" si="65"/>
        <v>0</v>
      </c>
      <c r="BF452" s="27">
        <f t="shared" si="68"/>
        <v>0</v>
      </c>
      <c r="BG452" s="28">
        <f t="shared" si="69"/>
        <v>0</v>
      </c>
      <c r="BH452" s="29" t="e">
        <f t="shared" si="66"/>
        <v>#DIV/0!</v>
      </c>
      <c r="BI452" s="30"/>
      <c r="BJ452" s="31" t="e">
        <f t="shared" si="64"/>
        <v>#DIV/0!</v>
      </c>
      <c r="BK452" s="22"/>
      <c r="BL452" s="33" t="e">
        <f t="shared" si="71"/>
        <v>#DIV/0!</v>
      </c>
      <c r="BM452" s="22"/>
      <c r="BN452" s="32"/>
      <c r="BO452" s="34" t="e">
        <f t="shared" si="70"/>
        <v>#DIV/0!</v>
      </c>
      <c r="BP452" s="35" t="e">
        <f t="shared" si="72"/>
        <v>#DIV/0!</v>
      </c>
    </row>
    <row r="453" spans="1:68" x14ac:dyDescent="0.45">
      <c r="A453" s="22"/>
      <c r="B453" s="22"/>
      <c r="C453" s="22"/>
      <c r="D453" s="22"/>
      <c r="E453" s="22"/>
      <c r="F453" s="22"/>
      <c r="G453" s="24">
        <f t="shared" si="67"/>
        <v>0</v>
      </c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6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4">
        <f t="shared" si="65"/>
        <v>0</v>
      </c>
      <c r="BF453" s="27">
        <f t="shared" si="68"/>
        <v>0</v>
      </c>
      <c r="BG453" s="28">
        <f t="shared" si="69"/>
        <v>0</v>
      </c>
      <c r="BH453" s="29" t="e">
        <f t="shared" si="66"/>
        <v>#DIV/0!</v>
      </c>
      <c r="BI453" s="30"/>
      <c r="BJ453" s="31" t="e">
        <f t="shared" si="64"/>
        <v>#DIV/0!</v>
      </c>
      <c r="BK453" s="22"/>
      <c r="BL453" s="33" t="e">
        <f t="shared" si="71"/>
        <v>#DIV/0!</v>
      </c>
      <c r="BM453" s="22"/>
      <c r="BN453" s="32"/>
      <c r="BO453" s="34" t="e">
        <f t="shared" si="70"/>
        <v>#DIV/0!</v>
      </c>
      <c r="BP453" s="35" t="e">
        <f t="shared" si="72"/>
        <v>#DIV/0!</v>
      </c>
    </row>
    <row r="454" spans="1:68" x14ac:dyDescent="0.45">
      <c r="A454" s="22"/>
      <c r="B454" s="22"/>
      <c r="C454" s="22"/>
      <c r="D454" s="22"/>
      <c r="E454" s="22"/>
      <c r="F454" s="22"/>
      <c r="G454" s="24">
        <f t="shared" si="67"/>
        <v>0</v>
      </c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6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4">
        <f t="shared" si="65"/>
        <v>0</v>
      </c>
      <c r="BF454" s="27">
        <f t="shared" si="68"/>
        <v>0</v>
      </c>
      <c r="BG454" s="28">
        <f t="shared" si="69"/>
        <v>0</v>
      </c>
      <c r="BH454" s="29" t="e">
        <f t="shared" si="66"/>
        <v>#DIV/0!</v>
      </c>
      <c r="BI454" s="30"/>
      <c r="BJ454" s="31" t="e">
        <f t="shared" si="64"/>
        <v>#DIV/0!</v>
      </c>
      <c r="BK454" s="22"/>
      <c r="BL454" s="33" t="e">
        <f t="shared" si="71"/>
        <v>#DIV/0!</v>
      </c>
      <c r="BM454" s="22"/>
      <c r="BN454" s="32"/>
      <c r="BO454" s="34" t="e">
        <f t="shared" si="70"/>
        <v>#DIV/0!</v>
      </c>
      <c r="BP454" s="35" t="e">
        <f t="shared" si="72"/>
        <v>#DIV/0!</v>
      </c>
    </row>
    <row r="455" spans="1:68" x14ac:dyDescent="0.45">
      <c r="A455" s="22"/>
      <c r="B455" s="22"/>
      <c r="C455" s="22"/>
      <c r="D455" s="22"/>
      <c r="E455" s="22"/>
      <c r="F455" s="22"/>
      <c r="G455" s="24">
        <f t="shared" si="67"/>
        <v>0</v>
      </c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6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4">
        <f t="shared" si="65"/>
        <v>0</v>
      </c>
      <c r="BF455" s="27">
        <f t="shared" si="68"/>
        <v>0</v>
      </c>
      <c r="BG455" s="28">
        <f t="shared" si="69"/>
        <v>0</v>
      </c>
      <c r="BH455" s="29" t="e">
        <f t="shared" si="66"/>
        <v>#DIV/0!</v>
      </c>
      <c r="BI455" s="30"/>
      <c r="BJ455" s="31" t="e">
        <f t="shared" si="64"/>
        <v>#DIV/0!</v>
      </c>
      <c r="BK455" s="22"/>
      <c r="BL455" s="33" t="e">
        <f t="shared" si="71"/>
        <v>#DIV/0!</v>
      </c>
      <c r="BM455" s="22"/>
      <c r="BN455" s="32"/>
      <c r="BO455" s="34" t="e">
        <f t="shared" si="70"/>
        <v>#DIV/0!</v>
      </c>
      <c r="BP455" s="35" t="e">
        <f t="shared" si="72"/>
        <v>#DIV/0!</v>
      </c>
    </row>
    <row r="456" spans="1:68" x14ac:dyDescent="0.45">
      <c r="A456" s="22"/>
      <c r="B456" s="22"/>
      <c r="C456" s="22"/>
      <c r="D456" s="22"/>
      <c r="E456" s="22"/>
      <c r="F456" s="22"/>
      <c r="G456" s="24">
        <f t="shared" si="67"/>
        <v>0</v>
      </c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6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4">
        <f t="shared" si="65"/>
        <v>0</v>
      </c>
      <c r="BF456" s="27">
        <f t="shared" si="68"/>
        <v>0</v>
      </c>
      <c r="BG456" s="28">
        <f t="shared" si="69"/>
        <v>0</v>
      </c>
      <c r="BH456" s="29" t="e">
        <f t="shared" si="66"/>
        <v>#DIV/0!</v>
      </c>
      <c r="BI456" s="30"/>
      <c r="BJ456" s="31" t="e">
        <f t="shared" si="64"/>
        <v>#DIV/0!</v>
      </c>
      <c r="BK456" s="22"/>
      <c r="BL456" s="33" t="e">
        <f t="shared" si="71"/>
        <v>#DIV/0!</v>
      </c>
      <c r="BM456" s="22"/>
      <c r="BN456" s="32"/>
      <c r="BO456" s="34" t="e">
        <f t="shared" si="70"/>
        <v>#DIV/0!</v>
      </c>
      <c r="BP456" s="35" t="e">
        <f t="shared" si="72"/>
        <v>#DIV/0!</v>
      </c>
    </row>
    <row r="457" spans="1:68" x14ac:dyDescent="0.45">
      <c r="A457" s="22"/>
      <c r="B457" s="22"/>
      <c r="C457" s="22"/>
      <c r="D457" s="22"/>
      <c r="E457" s="22"/>
      <c r="F457" s="22"/>
      <c r="G457" s="24">
        <f t="shared" si="67"/>
        <v>0</v>
      </c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6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4">
        <f t="shared" si="65"/>
        <v>0</v>
      </c>
      <c r="BF457" s="27">
        <f t="shared" si="68"/>
        <v>0</v>
      </c>
      <c r="BG457" s="28">
        <f t="shared" si="69"/>
        <v>0</v>
      </c>
      <c r="BH457" s="29" t="e">
        <f t="shared" si="66"/>
        <v>#DIV/0!</v>
      </c>
      <c r="BI457" s="30"/>
      <c r="BJ457" s="31" t="e">
        <f t="shared" ref="BJ457:BJ520" si="73">(BG457*60)/BI457*6</f>
        <v>#DIV/0!</v>
      </c>
      <c r="BK457" s="22"/>
      <c r="BL457" s="33" t="e">
        <f t="shared" si="71"/>
        <v>#DIV/0!</v>
      </c>
      <c r="BM457" s="22"/>
      <c r="BN457" s="32"/>
      <c r="BO457" s="34" t="e">
        <f t="shared" si="70"/>
        <v>#DIV/0!</v>
      </c>
      <c r="BP457" s="35" t="e">
        <f t="shared" si="72"/>
        <v>#DIV/0!</v>
      </c>
    </row>
    <row r="458" spans="1:68" x14ac:dyDescent="0.45">
      <c r="A458" s="22"/>
      <c r="B458" s="22"/>
      <c r="C458" s="22"/>
      <c r="D458" s="22"/>
      <c r="E458" s="22"/>
      <c r="F458" s="22"/>
      <c r="G458" s="24">
        <f t="shared" si="67"/>
        <v>0</v>
      </c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6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4">
        <f t="shared" ref="BE458:BE521" si="74">SUM(H458:BD458)</f>
        <v>0</v>
      </c>
      <c r="BF458" s="27">
        <f t="shared" si="68"/>
        <v>0</v>
      </c>
      <c r="BG458" s="28">
        <f t="shared" si="69"/>
        <v>0</v>
      </c>
      <c r="BH458" s="29" t="e">
        <f t="shared" ref="BH458:BH521" si="75">BF458/G458</f>
        <v>#DIV/0!</v>
      </c>
      <c r="BI458" s="30"/>
      <c r="BJ458" s="31" t="e">
        <f t="shared" si="73"/>
        <v>#DIV/0!</v>
      </c>
      <c r="BK458" s="22"/>
      <c r="BL458" s="33" t="e">
        <f t="shared" si="71"/>
        <v>#DIV/0!</v>
      </c>
      <c r="BM458" s="22"/>
      <c r="BN458" s="32"/>
      <c r="BO458" s="34" t="e">
        <f t="shared" si="70"/>
        <v>#DIV/0!</v>
      </c>
      <c r="BP458" s="35" t="e">
        <f t="shared" si="72"/>
        <v>#DIV/0!</v>
      </c>
    </row>
    <row r="459" spans="1:68" x14ac:dyDescent="0.45">
      <c r="A459" s="22"/>
      <c r="B459" s="22"/>
      <c r="C459" s="22"/>
      <c r="D459" s="22"/>
      <c r="E459" s="22"/>
      <c r="F459" s="22"/>
      <c r="G459" s="24">
        <f t="shared" si="67"/>
        <v>0</v>
      </c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6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4">
        <f t="shared" si="74"/>
        <v>0</v>
      </c>
      <c r="BF459" s="27">
        <f t="shared" si="68"/>
        <v>0</v>
      </c>
      <c r="BG459" s="28">
        <f t="shared" si="69"/>
        <v>0</v>
      </c>
      <c r="BH459" s="29" t="e">
        <f t="shared" si="75"/>
        <v>#DIV/0!</v>
      </c>
      <c r="BI459" s="30"/>
      <c r="BJ459" s="31" t="e">
        <f t="shared" si="73"/>
        <v>#DIV/0!</v>
      </c>
      <c r="BK459" s="22"/>
      <c r="BL459" s="33" t="e">
        <f t="shared" si="71"/>
        <v>#DIV/0!</v>
      </c>
      <c r="BM459" s="22"/>
      <c r="BN459" s="32"/>
      <c r="BO459" s="34" t="e">
        <f t="shared" si="70"/>
        <v>#DIV/0!</v>
      </c>
      <c r="BP459" s="35" t="e">
        <f t="shared" si="72"/>
        <v>#DIV/0!</v>
      </c>
    </row>
    <row r="460" spans="1:68" x14ac:dyDescent="0.45">
      <c r="A460" s="22"/>
      <c r="B460" s="22"/>
      <c r="C460" s="22"/>
      <c r="D460" s="22"/>
      <c r="E460" s="22"/>
      <c r="F460" s="22"/>
      <c r="G460" s="24">
        <f t="shared" si="67"/>
        <v>0</v>
      </c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6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4">
        <f t="shared" si="74"/>
        <v>0</v>
      </c>
      <c r="BF460" s="27">
        <f t="shared" si="68"/>
        <v>0</v>
      </c>
      <c r="BG460" s="28">
        <f t="shared" si="69"/>
        <v>0</v>
      </c>
      <c r="BH460" s="29" t="e">
        <f t="shared" si="75"/>
        <v>#DIV/0!</v>
      </c>
      <c r="BI460" s="30"/>
      <c r="BJ460" s="31" t="e">
        <f t="shared" si="73"/>
        <v>#DIV/0!</v>
      </c>
      <c r="BK460" s="22"/>
      <c r="BL460" s="33" t="e">
        <f t="shared" si="71"/>
        <v>#DIV/0!</v>
      </c>
      <c r="BM460" s="22"/>
      <c r="BN460" s="32"/>
      <c r="BO460" s="34" t="e">
        <f t="shared" si="70"/>
        <v>#DIV/0!</v>
      </c>
      <c r="BP460" s="35" t="e">
        <f t="shared" si="72"/>
        <v>#DIV/0!</v>
      </c>
    </row>
    <row r="461" spans="1:68" x14ac:dyDescent="0.45">
      <c r="A461" s="22"/>
      <c r="B461" s="22"/>
      <c r="C461" s="22"/>
      <c r="D461" s="22"/>
      <c r="E461" s="22"/>
      <c r="F461" s="22"/>
      <c r="G461" s="24">
        <f t="shared" si="67"/>
        <v>0</v>
      </c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6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4">
        <f t="shared" si="74"/>
        <v>0</v>
      </c>
      <c r="BF461" s="27">
        <f t="shared" si="68"/>
        <v>0</v>
      </c>
      <c r="BG461" s="28">
        <f t="shared" si="69"/>
        <v>0</v>
      </c>
      <c r="BH461" s="29" t="e">
        <f t="shared" si="75"/>
        <v>#DIV/0!</v>
      </c>
      <c r="BI461" s="30"/>
      <c r="BJ461" s="31" t="e">
        <f t="shared" si="73"/>
        <v>#DIV/0!</v>
      </c>
      <c r="BK461" s="22"/>
      <c r="BL461" s="33" t="e">
        <f t="shared" si="71"/>
        <v>#DIV/0!</v>
      </c>
      <c r="BM461" s="22"/>
      <c r="BN461" s="32"/>
      <c r="BO461" s="34" t="e">
        <f t="shared" si="70"/>
        <v>#DIV/0!</v>
      </c>
      <c r="BP461" s="35" t="e">
        <f t="shared" si="72"/>
        <v>#DIV/0!</v>
      </c>
    </row>
    <row r="462" spans="1:68" x14ac:dyDescent="0.45">
      <c r="A462" s="22"/>
      <c r="B462" s="22"/>
      <c r="C462" s="22"/>
      <c r="D462" s="22"/>
      <c r="E462" s="22"/>
      <c r="F462" s="22"/>
      <c r="G462" s="24">
        <f t="shared" si="67"/>
        <v>0</v>
      </c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6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4">
        <f t="shared" si="74"/>
        <v>0</v>
      </c>
      <c r="BF462" s="27">
        <f t="shared" si="68"/>
        <v>0</v>
      </c>
      <c r="BG462" s="28">
        <f t="shared" si="69"/>
        <v>0</v>
      </c>
      <c r="BH462" s="29" t="e">
        <f t="shared" si="75"/>
        <v>#DIV/0!</v>
      </c>
      <c r="BI462" s="30"/>
      <c r="BJ462" s="31" t="e">
        <f t="shared" si="73"/>
        <v>#DIV/0!</v>
      </c>
      <c r="BK462" s="22"/>
      <c r="BL462" s="33" t="e">
        <f t="shared" si="71"/>
        <v>#DIV/0!</v>
      </c>
      <c r="BM462" s="22"/>
      <c r="BN462" s="32"/>
      <c r="BO462" s="34" t="e">
        <f t="shared" si="70"/>
        <v>#DIV/0!</v>
      </c>
      <c r="BP462" s="35" t="e">
        <f t="shared" si="72"/>
        <v>#DIV/0!</v>
      </c>
    </row>
    <row r="463" spans="1:68" x14ac:dyDescent="0.45">
      <c r="A463" s="22"/>
      <c r="B463" s="22"/>
      <c r="C463" s="22"/>
      <c r="D463" s="22"/>
      <c r="E463" s="22"/>
      <c r="F463" s="22"/>
      <c r="G463" s="24">
        <f t="shared" si="67"/>
        <v>0</v>
      </c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6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4">
        <f t="shared" si="74"/>
        <v>0</v>
      </c>
      <c r="BF463" s="27">
        <f t="shared" si="68"/>
        <v>0</v>
      </c>
      <c r="BG463" s="28">
        <f t="shared" si="69"/>
        <v>0</v>
      </c>
      <c r="BH463" s="29" t="e">
        <f t="shared" si="75"/>
        <v>#DIV/0!</v>
      </c>
      <c r="BI463" s="30"/>
      <c r="BJ463" s="31" t="e">
        <f t="shared" si="73"/>
        <v>#DIV/0!</v>
      </c>
      <c r="BK463" s="22"/>
      <c r="BL463" s="33" t="e">
        <f t="shared" si="71"/>
        <v>#DIV/0!</v>
      </c>
      <c r="BM463" s="22"/>
      <c r="BN463" s="32"/>
      <c r="BO463" s="34" t="e">
        <f t="shared" si="70"/>
        <v>#DIV/0!</v>
      </c>
      <c r="BP463" s="35" t="e">
        <f t="shared" si="72"/>
        <v>#DIV/0!</v>
      </c>
    </row>
    <row r="464" spans="1:68" x14ac:dyDescent="0.45">
      <c r="A464" s="22"/>
      <c r="B464" s="22"/>
      <c r="C464" s="22"/>
      <c r="D464" s="22"/>
      <c r="E464" s="22"/>
      <c r="F464" s="22"/>
      <c r="G464" s="24">
        <f t="shared" si="67"/>
        <v>0</v>
      </c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6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4">
        <f t="shared" si="74"/>
        <v>0</v>
      </c>
      <c r="BF464" s="27">
        <f t="shared" si="68"/>
        <v>0</v>
      </c>
      <c r="BG464" s="28">
        <f t="shared" si="69"/>
        <v>0</v>
      </c>
      <c r="BH464" s="29" t="e">
        <f t="shared" si="75"/>
        <v>#DIV/0!</v>
      </c>
      <c r="BI464" s="30"/>
      <c r="BJ464" s="31" t="e">
        <f t="shared" si="73"/>
        <v>#DIV/0!</v>
      </c>
      <c r="BK464" s="22"/>
      <c r="BL464" s="33" t="e">
        <f t="shared" si="71"/>
        <v>#DIV/0!</v>
      </c>
      <c r="BM464" s="22"/>
      <c r="BN464" s="32"/>
      <c r="BO464" s="34" t="e">
        <f t="shared" si="70"/>
        <v>#DIV/0!</v>
      </c>
      <c r="BP464" s="35" t="e">
        <f t="shared" si="72"/>
        <v>#DIV/0!</v>
      </c>
    </row>
    <row r="465" spans="1:68" x14ac:dyDescent="0.45">
      <c r="A465" s="22"/>
      <c r="B465" s="22"/>
      <c r="C465" s="22"/>
      <c r="D465" s="22"/>
      <c r="E465" s="22"/>
      <c r="F465" s="22"/>
      <c r="G465" s="24">
        <f t="shared" si="67"/>
        <v>0</v>
      </c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6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4">
        <f t="shared" si="74"/>
        <v>0</v>
      </c>
      <c r="BF465" s="27">
        <f t="shared" si="68"/>
        <v>0</v>
      </c>
      <c r="BG465" s="28">
        <f t="shared" si="69"/>
        <v>0</v>
      </c>
      <c r="BH465" s="29" t="e">
        <f t="shared" si="75"/>
        <v>#DIV/0!</v>
      </c>
      <c r="BI465" s="30"/>
      <c r="BJ465" s="31" t="e">
        <f t="shared" si="73"/>
        <v>#DIV/0!</v>
      </c>
      <c r="BK465" s="22"/>
      <c r="BL465" s="33" t="e">
        <f t="shared" si="71"/>
        <v>#DIV/0!</v>
      </c>
      <c r="BM465" s="22"/>
      <c r="BN465" s="32"/>
      <c r="BO465" s="34" t="e">
        <f t="shared" si="70"/>
        <v>#DIV/0!</v>
      </c>
      <c r="BP465" s="35" t="e">
        <f t="shared" si="72"/>
        <v>#DIV/0!</v>
      </c>
    </row>
    <row r="466" spans="1:68" x14ac:dyDescent="0.45">
      <c r="A466" s="22"/>
      <c r="B466" s="22"/>
      <c r="C466" s="22"/>
      <c r="D466" s="22"/>
      <c r="E466" s="22"/>
      <c r="F466" s="22"/>
      <c r="G466" s="24">
        <f t="shared" si="67"/>
        <v>0</v>
      </c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6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4">
        <f t="shared" si="74"/>
        <v>0</v>
      </c>
      <c r="BF466" s="27">
        <f t="shared" si="68"/>
        <v>0</v>
      </c>
      <c r="BG466" s="28">
        <f t="shared" si="69"/>
        <v>0</v>
      </c>
      <c r="BH466" s="29" t="e">
        <f t="shared" si="75"/>
        <v>#DIV/0!</v>
      </c>
      <c r="BI466" s="30"/>
      <c r="BJ466" s="31" t="e">
        <f t="shared" si="73"/>
        <v>#DIV/0!</v>
      </c>
      <c r="BK466" s="22"/>
      <c r="BL466" s="33" t="e">
        <f t="shared" si="71"/>
        <v>#DIV/0!</v>
      </c>
      <c r="BM466" s="22"/>
      <c r="BN466" s="32"/>
      <c r="BO466" s="34" t="e">
        <f t="shared" si="70"/>
        <v>#DIV/0!</v>
      </c>
      <c r="BP466" s="35" t="e">
        <f t="shared" si="72"/>
        <v>#DIV/0!</v>
      </c>
    </row>
    <row r="467" spans="1:68" x14ac:dyDescent="0.45">
      <c r="A467" s="22"/>
      <c r="B467" s="22"/>
      <c r="C467" s="22"/>
      <c r="D467" s="22"/>
      <c r="E467" s="22"/>
      <c r="F467" s="22"/>
      <c r="G467" s="24">
        <f t="shared" si="67"/>
        <v>0</v>
      </c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6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4">
        <f t="shared" si="74"/>
        <v>0</v>
      </c>
      <c r="BF467" s="27">
        <f t="shared" si="68"/>
        <v>0</v>
      </c>
      <c r="BG467" s="28">
        <f t="shared" si="69"/>
        <v>0</v>
      </c>
      <c r="BH467" s="29" t="e">
        <f t="shared" si="75"/>
        <v>#DIV/0!</v>
      </c>
      <c r="BI467" s="30"/>
      <c r="BJ467" s="31" t="e">
        <f t="shared" si="73"/>
        <v>#DIV/0!</v>
      </c>
      <c r="BK467" s="22"/>
      <c r="BL467" s="33" t="e">
        <f t="shared" si="71"/>
        <v>#DIV/0!</v>
      </c>
      <c r="BM467" s="22"/>
      <c r="BN467" s="32"/>
      <c r="BO467" s="34" t="e">
        <f t="shared" si="70"/>
        <v>#DIV/0!</v>
      </c>
      <c r="BP467" s="35" t="e">
        <f t="shared" si="72"/>
        <v>#DIV/0!</v>
      </c>
    </row>
    <row r="468" spans="1:68" x14ac:dyDescent="0.45">
      <c r="A468" s="22"/>
      <c r="B468" s="22"/>
      <c r="C468" s="22"/>
      <c r="D468" s="22"/>
      <c r="E468" s="22"/>
      <c r="F468" s="22"/>
      <c r="G468" s="24">
        <f t="shared" si="67"/>
        <v>0</v>
      </c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6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4">
        <f t="shared" si="74"/>
        <v>0</v>
      </c>
      <c r="BF468" s="27">
        <f t="shared" si="68"/>
        <v>0</v>
      </c>
      <c r="BG468" s="28">
        <f t="shared" si="69"/>
        <v>0</v>
      </c>
      <c r="BH468" s="29" t="e">
        <f t="shared" si="75"/>
        <v>#DIV/0!</v>
      </c>
      <c r="BI468" s="30"/>
      <c r="BJ468" s="31" t="e">
        <f t="shared" si="73"/>
        <v>#DIV/0!</v>
      </c>
      <c r="BK468" s="22"/>
      <c r="BL468" s="33" t="e">
        <f t="shared" si="71"/>
        <v>#DIV/0!</v>
      </c>
      <c r="BM468" s="22"/>
      <c r="BN468" s="32"/>
      <c r="BO468" s="34" t="e">
        <f t="shared" si="70"/>
        <v>#DIV/0!</v>
      </c>
      <c r="BP468" s="35" t="e">
        <f t="shared" si="72"/>
        <v>#DIV/0!</v>
      </c>
    </row>
    <row r="469" spans="1:68" x14ac:dyDescent="0.45">
      <c r="A469" s="22"/>
      <c r="B469" s="22"/>
      <c r="C469" s="22"/>
      <c r="D469" s="22"/>
      <c r="E469" s="22"/>
      <c r="F469" s="22"/>
      <c r="G469" s="24">
        <f t="shared" si="67"/>
        <v>0</v>
      </c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6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4">
        <f t="shared" si="74"/>
        <v>0</v>
      </c>
      <c r="BF469" s="27">
        <f t="shared" si="68"/>
        <v>0</v>
      </c>
      <c r="BG469" s="28">
        <f t="shared" si="69"/>
        <v>0</v>
      </c>
      <c r="BH469" s="29" t="e">
        <f t="shared" si="75"/>
        <v>#DIV/0!</v>
      </c>
      <c r="BI469" s="30"/>
      <c r="BJ469" s="31" t="e">
        <f t="shared" si="73"/>
        <v>#DIV/0!</v>
      </c>
      <c r="BK469" s="22"/>
      <c r="BL469" s="33" t="e">
        <f t="shared" si="71"/>
        <v>#DIV/0!</v>
      </c>
      <c r="BM469" s="22"/>
      <c r="BN469" s="32"/>
      <c r="BO469" s="34" t="e">
        <f t="shared" si="70"/>
        <v>#DIV/0!</v>
      </c>
      <c r="BP469" s="35" t="e">
        <f t="shared" si="72"/>
        <v>#DIV/0!</v>
      </c>
    </row>
    <row r="470" spans="1:68" x14ac:dyDescent="0.45">
      <c r="A470" s="22"/>
      <c r="B470" s="22"/>
      <c r="C470" s="22"/>
      <c r="D470" s="22"/>
      <c r="E470" s="22"/>
      <c r="F470" s="22"/>
      <c r="G470" s="24">
        <f t="shared" si="67"/>
        <v>0</v>
      </c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6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4">
        <f t="shared" si="74"/>
        <v>0</v>
      </c>
      <c r="BF470" s="27">
        <f t="shared" si="68"/>
        <v>0</v>
      </c>
      <c r="BG470" s="28">
        <f t="shared" si="69"/>
        <v>0</v>
      </c>
      <c r="BH470" s="29" t="e">
        <f t="shared" si="75"/>
        <v>#DIV/0!</v>
      </c>
      <c r="BI470" s="30"/>
      <c r="BJ470" s="31" t="e">
        <f t="shared" si="73"/>
        <v>#DIV/0!</v>
      </c>
      <c r="BK470" s="22"/>
      <c r="BL470" s="33" t="e">
        <f t="shared" si="71"/>
        <v>#DIV/0!</v>
      </c>
      <c r="BM470" s="22"/>
      <c r="BN470" s="32"/>
      <c r="BO470" s="34" t="e">
        <f t="shared" si="70"/>
        <v>#DIV/0!</v>
      </c>
      <c r="BP470" s="35" t="e">
        <f t="shared" si="72"/>
        <v>#DIV/0!</v>
      </c>
    </row>
    <row r="471" spans="1:68" x14ac:dyDescent="0.45">
      <c r="A471" s="22"/>
      <c r="B471" s="22"/>
      <c r="C471" s="22"/>
      <c r="D471" s="22"/>
      <c r="E471" s="22"/>
      <c r="F471" s="22"/>
      <c r="G471" s="24">
        <f t="shared" si="67"/>
        <v>0</v>
      </c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6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4">
        <f t="shared" si="74"/>
        <v>0</v>
      </c>
      <c r="BF471" s="27">
        <f t="shared" si="68"/>
        <v>0</v>
      </c>
      <c r="BG471" s="28">
        <f t="shared" si="69"/>
        <v>0</v>
      </c>
      <c r="BH471" s="29" t="e">
        <f t="shared" si="75"/>
        <v>#DIV/0!</v>
      </c>
      <c r="BI471" s="30"/>
      <c r="BJ471" s="31" t="e">
        <f t="shared" si="73"/>
        <v>#DIV/0!</v>
      </c>
      <c r="BK471" s="22"/>
      <c r="BL471" s="33" t="e">
        <f t="shared" si="71"/>
        <v>#DIV/0!</v>
      </c>
      <c r="BM471" s="22"/>
      <c r="BN471" s="32"/>
      <c r="BO471" s="34" t="e">
        <f t="shared" si="70"/>
        <v>#DIV/0!</v>
      </c>
      <c r="BP471" s="35" t="e">
        <f t="shared" si="72"/>
        <v>#DIV/0!</v>
      </c>
    </row>
    <row r="472" spans="1:68" x14ac:dyDescent="0.45">
      <c r="A472" s="22"/>
      <c r="B472" s="22"/>
      <c r="C472" s="22"/>
      <c r="D472" s="22"/>
      <c r="E472" s="22"/>
      <c r="F472" s="22"/>
      <c r="G472" s="24">
        <f t="shared" si="67"/>
        <v>0</v>
      </c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6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4">
        <f t="shared" si="74"/>
        <v>0</v>
      </c>
      <c r="BF472" s="27">
        <f t="shared" si="68"/>
        <v>0</v>
      </c>
      <c r="BG472" s="28">
        <f t="shared" si="69"/>
        <v>0</v>
      </c>
      <c r="BH472" s="29" t="e">
        <f t="shared" si="75"/>
        <v>#DIV/0!</v>
      </c>
      <c r="BI472" s="30"/>
      <c r="BJ472" s="31" t="e">
        <f t="shared" si="73"/>
        <v>#DIV/0!</v>
      </c>
      <c r="BK472" s="22"/>
      <c r="BL472" s="33" t="e">
        <f t="shared" si="71"/>
        <v>#DIV/0!</v>
      </c>
      <c r="BM472" s="22"/>
      <c r="BN472" s="32"/>
      <c r="BO472" s="34" t="e">
        <f t="shared" si="70"/>
        <v>#DIV/0!</v>
      </c>
      <c r="BP472" s="35" t="e">
        <f t="shared" si="72"/>
        <v>#DIV/0!</v>
      </c>
    </row>
    <row r="473" spans="1:68" x14ac:dyDescent="0.45">
      <c r="A473" s="22"/>
      <c r="B473" s="22"/>
      <c r="C473" s="22"/>
      <c r="D473" s="22"/>
      <c r="E473" s="22"/>
      <c r="F473" s="22"/>
      <c r="G473" s="24">
        <f t="shared" si="67"/>
        <v>0</v>
      </c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6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4">
        <f t="shared" si="74"/>
        <v>0</v>
      </c>
      <c r="BF473" s="27">
        <f t="shared" si="68"/>
        <v>0</v>
      </c>
      <c r="BG473" s="28">
        <f t="shared" si="69"/>
        <v>0</v>
      </c>
      <c r="BH473" s="29" t="e">
        <f t="shared" si="75"/>
        <v>#DIV/0!</v>
      </c>
      <c r="BI473" s="30"/>
      <c r="BJ473" s="31" t="e">
        <f t="shared" si="73"/>
        <v>#DIV/0!</v>
      </c>
      <c r="BK473" s="22"/>
      <c r="BL473" s="33" t="e">
        <f t="shared" si="71"/>
        <v>#DIV/0!</v>
      </c>
      <c r="BM473" s="22"/>
      <c r="BN473" s="32"/>
      <c r="BO473" s="34" t="e">
        <f t="shared" si="70"/>
        <v>#DIV/0!</v>
      </c>
      <c r="BP473" s="35" t="e">
        <f t="shared" si="72"/>
        <v>#DIV/0!</v>
      </c>
    </row>
    <row r="474" spans="1:68" x14ac:dyDescent="0.45">
      <c r="A474" s="22"/>
      <c r="B474" s="22"/>
      <c r="C474" s="22"/>
      <c r="D474" s="22"/>
      <c r="E474" s="22"/>
      <c r="F474" s="22"/>
      <c r="G474" s="24">
        <f t="shared" si="67"/>
        <v>0</v>
      </c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6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4">
        <f t="shared" si="74"/>
        <v>0</v>
      </c>
      <c r="BF474" s="27">
        <f t="shared" si="68"/>
        <v>0</v>
      </c>
      <c r="BG474" s="28">
        <f t="shared" si="69"/>
        <v>0</v>
      </c>
      <c r="BH474" s="29" t="e">
        <f t="shared" si="75"/>
        <v>#DIV/0!</v>
      </c>
      <c r="BI474" s="30"/>
      <c r="BJ474" s="31" t="e">
        <f t="shared" si="73"/>
        <v>#DIV/0!</v>
      </c>
      <c r="BK474" s="22"/>
      <c r="BL474" s="33" t="e">
        <f t="shared" si="71"/>
        <v>#DIV/0!</v>
      </c>
      <c r="BM474" s="22"/>
      <c r="BN474" s="32"/>
      <c r="BO474" s="34" t="e">
        <f t="shared" si="70"/>
        <v>#DIV/0!</v>
      </c>
      <c r="BP474" s="35" t="e">
        <f t="shared" si="72"/>
        <v>#DIV/0!</v>
      </c>
    </row>
    <row r="475" spans="1:68" x14ac:dyDescent="0.45">
      <c r="A475" s="22"/>
      <c r="B475" s="22"/>
      <c r="C475" s="22"/>
      <c r="D475" s="22"/>
      <c r="E475" s="22"/>
      <c r="F475" s="22"/>
      <c r="G475" s="24">
        <f t="shared" si="67"/>
        <v>0</v>
      </c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6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4">
        <f t="shared" si="74"/>
        <v>0</v>
      </c>
      <c r="BF475" s="27">
        <f t="shared" si="68"/>
        <v>0</v>
      </c>
      <c r="BG475" s="28">
        <f t="shared" si="69"/>
        <v>0</v>
      </c>
      <c r="BH475" s="29" t="e">
        <f t="shared" si="75"/>
        <v>#DIV/0!</v>
      </c>
      <c r="BI475" s="30"/>
      <c r="BJ475" s="31" t="e">
        <f t="shared" si="73"/>
        <v>#DIV/0!</v>
      </c>
      <c r="BK475" s="22"/>
      <c r="BL475" s="33" t="e">
        <f t="shared" si="71"/>
        <v>#DIV/0!</v>
      </c>
      <c r="BM475" s="22"/>
      <c r="BN475" s="32"/>
      <c r="BO475" s="34" t="e">
        <f t="shared" si="70"/>
        <v>#DIV/0!</v>
      </c>
      <c r="BP475" s="35" t="e">
        <f t="shared" si="72"/>
        <v>#DIV/0!</v>
      </c>
    </row>
    <row r="476" spans="1:68" x14ac:dyDescent="0.45">
      <c r="A476" s="22"/>
      <c r="B476" s="22"/>
      <c r="C476" s="22"/>
      <c r="D476" s="22"/>
      <c r="E476" s="22"/>
      <c r="F476" s="22"/>
      <c r="G476" s="24">
        <f t="shared" si="67"/>
        <v>0</v>
      </c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6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4">
        <f t="shared" si="74"/>
        <v>0</v>
      </c>
      <c r="BF476" s="27">
        <f t="shared" si="68"/>
        <v>0</v>
      </c>
      <c r="BG476" s="28">
        <f t="shared" si="69"/>
        <v>0</v>
      </c>
      <c r="BH476" s="29" t="e">
        <f t="shared" si="75"/>
        <v>#DIV/0!</v>
      </c>
      <c r="BI476" s="30"/>
      <c r="BJ476" s="31" t="e">
        <f t="shared" si="73"/>
        <v>#DIV/0!</v>
      </c>
      <c r="BK476" s="22"/>
      <c r="BL476" s="33" t="e">
        <f t="shared" si="71"/>
        <v>#DIV/0!</v>
      </c>
      <c r="BM476" s="22"/>
      <c r="BN476" s="32"/>
      <c r="BO476" s="34" t="e">
        <f t="shared" si="70"/>
        <v>#DIV/0!</v>
      </c>
      <c r="BP476" s="35" t="e">
        <f t="shared" si="72"/>
        <v>#DIV/0!</v>
      </c>
    </row>
    <row r="477" spans="1:68" x14ac:dyDescent="0.45">
      <c r="A477" s="22"/>
      <c r="B477" s="22"/>
      <c r="C477" s="22"/>
      <c r="D477" s="22"/>
      <c r="E477" s="22"/>
      <c r="F477" s="22"/>
      <c r="G477" s="24">
        <f t="shared" si="67"/>
        <v>0</v>
      </c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6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4">
        <f t="shared" si="74"/>
        <v>0</v>
      </c>
      <c r="BF477" s="27">
        <f t="shared" si="68"/>
        <v>0</v>
      </c>
      <c r="BG477" s="28">
        <f t="shared" si="69"/>
        <v>0</v>
      </c>
      <c r="BH477" s="29" t="e">
        <f t="shared" si="75"/>
        <v>#DIV/0!</v>
      </c>
      <c r="BI477" s="30"/>
      <c r="BJ477" s="31" t="e">
        <f t="shared" si="73"/>
        <v>#DIV/0!</v>
      </c>
      <c r="BK477" s="22"/>
      <c r="BL477" s="33" t="e">
        <f t="shared" si="71"/>
        <v>#DIV/0!</v>
      </c>
      <c r="BM477" s="22"/>
      <c r="BN477" s="32"/>
      <c r="BO477" s="34" t="e">
        <f t="shared" si="70"/>
        <v>#DIV/0!</v>
      </c>
      <c r="BP477" s="35" t="e">
        <f t="shared" si="72"/>
        <v>#DIV/0!</v>
      </c>
    </row>
    <row r="478" spans="1:68" x14ac:dyDescent="0.45">
      <c r="A478" s="22"/>
      <c r="B478" s="22"/>
      <c r="C478" s="22"/>
      <c r="D478" s="22"/>
      <c r="E478" s="22"/>
      <c r="F478" s="22"/>
      <c r="G478" s="24">
        <f t="shared" si="67"/>
        <v>0</v>
      </c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6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4">
        <f t="shared" si="74"/>
        <v>0</v>
      </c>
      <c r="BF478" s="27">
        <f t="shared" si="68"/>
        <v>0</v>
      </c>
      <c r="BG478" s="28">
        <f t="shared" si="69"/>
        <v>0</v>
      </c>
      <c r="BH478" s="29" t="e">
        <f t="shared" si="75"/>
        <v>#DIV/0!</v>
      </c>
      <c r="BI478" s="30"/>
      <c r="BJ478" s="31" t="e">
        <f t="shared" si="73"/>
        <v>#DIV/0!</v>
      </c>
      <c r="BK478" s="22"/>
      <c r="BL478" s="33" t="e">
        <f t="shared" si="71"/>
        <v>#DIV/0!</v>
      </c>
      <c r="BM478" s="22"/>
      <c r="BN478" s="32"/>
      <c r="BO478" s="34" t="e">
        <f t="shared" si="70"/>
        <v>#DIV/0!</v>
      </c>
      <c r="BP478" s="35" t="e">
        <f t="shared" si="72"/>
        <v>#DIV/0!</v>
      </c>
    </row>
    <row r="479" spans="1:68" x14ac:dyDescent="0.45">
      <c r="A479" s="22"/>
      <c r="B479" s="22"/>
      <c r="C479" s="22"/>
      <c r="D479" s="22"/>
      <c r="E479" s="22"/>
      <c r="F479" s="22"/>
      <c r="G479" s="24">
        <f t="shared" si="67"/>
        <v>0</v>
      </c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6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4">
        <f t="shared" si="74"/>
        <v>0</v>
      </c>
      <c r="BF479" s="27">
        <f t="shared" si="68"/>
        <v>0</v>
      </c>
      <c r="BG479" s="28">
        <f t="shared" si="69"/>
        <v>0</v>
      </c>
      <c r="BH479" s="29" t="e">
        <f t="shared" si="75"/>
        <v>#DIV/0!</v>
      </c>
      <c r="BI479" s="30"/>
      <c r="BJ479" s="31" t="e">
        <f t="shared" si="73"/>
        <v>#DIV/0!</v>
      </c>
      <c r="BK479" s="22"/>
      <c r="BL479" s="33" t="e">
        <f t="shared" si="71"/>
        <v>#DIV/0!</v>
      </c>
      <c r="BM479" s="22"/>
      <c r="BN479" s="32"/>
      <c r="BO479" s="34" t="e">
        <f t="shared" si="70"/>
        <v>#DIV/0!</v>
      </c>
      <c r="BP479" s="35" t="e">
        <f t="shared" si="72"/>
        <v>#DIV/0!</v>
      </c>
    </row>
    <row r="480" spans="1:68" x14ac:dyDescent="0.45">
      <c r="A480" s="22"/>
      <c r="B480" s="22"/>
      <c r="C480" s="22"/>
      <c r="D480" s="22"/>
      <c r="E480" s="22"/>
      <c r="F480" s="22"/>
      <c r="G480" s="24">
        <f t="shared" si="67"/>
        <v>0</v>
      </c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6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4">
        <f t="shared" si="74"/>
        <v>0</v>
      </c>
      <c r="BF480" s="27">
        <f t="shared" si="68"/>
        <v>0</v>
      </c>
      <c r="BG480" s="28">
        <f t="shared" si="69"/>
        <v>0</v>
      </c>
      <c r="BH480" s="29" t="e">
        <f t="shared" si="75"/>
        <v>#DIV/0!</v>
      </c>
      <c r="BI480" s="30"/>
      <c r="BJ480" s="31" t="e">
        <f t="shared" si="73"/>
        <v>#DIV/0!</v>
      </c>
      <c r="BK480" s="22"/>
      <c r="BL480" s="33" t="e">
        <f t="shared" si="71"/>
        <v>#DIV/0!</v>
      </c>
      <c r="BM480" s="22"/>
      <c r="BN480" s="32"/>
      <c r="BO480" s="34" t="e">
        <f t="shared" si="70"/>
        <v>#DIV/0!</v>
      </c>
      <c r="BP480" s="35" t="e">
        <f t="shared" si="72"/>
        <v>#DIV/0!</v>
      </c>
    </row>
    <row r="481" spans="1:68" x14ac:dyDescent="0.45">
      <c r="A481" s="22"/>
      <c r="B481" s="22"/>
      <c r="C481" s="22"/>
      <c r="D481" s="22"/>
      <c r="E481" s="22"/>
      <c r="F481" s="22"/>
      <c r="G481" s="24">
        <f t="shared" si="67"/>
        <v>0</v>
      </c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6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4">
        <f t="shared" si="74"/>
        <v>0</v>
      </c>
      <c r="BF481" s="27">
        <f t="shared" si="68"/>
        <v>0</v>
      </c>
      <c r="BG481" s="28">
        <f t="shared" si="69"/>
        <v>0</v>
      </c>
      <c r="BH481" s="29" t="e">
        <f t="shared" si="75"/>
        <v>#DIV/0!</v>
      </c>
      <c r="BI481" s="30"/>
      <c r="BJ481" s="31" t="e">
        <f t="shared" si="73"/>
        <v>#DIV/0!</v>
      </c>
      <c r="BK481" s="22"/>
      <c r="BL481" s="33" t="e">
        <f t="shared" si="71"/>
        <v>#DIV/0!</v>
      </c>
      <c r="BM481" s="22"/>
      <c r="BN481" s="32"/>
      <c r="BO481" s="34" t="e">
        <f t="shared" si="70"/>
        <v>#DIV/0!</v>
      </c>
      <c r="BP481" s="35" t="e">
        <f t="shared" si="72"/>
        <v>#DIV/0!</v>
      </c>
    </row>
    <row r="482" spans="1:68" x14ac:dyDescent="0.45">
      <c r="A482" s="22"/>
      <c r="B482" s="22"/>
      <c r="C482" s="22"/>
      <c r="D482" s="22"/>
      <c r="E482" s="22"/>
      <c r="F482" s="22"/>
      <c r="G482" s="24">
        <f t="shared" si="67"/>
        <v>0</v>
      </c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6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4">
        <f t="shared" si="74"/>
        <v>0</v>
      </c>
      <c r="BF482" s="27">
        <f t="shared" si="68"/>
        <v>0</v>
      </c>
      <c r="BG482" s="28">
        <f t="shared" si="69"/>
        <v>0</v>
      </c>
      <c r="BH482" s="29" t="e">
        <f t="shared" si="75"/>
        <v>#DIV/0!</v>
      </c>
      <c r="BI482" s="30"/>
      <c r="BJ482" s="31" t="e">
        <f t="shared" si="73"/>
        <v>#DIV/0!</v>
      </c>
      <c r="BK482" s="22"/>
      <c r="BL482" s="33" t="e">
        <f t="shared" si="71"/>
        <v>#DIV/0!</v>
      </c>
      <c r="BM482" s="22"/>
      <c r="BN482" s="32"/>
      <c r="BO482" s="34" t="e">
        <f t="shared" si="70"/>
        <v>#DIV/0!</v>
      </c>
      <c r="BP482" s="35" t="e">
        <f t="shared" si="72"/>
        <v>#DIV/0!</v>
      </c>
    </row>
    <row r="483" spans="1:68" x14ac:dyDescent="0.45">
      <c r="A483" s="22"/>
      <c r="B483" s="22"/>
      <c r="C483" s="22"/>
      <c r="D483" s="22"/>
      <c r="E483" s="22"/>
      <c r="F483" s="22"/>
      <c r="G483" s="24">
        <f t="shared" si="67"/>
        <v>0</v>
      </c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6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4">
        <f t="shared" si="74"/>
        <v>0</v>
      </c>
      <c r="BF483" s="27">
        <f t="shared" si="68"/>
        <v>0</v>
      </c>
      <c r="BG483" s="28">
        <f t="shared" si="69"/>
        <v>0</v>
      </c>
      <c r="BH483" s="29" t="e">
        <f t="shared" si="75"/>
        <v>#DIV/0!</v>
      </c>
      <c r="BI483" s="30"/>
      <c r="BJ483" s="31" t="e">
        <f t="shared" si="73"/>
        <v>#DIV/0!</v>
      </c>
      <c r="BK483" s="22"/>
      <c r="BL483" s="33" t="e">
        <f t="shared" si="71"/>
        <v>#DIV/0!</v>
      </c>
      <c r="BM483" s="22"/>
      <c r="BN483" s="32"/>
      <c r="BO483" s="34" t="e">
        <f t="shared" si="70"/>
        <v>#DIV/0!</v>
      </c>
      <c r="BP483" s="35" t="e">
        <f t="shared" si="72"/>
        <v>#DIV/0!</v>
      </c>
    </row>
    <row r="484" spans="1:68" x14ac:dyDescent="0.45">
      <c r="A484" s="22"/>
      <c r="B484" s="22"/>
      <c r="C484" s="22"/>
      <c r="D484" s="22"/>
      <c r="E484" s="22"/>
      <c r="F484" s="22"/>
      <c r="G484" s="24">
        <f t="shared" si="67"/>
        <v>0</v>
      </c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6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4">
        <f t="shared" si="74"/>
        <v>0</v>
      </c>
      <c r="BF484" s="27">
        <f t="shared" si="68"/>
        <v>0</v>
      </c>
      <c r="BG484" s="28">
        <f t="shared" si="69"/>
        <v>0</v>
      </c>
      <c r="BH484" s="29" t="e">
        <f t="shared" si="75"/>
        <v>#DIV/0!</v>
      </c>
      <c r="BI484" s="30"/>
      <c r="BJ484" s="31" t="e">
        <f t="shared" si="73"/>
        <v>#DIV/0!</v>
      </c>
      <c r="BK484" s="22"/>
      <c r="BL484" s="33" t="e">
        <f t="shared" si="71"/>
        <v>#DIV/0!</v>
      </c>
      <c r="BM484" s="22"/>
      <c r="BN484" s="32"/>
      <c r="BO484" s="34" t="e">
        <f t="shared" si="70"/>
        <v>#DIV/0!</v>
      </c>
      <c r="BP484" s="35" t="e">
        <f t="shared" si="72"/>
        <v>#DIV/0!</v>
      </c>
    </row>
    <row r="485" spans="1:68" x14ac:dyDescent="0.45">
      <c r="A485" s="22"/>
      <c r="B485" s="22"/>
      <c r="C485" s="22"/>
      <c r="D485" s="22"/>
      <c r="E485" s="22"/>
      <c r="F485" s="22"/>
      <c r="G485" s="24">
        <f t="shared" si="67"/>
        <v>0</v>
      </c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6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4">
        <f t="shared" si="74"/>
        <v>0</v>
      </c>
      <c r="BF485" s="27">
        <f t="shared" si="68"/>
        <v>0</v>
      </c>
      <c r="BG485" s="28">
        <f t="shared" si="69"/>
        <v>0</v>
      </c>
      <c r="BH485" s="29" t="e">
        <f t="shared" si="75"/>
        <v>#DIV/0!</v>
      </c>
      <c r="BI485" s="30"/>
      <c r="BJ485" s="31" t="e">
        <f t="shared" si="73"/>
        <v>#DIV/0!</v>
      </c>
      <c r="BK485" s="22"/>
      <c r="BL485" s="33" t="e">
        <f t="shared" si="71"/>
        <v>#DIV/0!</v>
      </c>
      <c r="BM485" s="22"/>
      <c r="BN485" s="32"/>
      <c r="BO485" s="34" t="e">
        <f t="shared" si="70"/>
        <v>#DIV/0!</v>
      </c>
      <c r="BP485" s="35" t="e">
        <f t="shared" si="72"/>
        <v>#DIV/0!</v>
      </c>
    </row>
    <row r="486" spans="1:68" x14ac:dyDescent="0.45">
      <c r="A486" s="22"/>
      <c r="B486" s="22"/>
      <c r="C486" s="22"/>
      <c r="D486" s="22"/>
      <c r="E486" s="22"/>
      <c r="F486" s="22"/>
      <c r="G486" s="24">
        <f t="shared" si="67"/>
        <v>0</v>
      </c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6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4">
        <f t="shared" si="74"/>
        <v>0</v>
      </c>
      <c r="BF486" s="27">
        <f t="shared" si="68"/>
        <v>0</v>
      </c>
      <c r="BG486" s="28">
        <f t="shared" si="69"/>
        <v>0</v>
      </c>
      <c r="BH486" s="29" t="e">
        <f t="shared" si="75"/>
        <v>#DIV/0!</v>
      </c>
      <c r="BI486" s="30"/>
      <c r="BJ486" s="31" t="e">
        <f t="shared" si="73"/>
        <v>#DIV/0!</v>
      </c>
      <c r="BK486" s="22"/>
      <c r="BL486" s="33" t="e">
        <f t="shared" si="71"/>
        <v>#DIV/0!</v>
      </c>
      <c r="BM486" s="22"/>
      <c r="BN486" s="32"/>
      <c r="BO486" s="34" t="e">
        <f t="shared" si="70"/>
        <v>#DIV/0!</v>
      </c>
      <c r="BP486" s="35" t="e">
        <f t="shared" si="72"/>
        <v>#DIV/0!</v>
      </c>
    </row>
    <row r="487" spans="1:68" x14ac:dyDescent="0.45">
      <c r="A487" s="22"/>
      <c r="B487" s="22"/>
      <c r="C487" s="22"/>
      <c r="D487" s="22"/>
      <c r="E487" s="22"/>
      <c r="F487" s="22"/>
      <c r="G487" s="24">
        <f t="shared" si="67"/>
        <v>0</v>
      </c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6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4">
        <f t="shared" si="74"/>
        <v>0</v>
      </c>
      <c r="BF487" s="27">
        <f t="shared" si="68"/>
        <v>0</v>
      </c>
      <c r="BG487" s="28">
        <f t="shared" si="69"/>
        <v>0</v>
      </c>
      <c r="BH487" s="29" t="e">
        <f t="shared" si="75"/>
        <v>#DIV/0!</v>
      </c>
      <c r="BI487" s="30"/>
      <c r="BJ487" s="31" t="e">
        <f t="shared" si="73"/>
        <v>#DIV/0!</v>
      </c>
      <c r="BK487" s="22"/>
      <c r="BL487" s="33" t="e">
        <f t="shared" si="71"/>
        <v>#DIV/0!</v>
      </c>
      <c r="BM487" s="22"/>
      <c r="BN487" s="32"/>
      <c r="BO487" s="34" t="e">
        <f t="shared" si="70"/>
        <v>#DIV/0!</v>
      </c>
      <c r="BP487" s="35" t="e">
        <f t="shared" si="72"/>
        <v>#DIV/0!</v>
      </c>
    </row>
    <row r="488" spans="1:68" x14ac:dyDescent="0.45">
      <c r="A488" s="22"/>
      <c r="B488" s="22"/>
      <c r="C488" s="22"/>
      <c r="D488" s="22"/>
      <c r="E488" s="22"/>
      <c r="F488" s="22"/>
      <c r="G488" s="24">
        <f t="shared" si="67"/>
        <v>0</v>
      </c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6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4">
        <f t="shared" si="74"/>
        <v>0</v>
      </c>
      <c r="BF488" s="27">
        <f t="shared" si="68"/>
        <v>0</v>
      </c>
      <c r="BG488" s="28">
        <f t="shared" si="69"/>
        <v>0</v>
      </c>
      <c r="BH488" s="29" t="e">
        <f t="shared" si="75"/>
        <v>#DIV/0!</v>
      </c>
      <c r="BI488" s="30"/>
      <c r="BJ488" s="31" t="e">
        <f t="shared" si="73"/>
        <v>#DIV/0!</v>
      </c>
      <c r="BK488" s="22"/>
      <c r="BL488" s="33" t="e">
        <f t="shared" si="71"/>
        <v>#DIV/0!</v>
      </c>
      <c r="BM488" s="22"/>
      <c r="BN488" s="32"/>
      <c r="BO488" s="34" t="e">
        <f t="shared" si="70"/>
        <v>#DIV/0!</v>
      </c>
      <c r="BP488" s="35" t="e">
        <f t="shared" si="72"/>
        <v>#DIV/0!</v>
      </c>
    </row>
    <row r="489" spans="1:68" x14ac:dyDescent="0.45">
      <c r="A489" s="22"/>
      <c r="B489" s="22"/>
      <c r="C489" s="22"/>
      <c r="D489" s="22"/>
      <c r="E489" s="22"/>
      <c r="F489" s="22"/>
      <c r="G489" s="24">
        <f t="shared" si="67"/>
        <v>0</v>
      </c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6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4">
        <f t="shared" si="74"/>
        <v>0</v>
      </c>
      <c r="BF489" s="27">
        <f t="shared" si="68"/>
        <v>0</v>
      </c>
      <c r="BG489" s="28">
        <f t="shared" si="69"/>
        <v>0</v>
      </c>
      <c r="BH489" s="29" t="e">
        <f t="shared" si="75"/>
        <v>#DIV/0!</v>
      </c>
      <c r="BI489" s="30"/>
      <c r="BJ489" s="31" t="e">
        <f t="shared" si="73"/>
        <v>#DIV/0!</v>
      </c>
      <c r="BK489" s="22"/>
      <c r="BL489" s="33" t="e">
        <f t="shared" si="71"/>
        <v>#DIV/0!</v>
      </c>
      <c r="BM489" s="22"/>
      <c r="BN489" s="32"/>
      <c r="BO489" s="34" t="e">
        <f t="shared" si="70"/>
        <v>#DIV/0!</v>
      </c>
      <c r="BP489" s="35" t="e">
        <f t="shared" si="72"/>
        <v>#DIV/0!</v>
      </c>
    </row>
    <row r="490" spans="1:68" x14ac:dyDescent="0.45">
      <c r="A490" s="22"/>
      <c r="B490" s="22"/>
      <c r="C490" s="22"/>
      <c r="D490" s="22"/>
      <c r="E490" s="22"/>
      <c r="F490" s="22"/>
      <c r="G490" s="24">
        <f t="shared" si="67"/>
        <v>0</v>
      </c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6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4">
        <f t="shared" si="74"/>
        <v>0</v>
      </c>
      <c r="BF490" s="27">
        <f t="shared" si="68"/>
        <v>0</v>
      </c>
      <c r="BG490" s="28">
        <f t="shared" si="69"/>
        <v>0</v>
      </c>
      <c r="BH490" s="29" t="e">
        <f t="shared" si="75"/>
        <v>#DIV/0!</v>
      </c>
      <c r="BI490" s="30"/>
      <c r="BJ490" s="31" t="e">
        <f t="shared" si="73"/>
        <v>#DIV/0!</v>
      </c>
      <c r="BK490" s="22"/>
      <c r="BL490" s="33" t="e">
        <f t="shared" si="71"/>
        <v>#DIV/0!</v>
      </c>
      <c r="BM490" s="22"/>
      <c r="BN490" s="32"/>
      <c r="BO490" s="34" t="e">
        <f t="shared" si="70"/>
        <v>#DIV/0!</v>
      </c>
      <c r="BP490" s="35" t="e">
        <f t="shared" si="72"/>
        <v>#DIV/0!</v>
      </c>
    </row>
    <row r="491" spans="1:68" x14ac:dyDescent="0.45">
      <c r="A491" s="22"/>
      <c r="B491" s="22"/>
      <c r="C491" s="22"/>
      <c r="D491" s="22"/>
      <c r="E491" s="22"/>
      <c r="F491" s="22"/>
      <c r="G491" s="24">
        <f t="shared" si="67"/>
        <v>0</v>
      </c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6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4">
        <f t="shared" si="74"/>
        <v>0</v>
      </c>
      <c r="BF491" s="27">
        <f t="shared" si="68"/>
        <v>0</v>
      </c>
      <c r="BG491" s="28">
        <f t="shared" si="69"/>
        <v>0</v>
      </c>
      <c r="BH491" s="29" t="e">
        <f t="shared" si="75"/>
        <v>#DIV/0!</v>
      </c>
      <c r="BI491" s="30"/>
      <c r="BJ491" s="31" t="e">
        <f t="shared" si="73"/>
        <v>#DIV/0!</v>
      </c>
      <c r="BK491" s="22"/>
      <c r="BL491" s="33" t="e">
        <f t="shared" si="71"/>
        <v>#DIV/0!</v>
      </c>
      <c r="BM491" s="22"/>
      <c r="BN491" s="32"/>
      <c r="BO491" s="34" t="e">
        <f t="shared" si="70"/>
        <v>#DIV/0!</v>
      </c>
      <c r="BP491" s="35" t="e">
        <f t="shared" si="72"/>
        <v>#DIV/0!</v>
      </c>
    </row>
    <row r="492" spans="1:68" x14ac:dyDescent="0.45">
      <c r="A492" s="22"/>
      <c r="B492" s="22"/>
      <c r="C492" s="22"/>
      <c r="D492" s="22"/>
      <c r="E492" s="22"/>
      <c r="F492" s="22"/>
      <c r="G492" s="24">
        <f t="shared" si="67"/>
        <v>0</v>
      </c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6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4">
        <f t="shared" si="74"/>
        <v>0</v>
      </c>
      <c r="BF492" s="27">
        <f t="shared" si="68"/>
        <v>0</v>
      </c>
      <c r="BG492" s="28">
        <f t="shared" si="69"/>
        <v>0</v>
      </c>
      <c r="BH492" s="29" t="e">
        <f t="shared" si="75"/>
        <v>#DIV/0!</v>
      </c>
      <c r="BI492" s="30"/>
      <c r="BJ492" s="31" t="e">
        <f t="shared" si="73"/>
        <v>#DIV/0!</v>
      </c>
      <c r="BK492" s="22"/>
      <c r="BL492" s="33" t="e">
        <f t="shared" si="71"/>
        <v>#DIV/0!</v>
      </c>
      <c r="BM492" s="22"/>
      <c r="BN492" s="32"/>
      <c r="BO492" s="34" t="e">
        <f t="shared" si="70"/>
        <v>#DIV/0!</v>
      </c>
      <c r="BP492" s="35" t="e">
        <f t="shared" si="72"/>
        <v>#DIV/0!</v>
      </c>
    </row>
    <row r="493" spans="1:68" x14ac:dyDescent="0.45">
      <c r="A493" s="22"/>
      <c r="B493" s="22"/>
      <c r="C493" s="22"/>
      <c r="D493" s="22"/>
      <c r="E493" s="22"/>
      <c r="F493" s="22"/>
      <c r="G493" s="24">
        <f t="shared" si="67"/>
        <v>0</v>
      </c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6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4">
        <f t="shared" si="74"/>
        <v>0</v>
      </c>
      <c r="BF493" s="27">
        <f t="shared" si="68"/>
        <v>0</v>
      </c>
      <c r="BG493" s="28">
        <f t="shared" si="69"/>
        <v>0</v>
      </c>
      <c r="BH493" s="29" t="e">
        <f t="shared" si="75"/>
        <v>#DIV/0!</v>
      </c>
      <c r="BI493" s="30"/>
      <c r="BJ493" s="31" t="e">
        <f t="shared" si="73"/>
        <v>#DIV/0!</v>
      </c>
      <c r="BK493" s="22"/>
      <c r="BL493" s="33" t="e">
        <f t="shared" si="71"/>
        <v>#DIV/0!</v>
      </c>
      <c r="BM493" s="22"/>
      <c r="BN493" s="32"/>
      <c r="BO493" s="34" t="e">
        <f t="shared" si="70"/>
        <v>#DIV/0!</v>
      </c>
      <c r="BP493" s="35" t="e">
        <f t="shared" si="72"/>
        <v>#DIV/0!</v>
      </c>
    </row>
    <row r="494" spans="1:68" x14ac:dyDescent="0.45">
      <c r="A494" s="22"/>
      <c r="B494" s="22"/>
      <c r="C494" s="22"/>
      <c r="D494" s="22"/>
      <c r="E494" s="22"/>
      <c r="F494" s="22"/>
      <c r="G494" s="24">
        <f t="shared" si="67"/>
        <v>0</v>
      </c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6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4">
        <f t="shared" si="74"/>
        <v>0</v>
      </c>
      <c r="BF494" s="27">
        <f t="shared" si="68"/>
        <v>0</v>
      </c>
      <c r="BG494" s="28">
        <f t="shared" si="69"/>
        <v>0</v>
      </c>
      <c r="BH494" s="29" t="e">
        <f t="shared" si="75"/>
        <v>#DIV/0!</v>
      </c>
      <c r="BI494" s="30"/>
      <c r="BJ494" s="31" t="e">
        <f t="shared" si="73"/>
        <v>#DIV/0!</v>
      </c>
      <c r="BK494" s="22"/>
      <c r="BL494" s="33" t="e">
        <f t="shared" si="71"/>
        <v>#DIV/0!</v>
      </c>
      <c r="BM494" s="22"/>
      <c r="BN494" s="32"/>
      <c r="BO494" s="34" t="e">
        <f t="shared" si="70"/>
        <v>#DIV/0!</v>
      </c>
      <c r="BP494" s="35" t="e">
        <f t="shared" si="72"/>
        <v>#DIV/0!</v>
      </c>
    </row>
    <row r="495" spans="1:68" x14ac:dyDescent="0.45">
      <c r="A495" s="22"/>
      <c r="B495" s="22"/>
      <c r="C495" s="22"/>
      <c r="D495" s="22"/>
      <c r="E495" s="22"/>
      <c r="F495" s="22"/>
      <c r="G495" s="24">
        <f t="shared" si="67"/>
        <v>0</v>
      </c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6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4">
        <f t="shared" si="74"/>
        <v>0</v>
      </c>
      <c r="BF495" s="27">
        <f t="shared" si="68"/>
        <v>0</v>
      </c>
      <c r="BG495" s="28">
        <f t="shared" si="69"/>
        <v>0</v>
      </c>
      <c r="BH495" s="29" t="e">
        <f t="shared" si="75"/>
        <v>#DIV/0!</v>
      </c>
      <c r="BI495" s="30"/>
      <c r="BJ495" s="31" t="e">
        <f t="shared" si="73"/>
        <v>#DIV/0!</v>
      </c>
      <c r="BK495" s="22"/>
      <c r="BL495" s="33" t="e">
        <f t="shared" si="71"/>
        <v>#DIV/0!</v>
      </c>
      <c r="BM495" s="22"/>
      <c r="BN495" s="32"/>
      <c r="BO495" s="34" t="e">
        <f t="shared" si="70"/>
        <v>#DIV/0!</v>
      </c>
      <c r="BP495" s="35" t="e">
        <f t="shared" si="72"/>
        <v>#DIV/0!</v>
      </c>
    </row>
    <row r="496" spans="1:68" x14ac:dyDescent="0.45">
      <c r="A496" s="22"/>
      <c r="B496" s="22"/>
      <c r="C496" s="22"/>
      <c r="D496" s="22"/>
      <c r="E496" s="22"/>
      <c r="F496" s="22"/>
      <c r="G496" s="24">
        <f t="shared" si="67"/>
        <v>0</v>
      </c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6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4">
        <f t="shared" si="74"/>
        <v>0</v>
      </c>
      <c r="BF496" s="27">
        <f t="shared" si="68"/>
        <v>0</v>
      </c>
      <c r="BG496" s="28">
        <f t="shared" si="69"/>
        <v>0</v>
      </c>
      <c r="BH496" s="29" t="e">
        <f t="shared" si="75"/>
        <v>#DIV/0!</v>
      </c>
      <c r="BI496" s="30"/>
      <c r="BJ496" s="31" t="e">
        <f t="shared" si="73"/>
        <v>#DIV/0!</v>
      </c>
      <c r="BK496" s="22"/>
      <c r="BL496" s="33" t="e">
        <f t="shared" si="71"/>
        <v>#DIV/0!</v>
      </c>
      <c r="BM496" s="22"/>
      <c r="BN496" s="32"/>
      <c r="BO496" s="34" t="e">
        <f t="shared" si="70"/>
        <v>#DIV/0!</v>
      </c>
      <c r="BP496" s="35" t="e">
        <f t="shared" si="72"/>
        <v>#DIV/0!</v>
      </c>
    </row>
    <row r="497" spans="1:68" x14ac:dyDescent="0.45">
      <c r="A497" s="22"/>
      <c r="B497" s="22"/>
      <c r="C497" s="22"/>
      <c r="D497" s="22"/>
      <c r="E497" s="22"/>
      <c r="F497" s="22"/>
      <c r="G497" s="24">
        <f t="shared" si="67"/>
        <v>0</v>
      </c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6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4">
        <f t="shared" si="74"/>
        <v>0</v>
      </c>
      <c r="BF497" s="27">
        <f t="shared" si="68"/>
        <v>0</v>
      </c>
      <c r="BG497" s="28">
        <f t="shared" si="69"/>
        <v>0</v>
      </c>
      <c r="BH497" s="29" t="e">
        <f t="shared" si="75"/>
        <v>#DIV/0!</v>
      </c>
      <c r="BI497" s="30"/>
      <c r="BJ497" s="31" t="e">
        <f t="shared" si="73"/>
        <v>#DIV/0!</v>
      </c>
      <c r="BK497" s="22"/>
      <c r="BL497" s="33" t="e">
        <f t="shared" si="71"/>
        <v>#DIV/0!</v>
      </c>
      <c r="BM497" s="22"/>
      <c r="BN497" s="32"/>
      <c r="BO497" s="34" t="e">
        <f t="shared" si="70"/>
        <v>#DIV/0!</v>
      </c>
      <c r="BP497" s="35" t="e">
        <f t="shared" si="72"/>
        <v>#DIV/0!</v>
      </c>
    </row>
    <row r="498" spans="1:68" x14ac:dyDescent="0.45">
      <c r="A498" s="22"/>
      <c r="B498" s="22"/>
      <c r="C498" s="22"/>
      <c r="D498" s="22"/>
      <c r="E498" s="22"/>
      <c r="F498" s="22"/>
      <c r="G498" s="24">
        <f t="shared" si="67"/>
        <v>0</v>
      </c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6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4">
        <f t="shared" si="74"/>
        <v>0</v>
      </c>
      <c r="BF498" s="27">
        <f t="shared" si="68"/>
        <v>0</v>
      </c>
      <c r="BG498" s="28">
        <f t="shared" si="69"/>
        <v>0</v>
      </c>
      <c r="BH498" s="29" t="e">
        <f t="shared" si="75"/>
        <v>#DIV/0!</v>
      </c>
      <c r="BI498" s="30"/>
      <c r="BJ498" s="31" t="e">
        <f t="shared" si="73"/>
        <v>#DIV/0!</v>
      </c>
      <c r="BK498" s="22"/>
      <c r="BL498" s="33" t="e">
        <f t="shared" si="71"/>
        <v>#DIV/0!</v>
      </c>
      <c r="BM498" s="22"/>
      <c r="BN498" s="32"/>
      <c r="BO498" s="34" t="e">
        <f t="shared" si="70"/>
        <v>#DIV/0!</v>
      </c>
      <c r="BP498" s="35" t="e">
        <f t="shared" si="72"/>
        <v>#DIV/0!</v>
      </c>
    </row>
    <row r="499" spans="1:68" x14ac:dyDescent="0.45">
      <c r="A499" s="22"/>
      <c r="B499" s="22"/>
      <c r="C499" s="22"/>
      <c r="D499" s="22"/>
      <c r="E499" s="22"/>
      <c r="F499" s="22"/>
      <c r="G499" s="24">
        <f t="shared" ref="G499:G562" si="76">(D499-C499)-(E499+F499)</f>
        <v>0</v>
      </c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6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4">
        <f t="shared" si="74"/>
        <v>0</v>
      </c>
      <c r="BF499" s="27">
        <f t="shared" ref="BF499:BF562" si="77">G499-BE499</f>
        <v>0</v>
      </c>
      <c r="BG499" s="28">
        <f t="shared" ref="BG499:BG562" si="78">(HOUR(BF499)*60)+MINUTE(BF499)</f>
        <v>0</v>
      </c>
      <c r="BH499" s="29" t="e">
        <f t="shared" si="75"/>
        <v>#DIV/0!</v>
      </c>
      <c r="BI499" s="30"/>
      <c r="BJ499" s="31" t="e">
        <f t="shared" si="73"/>
        <v>#DIV/0!</v>
      </c>
      <c r="BK499" s="22"/>
      <c r="BL499" s="33" t="e">
        <f t="shared" si="71"/>
        <v>#DIV/0!</v>
      </c>
      <c r="BM499" s="22"/>
      <c r="BN499" s="32"/>
      <c r="BO499" s="34" t="e">
        <f t="shared" ref="BO499:BO562" si="79">(BM499-BN499)/BK499</f>
        <v>#DIV/0!</v>
      </c>
      <c r="BP499" s="35" t="e">
        <f t="shared" si="72"/>
        <v>#DIV/0!</v>
      </c>
    </row>
    <row r="500" spans="1:68" x14ac:dyDescent="0.45">
      <c r="A500" s="22"/>
      <c r="B500" s="22"/>
      <c r="C500" s="22"/>
      <c r="D500" s="22"/>
      <c r="E500" s="22"/>
      <c r="F500" s="22"/>
      <c r="G500" s="24">
        <f t="shared" si="76"/>
        <v>0</v>
      </c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6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4">
        <f t="shared" si="74"/>
        <v>0</v>
      </c>
      <c r="BF500" s="27">
        <f t="shared" si="77"/>
        <v>0</v>
      </c>
      <c r="BG500" s="28">
        <f t="shared" si="78"/>
        <v>0</v>
      </c>
      <c r="BH500" s="29" t="e">
        <f t="shared" si="75"/>
        <v>#DIV/0!</v>
      </c>
      <c r="BI500" s="30"/>
      <c r="BJ500" s="31" t="e">
        <f t="shared" si="73"/>
        <v>#DIV/0!</v>
      </c>
      <c r="BK500" s="22"/>
      <c r="BL500" s="33" t="e">
        <f t="shared" si="71"/>
        <v>#DIV/0!</v>
      </c>
      <c r="BM500" s="22"/>
      <c r="BN500" s="32"/>
      <c r="BO500" s="34" t="e">
        <f t="shared" si="79"/>
        <v>#DIV/0!</v>
      </c>
      <c r="BP500" s="35" t="e">
        <f t="shared" si="72"/>
        <v>#DIV/0!</v>
      </c>
    </row>
    <row r="501" spans="1:68" x14ac:dyDescent="0.45">
      <c r="A501" s="22"/>
      <c r="B501" s="22"/>
      <c r="C501" s="22"/>
      <c r="D501" s="22"/>
      <c r="E501" s="22"/>
      <c r="F501" s="22"/>
      <c r="G501" s="24">
        <f t="shared" si="76"/>
        <v>0</v>
      </c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6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4">
        <f t="shared" si="74"/>
        <v>0</v>
      </c>
      <c r="BF501" s="27">
        <f t="shared" si="77"/>
        <v>0</v>
      </c>
      <c r="BG501" s="28">
        <f t="shared" si="78"/>
        <v>0</v>
      </c>
      <c r="BH501" s="29" t="e">
        <f t="shared" si="75"/>
        <v>#DIV/0!</v>
      </c>
      <c r="BI501" s="30"/>
      <c r="BJ501" s="31" t="e">
        <f t="shared" si="73"/>
        <v>#DIV/0!</v>
      </c>
      <c r="BK501" s="22"/>
      <c r="BL501" s="33" t="e">
        <f t="shared" si="71"/>
        <v>#DIV/0!</v>
      </c>
      <c r="BM501" s="22"/>
      <c r="BN501" s="32"/>
      <c r="BO501" s="34" t="e">
        <f t="shared" si="79"/>
        <v>#DIV/0!</v>
      </c>
      <c r="BP501" s="35" t="e">
        <f t="shared" si="72"/>
        <v>#DIV/0!</v>
      </c>
    </row>
    <row r="502" spans="1:68" x14ac:dyDescent="0.45">
      <c r="A502" s="22"/>
      <c r="B502" s="22"/>
      <c r="C502" s="22"/>
      <c r="D502" s="22"/>
      <c r="E502" s="22"/>
      <c r="F502" s="22"/>
      <c r="G502" s="24">
        <f t="shared" si="76"/>
        <v>0</v>
      </c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6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4">
        <f t="shared" si="74"/>
        <v>0</v>
      </c>
      <c r="BF502" s="27">
        <f t="shared" si="77"/>
        <v>0</v>
      </c>
      <c r="BG502" s="28">
        <f t="shared" si="78"/>
        <v>0</v>
      </c>
      <c r="BH502" s="29" t="e">
        <f t="shared" si="75"/>
        <v>#DIV/0!</v>
      </c>
      <c r="BI502" s="30"/>
      <c r="BJ502" s="31" t="e">
        <f t="shared" si="73"/>
        <v>#DIV/0!</v>
      </c>
      <c r="BK502" s="22"/>
      <c r="BL502" s="33" t="e">
        <f t="shared" si="71"/>
        <v>#DIV/0!</v>
      </c>
      <c r="BM502" s="22"/>
      <c r="BN502" s="32"/>
      <c r="BO502" s="34" t="e">
        <f t="shared" si="79"/>
        <v>#DIV/0!</v>
      </c>
      <c r="BP502" s="35" t="e">
        <f t="shared" si="72"/>
        <v>#DIV/0!</v>
      </c>
    </row>
    <row r="503" spans="1:68" x14ac:dyDescent="0.45">
      <c r="A503" s="22"/>
      <c r="B503" s="22"/>
      <c r="C503" s="22"/>
      <c r="D503" s="22"/>
      <c r="E503" s="22"/>
      <c r="F503" s="22"/>
      <c r="G503" s="24">
        <f t="shared" si="76"/>
        <v>0</v>
      </c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6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4">
        <f t="shared" si="74"/>
        <v>0</v>
      </c>
      <c r="BF503" s="27">
        <f t="shared" si="77"/>
        <v>0</v>
      </c>
      <c r="BG503" s="28">
        <f t="shared" si="78"/>
        <v>0</v>
      </c>
      <c r="BH503" s="29" t="e">
        <f t="shared" si="75"/>
        <v>#DIV/0!</v>
      </c>
      <c r="BI503" s="30"/>
      <c r="BJ503" s="31" t="e">
        <f t="shared" si="73"/>
        <v>#DIV/0!</v>
      </c>
      <c r="BK503" s="22"/>
      <c r="BL503" s="33" t="e">
        <f t="shared" si="71"/>
        <v>#DIV/0!</v>
      </c>
      <c r="BM503" s="22"/>
      <c r="BN503" s="32"/>
      <c r="BO503" s="34" t="e">
        <f t="shared" si="79"/>
        <v>#DIV/0!</v>
      </c>
      <c r="BP503" s="35" t="e">
        <f t="shared" si="72"/>
        <v>#DIV/0!</v>
      </c>
    </row>
    <row r="504" spans="1:68" x14ac:dyDescent="0.45">
      <c r="A504" s="22"/>
      <c r="B504" s="22"/>
      <c r="C504" s="22"/>
      <c r="D504" s="22"/>
      <c r="E504" s="22"/>
      <c r="F504" s="22"/>
      <c r="G504" s="24">
        <f t="shared" si="76"/>
        <v>0</v>
      </c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6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4">
        <f t="shared" si="74"/>
        <v>0</v>
      </c>
      <c r="BF504" s="27">
        <f t="shared" si="77"/>
        <v>0</v>
      </c>
      <c r="BG504" s="28">
        <f t="shared" si="78"/>
        <v>0</v>
      </c>
      <c r="BH504" s="29" t="e">
        <f t="shared" si="75"/>
        <v>#DIV/0!</v>
      </c>
      <c r="BI504" s="30"/>
      <c r="BJ504" s="31" t="e">
        <f t="shared" si="73"/>
        <v>#DIV/0!</v>
      </c>
      <c r="BK504" s="22"/>
      <c r="BL504" s="33" t="e">
        <f t="shared" si="71"/>
        <v>#DIV/0!</v>
      </c>
      <c r="BM504" s="22"/>
      <c r="BN504" s="32"/>
      <c r="BO504" s="34" t="e">
        <f t="shared" si="79"/>
        <v>#DIV/0!</v>
      </c>
      <c r="BP504" s="35" t="e">
        <f t="shared" si="72"/>
        <v>#DIV/0!</v>
      </c>
    </row>
    <row r="505" spans="1:68" x14ac:dyDescent="0.45">
      <c r="A505" s="22"/>
      <c r="B505" s="22"/>
      <c r="C505" s="22"/>
      <c r="D505" s="22"/>
      <c r="E505" s="22"/>
      <c r="F505" s="22"/>
      <c r="G505" s="24">
        <f t="shared" si="76"/>
        <v>0</v>
      </c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6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4">
        <f t="shared" si="74"/>
        <v>0</v>
      </c>
      <c r="BF505" s="27">
        <f t="shared" si="77"/>
        <v>0</v>
      </c>
      <c r="BG505" s="28">
        <f t="shared" si="78"/>
        <v>0</v>
      </c>
      <c r="BH505" s="29" t="e">
        <f t="shared" si="75"/>
        <v>#DIV/0!</v>
      </c>
      <c r="BI505" s="30"/>
      <c r="BJ505" s="31" t="e">
        <f t="shared" si="73"/>
        <v>#DIV/0!</v>
      </c>
      <c r="BK505" s="22"/>
      <c r="BL505" s="33" t="e">
        <f t="shared" si="71"/>
        <v>#DIV/0!</v>
      </c>
      <c r="BM505" s="22"/>
      <c r="BN505" s="32"/>
      <c r="BO505" s="34" t="e">
        <f t="shared" si="79"/>
        <v>#DIV/0!</v>
      </c>
      <c r="BP505" s="35" t="e">
        <f t="shared" si="72"/>
        <v>#DIV/0!</v>
      </c>
    </row>
    <row r="506" spans="1:68" x14ac:dyDescent="0.45">
      <c r="A506" s="22"/>
      <c r="B506" s="22"/>
      <c r="C506" s="22"/>
      <c r="D506" s="22"/>
      <c r="E506" s="22"/>
      <c r="F506" s="22"/>
      <c r="G506" s="24">
        <f t="shared" si="76"/>
        <v>0</v>
      </c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6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4">
        <f t="shared" si="74"/>
        <v>0</v>
      </c>
      <c r="BF506" s="27">
        <f t="shared" si="77"/>
        <v>0</v>
      </c>
      <c r="BG506" s="28">
        <f t="shared" si="78"/>
        <v>0</v>
      </c>
      <c r="BH506" s="29" t="e">
        <f t="shared" si="75"/>
        <v>#DIV/0!</v>
      </c>
      <c r="BI506" s="30"/>
      <c r="BJ506" s="31" t="e">
        <f t="shared" si="73"/>
        <v>#DIV/0!</v>
      </c>
      <c r="BK506" s="22"/>
      <c r="BL506" s="33" t="e">
        <f t="shared" si="71"/>
        <v>#DIV/0!</v>
      </c>
      <c r="BM506" s="22"/>
      <c r="BN506" s="32"/>
      <c r="BO506" s="34" t="e">
        <f t="shared" si="79"/>
        <v>#DIV/0!</v>
      </c>
      <c r="BP506" s="35" t="e">
        <f t="shared" si="72"/>
        <v>#DIV/0!</v>
      </c>
    </row>
    <row r="507" spans="1:68" x14ac:dyDescent="0.45">
      <c r="A507" s="22"/>
      <c r="B507" s="22"/>
      <c r="C507" s="22"/>
      <c r="D507" s="22"/>
      <c r="E507" s="22"/>
      <c r="F507" s="22"/>
      <c r="G507" s="24">
        <f t="shared" si="76"/>
        <v>0</v>
      </c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6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4">
        <f t="shared" si="74"/>
        <v>0</v>
      </c>
      <c r="BF507" s="27">
        <f t="shared" si="77"/>
        <v>0</v>
      </c>
      <c r="BG507" s="28">
        <f t="shared" si="78"/>
        <v>0</v>
      </c>
      <c r="BH507" s="29" t="e">
        <f t="shared" si="75"/>
        <v>#DIV/0!</v>
      </c>
      <c r="BI507" s="30"/>
      <c r="BJ507" s="31" t="e">
        <f t="shared" si="73"/>
        <v>#DIV/0!</v>
      </c>
      <c r="BK507" s="22"/>
      <c r="BL507" s="33" t="e">
        <f t="shared" si="71"/>
        <v>#DIV/0!</v>
      </c>
      <c r="BM507" s="22"/>
      <c r="BN507" s="32"/>
      <c r="BO507" s="34" t="e">
        <f t="shared" si="79"/>
        <v>#DIV/0!</v>
      </c>
      <c r="BP507" s="35" t="e">
        <f t="shared" si="72"/>
        <v>#DIV/0!</v>
      </c>
    </row>
    <row r="508" spans="1:68" x14ac:dyDescent="0.45">
      <c r="A508" s="22"/>
      <c r="B508" s="22"/>
      <c r="C508" s="22"/>
      <c r="D508" s="22"/>
      <c r="E508" s="22"/>
      <c r="F508" s="22"/>
      <c r="G508" s="24">
        <f t="shared" si="76"/>
        <v>0</v>
      </c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6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4">
        <f t="shared" si="74"/>
        <v>0</v>
      </c>
      <c r="BF508" s="27">
        <f t="shared" si="77"/>
        <v>0</v>
      </c>
      <c r="BG508" s="28">
        <f t="shared" si="78"/>
        <v>0</v>
      </c>
      <c r="BH508" s="29" t="e">
        <f t="shared" si="75"/>
        <v>#DIV/0!</v>
      </c>
      <c r="BI508" s="30"/>
      <c r="BJ508" s="31" t="e">
        <f t="shared" si="73"/>
        <v>#DIV/0!</v>
      </c>
      <c r="BK508" s="22"/>
      <c r="BL508" s="33" t="e">
        <f t="shared" si="71"/>
        <v>#DIV/0!</v>
      </c>
      <c r="BM508" s="22"/>
      <c r="BN508" s="32"/>
      <c r="BO508" s="34" t="e">
        <f t="shared" si="79"/>
        <v>#DIV/0!</v>
      </c>
      <c r="BP508" s="35" t="e">
        <f t="shared" si="72"/>
        <v>#DIV/0!</v>
      </c>
    </row>
    <row r="509" spans="1:68" x14ac:dyDescent="0.45">
      <c r="A509" s="22"/>
      <c r="B509" s="22"/>
      <c r="C509" s="22"/>
      <c r="D509" s="22"/>
      <c r="E509" s="22"/>
      <c r="F509" s="22"/>
      <c r="G509" s="24">
        <f t="shared" si="76"/>
        <v>0</v>
      </c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6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4">
        <f t="shared" si="74"/>
        <v>0</v>
      </c>
      <c r="BF509" s="27">
        <f t="shared" si="77"/>
        <v>0</v>
      </c>
      <c r="BG509" s="28">
        <f t="shared" si="78"/>
        <v>0</v>
      </c>
      <c r="BH509" s="29" t="e">
        <f t="shared" si="75"/>
        <v>#DIV/0!</v>
      </c>
      <c r="BI509" s="30"/>
      <c r="BJ509" s="31" t="e">
        <f t="shared" si="73"/>
        <v>#DIV/0!</v>
      </c>
      <c r="BK509" s="22"/>
      <c r="BL509" s="33" t="e">
        <f t="shared" si="71"/>
        <v>#DIV/0!</v>
      </c>
      <c r="BM509" s="22"/>
      <c r="BN509" s="32"/>
      <c r="BO509" s="34" t="e">
        <f t="shared" si="79"/>
        <v>#DIV/0!</v>
      </c>
      <c r="BP509" s="35" t="e">
        <f t="shared" si="72"/>
        <v>#DIV/0!</v>
      </c>
    </row>
    <row r="510" spans="1:68" x14ac:dyDescent="0.45">
      <c r="A510" s="22"/>
      <c r="B510" s="22"/>
      <c r="C510" s="22"/>
      <c r="D510" s="22"/>
      <c r="E510" s="22"/>
      <c r="F510" s="22"/>
      <c r="G510" s="24">
        <f t="shared" si="76"/>
        <v>0</v>
      </c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6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4">
        <f t="shared" si="74"/>
        <v>0</v>
      </c>
      <c r="BF510" s="27">
        <f t="shared" si="77"/>
        <v>0</v>
      </c>
      <c r="BG510" s="28">
        <f t="shared" si="78"/>
        <v>0</v>
      </c>
      <c r="BH510" s="29" t="e">
        <f t="shared" si="75"/>
        <v>#DIV/0!</v>
      </c>
      <c r="BI510" s="30"/>
      <c r="BJ510" s="31" t="e">
        <f t="shared" si="73"/>
        <v>#DIV/0!</v>
      </c>
      <c r="BK510" s="22"/>
      <c r="BL510" s="33" t="e">
        <f t="shared" si="71"/>
        <v>#DIV/0!</v>
      </c>
      <c r="BM510" s="22"/>
      <c r="BN510" s="32"/>
      <c r="BO510" s="34" t="e">
        <f t="shared" si="79"/>
        <v>#DIV/0!</v>
      </c>
      <c r="BP510" s="35" t="e">
        <f t="shared" si="72"/>
        <v>#DIV/0!</v>
      </c>
    </row>
    <row r="511" spans="1:68" x14ac:dyDescent="0.45">
      <c r="A511" s="22"/>
      <c r="B511" s="22"/>
      <c r="C511" s="22"/>
      <c r="D511" s="22"/>
      <c r="E511" s="22"/>
      <c r="F511" s="22"/>
      <c r="G511" s="24">
        <f t="shared" si="76"/>
        <v>0</v>
      </c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6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4">
        <f t="shared" si="74"/>
        <v>0</v>
      </c>
      <c r="BF511" s="27">
        <f t="shared" si="77"/>
        <v>0</v>
      </c>
      <c r="BG511" s="28">
        <f t="shared" si="78"/>
        <v>0</v>
      </c>
      <c r="BH511" s="29" t="e">
        <f t="shared" si="75"/>
        <v>#DIV/0!</v>
      </c>
      <c r="BI511" s="30"/>
      <c r="BJ511" s="31" t="e">
        <f t="shared" si="73"/>
        <v>#DIV/0!</v>
      </c>
      <c r="BK511" s="22"/>
      <c r="BL511" s="33" t="e">
        <f t="shared" si="71"/>
        <v>#DIV/0!</v>
      </c>
      <c r="BM511" s="22"/>
      <c r="BN511" s="32"/>
      <c r="BO511" s="34" t="e">
        <f t="shared" si="79"/>
        <v>#DIV/0!</v>
      </c>
      <c r="BP511" s="35" t="e">
        <f t="shared" si="72"/>
        <v>#DIV/0!</v>
      </c>
    </row>
    <row r="512" spans="1:68" x14ac:dyDescent="0.45">
      <c r="A512" s="22"/>
      <c r="B512" s="22"/>
      <c r="C512" s="22"/>
      <c r="D512" s="22"/>
      <c r="E512" s="22"/>
      <c r="F512" s="22"/>
      <c r="G512" s="24">
        <f t="shared" si="76"/>
        <v>0</v>
      </c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6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4">
        <f t="shared" si="74"/>
        <v>0</v>
      </c>
      <c r="BF512" s="27">
        <f t="shared" si="77"/>
        <v>0</v>
      </c>
      <c r="BG512" s="28">
        <f t="shared" si="78"/>
        <v>0</v>
      </c>
      <c r="BH512" s="29" t="e">
        <f t="shared" si="75"/>
        <v>#DIV/0!</v>
      </c>
      <c r="BI512" s="30"/>
      <c r="BJ512" s="31" t="e">
        <f t="shared" si="73"/>
        <v>#DIV/0!</v>
      </c>
      <c r="BK512" s="22"/>
      <c r="BL512" s="33" t="e">
        <f t="shared" si="71"/>
        <v>#DIV/0!</v>
      </c>
      <c r="BM512" s="22"/>
      <c r="BN512" s="32"/>
      <c r="BO512" s="34" t="e">
        <f t="shared" si="79"/>
        <v>#DIV/0!</v>
      </c>
      <c r="BP512" s="35" t="e">
        <f t="shared" si="72"/>
        <v>#DIV/0!</v>
      </c>
    </row>
    <row r="513" spans="1:68" x14ac:dyDescent="0.45">
      <c r="A513" s="22"/>
      <c r="B513" s="22"/>
      <c r="C513" s="22"/>
      <c r="D513" s="22"/>
      <c r="E513" s="22"/>
      <c r="F513" s="22"/>
      <c r="G513" s="24">
        <f t="shared" si="76"/>
        <v>0</v>
      </c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6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4">
        <f t="shared" si="74"/>
        <v>0</v>
      </c>
      <c r="BF513" s="27">
        <f t="shared" si="77"/>
        <v>0</v>
      </c>
      <c r="BG513" s="28">
        <f t="shared" si="78"/>
        <v>0</v>
      </c>
      <c r="BH513" s="29" t="e">
        <f t="shared" si="75"/>
        <v>#DIV/0!</v>
      </c>
      <c r="BI513" s="30"/>
      <c r="BJ513" s="31" t="e">
        <f t="shared" si="73"/>
        <v>#DIV/0!</v>
      </c>
      <c r="BK513" s="22"/>
      <c r="BL513" s="33" t="e">
        <f t="shared" si="71"/>
        <v>#DIV/0!</v>
      </c>
      <c r="BM513" s="22"/>
      <c r="BN513" s="32"/>
      <c r="BO513" s="34" t="e">
        <f t="shared" si="79"/>
        <v>#DIV/0!</v>
      </c>
      <c r="BP513" s="35" t="e">
        <f t="shared" si="72"/>
        <v>#DIV/0!</v>
      </c>
    </row>
    <row r="514" spans="1:68" x14ac:dyDescent="0.45">
      <c r="A514" s="22"/>
      <c r="B514" s="22"/>
      <c r="C514" s="22"/>
      <c r="D514" s="22"/>
      <c r="E514" s="22"/>
      <c r="F514" s="22"/>
      <c r="G514" s="24">
        <f t="shared" si="76"/>
        <v>0</v>
      </c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6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4">
        <f t="shared" si="74"/>
        <v>0</v>
      </c>
      <c r="BF514" s="27">
        <f t="shared" si="77"/>
        <v>0</v>
      </c>
      <c r="BG514" s="28">
        <f t="shared" si="78"/>
        <v>0</v>
      </c>
      <c r="BH514" s="29" t="e">
        <f t="shared" si="75"/>
        <v>#DIV/0!</v>
      </c>
      <c r="BI514" s="30"/>
      <c r="BJ514" s="31" t="e">
        <f t="shared" si="73"/>
        <v>#DIV/0!</v>
      </c>
      <c r="BK514" s="22"/>
      <c r="BL514" s="33" t="e">
        <f t="shared" ref="BL514:BL577" si="80">BK514/BJ514</f>
        <v>#DIV/0!</v>
      </c>
      <c r="BM514" s="22"/>
      <c r="BN514" s="32"/>
      <c r="BO514" s="34" t="e">
        <f t="shared" si="79"/>
        <v>#DIV/0!</v>
      </c>
      <c r="BP514" s="35" t="e">
        <f t="shared" ref="BP514:BP577" si="81">BO514*BL514*BH514</f>
        <v>#DIV/0!</v>
      </c>
    </row>
    <row r="515" spans="1:68" x14ac:dyDescent="0.45">
      <c r="A515" s="22"/>
      <c r="B515" s="22"/>
      <c r="C515" s="22"/>
      <c r="D515" s="22"/>
      <c r="E515" s="22"/>
      <c r="F515" s="22"/>
      <c r="G515" s="24">
        <f t="shared" si="76"/>
        <v>0</v>
      </c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6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4">
        <f t="shared" si="74"/>
        <v>0</v>
      </c>
      <c r="BF515" s="27">
        <f t="shared" si="77"/>
        <v>0</v>
      </c>
      <c r="BG515" s="28">
        <f t="shared" si="78"/>
        <v>0</v>
      </c>
      <c r="BH515" s="29" t="e">
        <f t="shared" si="75"/>
        <v>#DIV/0!</v>
      </c>
      <c r="BI515" s="30"/>
      <c r="BJ515" s="31" t="e">
        <f t="shared" si="73"/>
        <v>#DIV/0!</v>
      </c>
      <c r="BK515" s="22"/>
      <c r="BL515" s="33" t="e">
        <f t="shared" si="80"/>
        <v>#DIV/0!</v>
      </c>
      <c r="BM515" s="22"/>
      <c r="BN515" s="32"/>
      <c r="BO515" s="34" t="e">
        <f t="shared" si="79"/>
        <v>#DIV/0!</v>
      </c>
      <c r="BP515" s="35" t="e">
        <f t="shared" si="81"/>
        <v>#DIV/0!</v>
      </c>
    </row>
    <row r="516" spans="1:68" x14ac:dyDescent="0.45">
      <c r="A516" s="22"/>
      <c r="B516" s="22"/>
      <c r="C516" s="22"/>
      <c r="D516" s="22"/>
      <c r="E516" s="22"/>
      <c r="F516" s="22"/>
      <c r="G516" s="24">
        <f t="shared" si="76"/>
        <v>0</v>
      </c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6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4">
        <f t="shared" si="74"/>
        <v>0</v>
      </c>
      <c r="BF516" s="27">
        <f t="shared" si="77"/>
        <v>0</v>
      </c>
      <c r="BG516" s="28">
        <f t="shared" si="78"/>
        <v>0</v>
      </c>
      <c r="BH516" s="29" t="e">
        <f t="shared" si="75"/>
        <v>#DIV/0!</v>
      </c>
      <c r="BI516" s="30"/>
      <c r="BJ516" s="31" t="e">
        <f t="shared" si="73"/>
        <v>#DIV/0!</v>
      </c>
      <c r="BK516" s="22"/>
      <c r="BL516" s="33" t="e">
        <f t="shared" si="80"/>
        <v>#DIV/0!</v>
      </c>
      <c r="BM516" s="22"/>
      <c r="BN516" s="32"/>
      <c r="BO516" s="34" t="e">
        <f t="shared" si="79"/>
        <v>#DIV/0!</v>
      </c>
      <c r="BP516" s="35" t="e">
        <f t="shared" si="81"/>
        <v>#DIV/0!</v>
      </c>
    </row>
    <row r="517" spans="1:68" x14ac:dyDescent="0.45">
      <c r="A517" s="22"/>
      <c r="B517" s="22"/>
      <c r="C517" s="22"/>
      <c r="D517" s="22"/>
      <c r="E517" s="22"/>
      <c r="F517" s="22"/>
      <c r="G517" s="24">
        <f t="shared" si="76"/>
        <v>0</v>
      </c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6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4">
        <f t="shared" si="74"/>
        <v>0</v>
      </c>
      <c r="BF517" s="27">
        <f t="shared" si="77"/>
        <v>0</v>
      </c>
      <c r="BG517" s="28">
        <f t="shared" si="78"/>
        <v>0</v>
      </c>
      <c r="BH517" s="29" t="e">
        <f t="shared" si="75"/>
        <v>#DIV/0!</v>
      </c>
      <c r="BI517" s="30"/>
      <c r="BJ517" s="31" t="e">
        <f t="shared" si="73"/>
        <v>#DIV/0!</v>
      </c>
      <c r="BK517" s="22"/>
      <c r="BL517" s="33" t="e">
        <f t="shared" si="80"/>
        <v>#DIV/0!</v>
      </c>
      <c r="BM517" s="22"/>
      <c r="BN517" s="32"/>
      <c r="BO517" s="34" t="e">
        <f t="shared" si="79"/>
        <v>#DIV/0!</v>
      </c>
      <c r="BP517" s="35" t="e">
        <f t="shared" si="81"/>
        <v>#DIV/0!</v>
      </c>
    </row>
    <row r="518" spans="1:68" x14ac:dyDescent="0.45">
      <c r="A518" s="22"/>
      <c r="B518" s="22"/>
      <c r="C518" s="22"/>
      <c r="D518" s="22"/>
      <c r="E518" s="22"/>
      <c r="F518" s="22"/>
      <c r="G518" s="24">
        <f t="shared" si="76"/>
        <v>0</v>
      </c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6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4">
        <f t="shared" si="74"/>
        <v>0</v>
      </c>
      <c r="BF518" s="27">
        <f t="shared" si="77"/>
        <v>0</v>
      </c>
      <c r="BG518" s="28">
        <f t="shared" si="78"/>
        <v>0</v>
      </c>
      <c r="BH518" s="29" t="e">
        <f t="shared" si="75"/>
        <v>#DIV/0!</v>
      </c>
      <c r="BI518" s="30"/>
      <c r="BJ518" s="31" t="e">
        <f t="shared" si="73"/>
        <v>#DIV/0!</v>
      </c>
      <c r="BK518" s="22"/>
      <c r="BL518" s="33" t="e">
        <f t="shared" si="80"/>
        <v>#DIV/0!</v>
      </c>
      <c r="BM518" s="22"/>
      <c r="BN518" s="32"/>
      <c r="BO518" s="34" t="e">
        <f t="shared" si="79"/>
        <v>#DIV/0!</v>
      </c>
      <c r="BP518" s="35" t="e">
        <f t="shared" si="81"/>
        <v>#DIV/0!</v>
      </c>
    </row>
    <row r="519" spans="1:68" x14ac:dyDescent="0.45">
      <c r="A519" s="22"/>
      <c r="B519" s="22"/>
      <c r="C519" s="22"/>
      <c r="D519" s="22"/>
      <c r="E519" s="22"/>
      <c r="F519" s="22"/>
      <c r="G519" s="24">
        <f t="shared" si="76"/>
        <v>0</v>
      </c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6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4">
        <f t="shared" si="74"/>
        <v>0</v>
      </c>
      <c r="BF519" s="27">
        <f t="shared" si="77"/>
        <v>0</v>
      </c>
      <c r="BG519" s="28">
        <f t="shared" si="78"/>
        <v>0</v>
      </c>
      <c r="BH519" s="29" t="e">
        <f t="shared" si="75"/>
        <v>#DIV/0!</v>
      </c>
      <c r="BI519" s="30"/>
      <c r="BJ519" s="31" t="e">
        <f t="shared" si="73"/>
        <v>#DIV/0!</v>
      </c>
      <c r="BK519" s="22"/>
      <c r="BL519" s="33" t="e">
        <f t="shared" si="80"/>
        <v>#DIV/0!</v>
      </c>
      <c r="BM519" s="22"/>
      <c r="BN519" s="32"/>
      <c r="BO519" s="34" t="e">
        <f t="shared" si="79"/>
        <v>#DIV/0!</v>
      </c>
      <c r="BP519" s="35" t="e">
        <f t="shared" si="81"/>
        <v>#DIV/0!</v>
      </c>
    </row>
    <row r="520" spans="1:68" x14ac:dyDescent="0.45">
      <c r="A520" s="22"/>
      <c r="B520" s="22"/>
      <c r="C520" s="22"/>
      <c r="D520" s="22"/>
      <c r="E520" s="22"/>
      <c r="F520" s="22"/>
      <c r="G520" s="24">
        <f t="shared" si="76"/>
        <v>0</v>
      </c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6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4">
        <f t="shared" si="74"/>
        <v>0</v>
      </c>
      <c r="BF520" s="27">
        <f t="shared" si="77"/>
        <v>0</v>
      </c>
      <c r="BG520" s="28">
        <f t="shared" si="78"/>
        <v>0</v>
      </c>
      <c r="BH520" s="29" t="e">
        <f t="shared" si="75"/>
        <v>#DIV/0!</v>
      </c>
      <c r="BI520" s="30"/>
      <c r="BJ520" s="31" t="e">
        <f t="shared" si="73"/>
        <v>#DIV/0!</v>
      </c>
      <c r="BK520" s="22"/>
      <c r="BL520" s="33" t="e">
        <f t="shared" si="80"/>
        <v>#DIV/0!</v>
      </c>
      <c r="BM520" s="22"/>
      <c r="BN520" s="32"/>
      <c r="BO520" s="34" t="e">
        <f t="shared" si="79"/>
        <v>#DIV/0!</v>
      </c>
      <c r="BP520" s="35" t="e">
        <f t="shared" si="81"/>
        <v>#DIV/0!</v>
      </c>
    </row>
    <row r="521" spans="1:68" x14ac:dyDescent="0.45">
      <c r="A521" s="22"/>
      <c r="B521" s="22"/>
      <c r="C521" s="22"/>
      <c r="D521" s="22"/>
      <c r="E521" s="22"/>
      <c r="F521" s="22"/>
      <c r="G521" s="24">
        <f t="shared" si="76"/>
        <v>0</v>
      </c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6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4">
        <f t="shared" si="74"/>
        <v>0</v>
      </c>
      <c r="BF521" s="27">
        <f t="shared" si="77"/>
        <v>0</v>
      </c>
      <c r="BG521" s="28">
        <f t="shared" si="78"/>
        <v>0</v>
      </c>
      <c r="BH521" s="29" t="e">
        <f t="shared" si="75"/>
        <v>#DIV/0!</v>
      </c>
      <c r="BI521" s="30"/>
      <c r="BJ521" s="31" t="e">
        <f t="shared" ref="BJ521:BJ584" si="82">(BG521*60)/BI521*6</f>
        <v>#DIV/0!</v>
      </c>
      <c r="BK521" s="22"/>
      <c r="BL521" s="33" t="e">
        <f t="shared" si="80"/>
        <v>#DIV/0!</v>
      </c>
      <c r="BM521" s="22"/>
      <c r="BN521" s="32"/>
      <c r="BO521" s="34" t="e">
        <f t="shared" si="79"/>
        <v>#DIV/0!</v>
      </c>
      <c r="BP521" s="35" t="e">
        <f t="shared" si="81"/>
        <v>#DIV/0!</v>
      </c>
    </row>
    <row r="522" spans="1:68" x14ac:dyDescent="0.45">
      <c r="A522" s="22"/>
      <c r="B522" s="22"/>
      <c r="C522" s="22"/>
      <c r="D522" s="22"/>
      <c r="E522" s="22"/>
      <c r="F522" s="22"/>
      <c r="G522" s="24">
        <f t="shared" si="76"/>
        <v>0</v>
      </c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6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4">
        <f t="shared" ref="BE522:BE585" si="83">SUM(H522:BD522)</f>
        <v>0</v>
      </c>
      <c r="BF522" s="27">
        <f t="shared" si="77"/>
        <v>0</v>
      </c>
      <c r="BG522" s="28">
        <f t="shared" si="78"/>
        <v>0</v>
      </c>
      <c r="BH522" s="29" t="e">
        <f t="shared" ref="BH522:BH585" si="84">BF522/G522</f>
        <v>#DIV/0!</v>
      </c>
      <c r="BI522" s="30"/>
      <c r="BJ522" s="31" t="e">
        <f t="shared" si="82"/>
        <v>#DIV/0!</v>
      </c>
      <c r="BK522" s="22"/>
      <c r="BL522" s="33" t="e">
        <f t="shared" si="80"/>
        <v>#DIV/0!</v>
      </c>
      <c r="BM522" s="22"/>
      <c r="BN522" s="32"/>
      <c r="BO522" s="34" t="e">
        <f t="shared" si="79"/>
        <v>#DIV/0!</v>
      </c>
      <c r="BP522" s="35" t="e">
        <f t="shared" si="81"/>
        <v>#DIV/0!</v>
      </c>
    </row>
    <row r="523" spans="1:68" x14ac:dyDescent="0.45">
      <c r="A523" s="22"/>
      <c r="B523" s="22"/>
      <c r="C523" s="22"/>
      <c r="D523" s="22"/>
      <c r="E523" s="22"/>
      <c r="F523" s="22"/>
      <c r="G523" s="24">
        <f t="shared" si="76"/>
        <v>0</v>
      </c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6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4">
        <f t="shared" si="83"/>
        <v>0</v>
      </c>
      <c r="BF523" s="27">
        <f t="shared" si="77"/>
        <v>0</v>
      </c>
      <c r="BG523" s="28">
        <f t="shared" si="78"/>
        <v>0</v>
      </c>
      <c r="BH523" s="29" t="e">
        <f t="shared" si="84"/>
        <v>#DIV/0!</v>
      </c>
      <c r="BI523" s="30"/>
      <c r="BJ523" s="31" t="e">
        <f t="shared" si="82"/>
        <v>#DIV/0!</v>
      </c>
      <c r="BK523" s="22"/>
      <c r="BL523" s="33" t="e">
        <f t="shared" si="80"/>
        <v>#DIV/0!</v>
      </c>
      <c r="BM523" s="22"/>
      <c r="BN523" s="32"/>
      <c r="BO523" s="34" t="e">
        <f t="shared" si="79"/>
        <v>#DIV/0!</v>
      </c>
      <c r="BP523" s="35" t="e">
        <f t="shared" si="81"/>
        <v>#DIV/0!</v>
      </c>
    </row>
    <row r="524" spans="1:68" x14ac:dyDescent="0.45">
      <c r="A524" s="22"/>
      <c r="B524" s="22"/>
      <c r="C524" s="22"/>
      <c r="D524" s="22"/>
      <c r="E524" s="22"/>
      <c r="F524" s="22"/>
      <c r="G524" s="24">
        <f t="shared" si="76"/>
        <v>0</v>
      </c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6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4">
        <f t="shared" si="83"/>
        <v>0</v>
      </c>
      <c r="BF524" s="27">
        <f t="shared" si="77"/>
        <v>0</v>
      </c>
      <c r="BG524" s="28">
        <f t="shared" si="78"/>
        <v>0</v>
      </c>
      <c r="BH524" s="29" t="e">
        <f t="shared" si="84"/>
        <v>#DIV/0!</v>
      </c>
      <c r="BI524" s="30"/>
      <c r="BJ524" s="31" t="e">
        <f t="shared" si="82"/>
        <v>#DIV/0!</v>
      </c>
      <c r="BK524" s="22"/>
      <c r="BL524" s="33" t="e">
        <f t="shared" si="80"/>
        <v>#DIV/0!</v>
      </c>
      <c r="BM524" s="22"/>
      <c r="BN524" s="32"/>
      <c r="BO524" s="34" t="e">
        <f t="shared" si="79"/>
        <v>#DIV/0!</v>
      </c>
      <c r="BP524" s="35" t="e">
        <f t="shared" si="81"/>
        <v>#DIV/0!</v>
      </c>
    </row>
    <row r="525" spans="1:68" x14ac:dyDescent="0.45">
      <c r="A525" s="22"/>
      <c r="B525" s="22"/>
      <c r="C525" s="22"/>
      <c r="D525" s="22"/>
      <c r="E525" s="22"/>
      <c r="F525" s="22"/>
      <c r="G525" s="24">
        <f t="shared" si="76"/>
        <v>0</v>
      </c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6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4">
        <f t="shared" si="83"/>
        <v>0</v>
      </c>
      <c r="BF525" s="27">
        <f t="shared" si="77"/>
        <v>0</v>
      </c>
      <c r="BG525" s="28">
        <f t="shared" si="78"/>
        <v>0</v>
      </c>
      <c r="BH525" s="29" t="e">
        <f t="shared" si="84"/>
        <v>#DIV/0!</v>
      </c>
      <c r="BI525" s="30"/>
      <c r="BJ525" s="31" t="e">
        <f t="shared" si="82"/>
        <v>#DIV/0!</v>
      </c>
      <c r="BK525" s="22"/>
      <c r="BL525" s="33" t="e">
        <f t="shared" si="80"/>
        <v>#DIV/0!</v>
      </c>
      <c r="BM525" s="22"/>
      <c r="BN525" s="32"/>
      <c r="BO525" s="34" t="e">
        <f t="shared" si="79"/>
        <v>#DIV/0!</v>
      </c>
      <c r="BP525" s="35" t="e">
        <f t="shared" si="81"/>
        <v>#DIV/0!</v>
      </c>
    </row>
    <row r="526" spans="1:68" x14ac:dyDescent="0.45">
      <c r="A526" s="22"/>
      <c r="B526" s="22"/>
      <c r="C526" s="22"/>
      <c r="D526" s="22"/>
      <c r="E526" s="22"/>
      <c r="F526" s="22"/>
      <c r="G526" s="24">
        <f t="shared" si="76"/>
        <v>0</v>
      </c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6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4">
        <f t="shared" si="83"/>
        <v>0</v>
      </c>
      <c r="BF526" s="27">
        <f t="shared" si="77"/>
        <v>0</v>
      </c>
      <c r="BG526" s="28">
        <f t="shared" si="78"/>
        <v>0</v>
      </c>
      <c r="BH526" s="29" t="e">
        <f t="shared" si="84"/>
        <v>#DIV/0!</v>
      </c>
      <c r="BI526" s="30"/>
      <c r="BJ526" s="31" t="e">
        <f t="shared" si="82"/>
        <v>#DIV/0!</v>
      </c>
      <c r="BK526" s="22"/>
      <c r="BL526" s="33" t="e">
        <f t="shared" si="80"/>
        <v>#DIV/0!</v>
      </c>
      <c r="BM526" s="22"/>
      <c r="BN526" s="32"/>
      <c r="BO526" s="34" t="e">
        <f t="shared" si="79"/>
        <v>#DIV/0!</v>
      </c>
      <c r="BP526" s="35" t="e">
        <f t="shared" si="81"/>
        <v>#DIV/0!</v>
      </c>
    </row>
    <row r="527" spans="1:68" x14ac:dyDescent="0.45">
      <c r="A527" s="22"/>
      <c r="B527" s="22"/>
      <c r="C527" s="22"/>
      <c r="D527" s="22"/>
      <c r="E527" s="22"/>
      <c r="F527" s="22"/>
      <c r="G527" s="24">
        <f t="shared" si="76"/>
        <v>0</v>
      </c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6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4">
        <f t="shared" si="83"/>
        <v>0</v>
      </c>
      <c r="BF527" s="27">
        <f t="shared" si="77"/>
        <v>0</v>
      </c>
      <c r="BG527" s="28">
        <f t="shared" si="78"/>
        <v>0</v>
      </c>
      <c r="BH527" s="29" t="e">
        <f t="shared" si="84"/>
        <v>#DIV/0!</v>
      </c>
      <c r="BI527" s="30"/>
      <c r="BJ527" s="31" t="e">
        <f t="shared" si="82"/>
        <v>#DIV/0!</v>
      </c>
      <c r="BK527" s="22"/>
      <c r="BL527" s="33" t="e">
        <f t="shared" si="80"/>
        <v>#DIV/0!</v>
      </c>
      <c r="BM527" s="22"/>
      <c r="BN527" s="32"/>
      <c r="BO527" s="34" t="e">
        <f t="shared" si="79"/>
        <v>#DIV/0!</v>
      </c>
      <c r="BP527" s="35" t="e">
        <f t="shared" si="81"/>
        <v>#DIV/0!</v>
      </c>
    </row>
    <row r="528" spans="1:68" x14ac:dyDescent="0.45">
      <c r="A528" s="22"/>
      <c r="B528" s="22"/>
      <c r="C528" s="22"/>
      <c r="D528" s="22"/>
      <c r="E528" s="22"/>
      <c r="F528" s="22"/>
      <c r="G528" s="24">
        <f t="shared" si="76"/>
        <v>0</v>
      </c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6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4">
        <f t="shared" si="83"/>
        <v>0</v>
      </c>
      <c r="BF528" s="27">
        <f t="shared" si="77"/>
        <v>0</v>
      </c>
      <c r="BG528" s="28">
        <f t="shared" si="78"/>
        <v>0</v>
      </c>
      <c r="BH528" s="29" t="e">
        <f t="shared" si="84"/>
        <v>#DIV/0!</v>
      </c>
      <c r="BI528" s="30"/>
      <c r="BJ528" s="31" t="e">
        <f t="shared" si="82"/>
        <v>#DIV/0!</v>
      </c>
      <c r="BK528" s="22"/>
      <c r="BL528" s="33" t="e">
        <f t="shared" si="80"/>
        <v>#DIV/0!</v>
      </c>
      <c r="BM528" s="22"/>
      <c r="BN528" s="32"/>
      <c r="BO528" s="34" t="e">
        <f t="shared" si="79"/>
        <v>#DIV/0!</v>
      </c>
      <c r="BP528" s="35" t="e">
        <f t="shared" si="81"/>
        <v>#DIV/0!</v>
      </c>
    </row>
    <row r="529" spans="1:68" x14ac:dyDescent="0.45">
      <c r="A529" s="22"/>
      <c r="B529" s="22"/>
      <c r="C529" s="22"/>
      <c r="D529" s="22"/>
      <c r="E529" s="22"/>
      <c r="F529" s="22"/>
      <c r="G529" s="24">
        <f t="shared" si="76"/>
        <v>0</v>
      </c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6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4">
        <f t="shared" si="83"/>
        <v>0</v>
      </c>
      <c r="BF529" s="27">
        <f t="shared" si="77"/>
        <v>0</v>
      </c>
      <c r="BG529" s="28">
        <f t="shared" si="78"/>
        <v>0</v>
      </c>
      <c r="BH529" s="29" t="e">
        <f t="shared" si="84"/>
        <v>#DIV/0!</v>
      </c>
      <c r="BI529" s="30"/>
      <c r="BJ529" s="31" t="e">
        <f t="shared" si="82"/>
        <v>#DIV/0!</v>
      </c>
      <c r="BK529" s="22"/>
      <c r="BL529" s="33" t="e">
        <f t="shared" si="80"/>
        <v>#DIV/0!</v>
      </c>
      <c r="BM529" s="22"/>
      <c r="BN529" s="32"/>
      <c r="BO529" s="34" t="e">
        <f t="shared" si="79"/>
        <v>#DIV/0!</v>
      </c>
      <c r="BP529" s="35" t="e">
        <f t="shared" si="81"/>
        <v>#DIV/0!</v>
      </c>
    </row>
    <row r="530" spans="1:68" x14ac:dyDescent="0.45">
      <c r="A530" s="22"/>
      <c r="B530" s="22"/>
      <c r="C530" s="22"/>
      <c r="D530" s="22"/>
      <c r="E530" s="22"/>
      <c r="F530" s="22"/>
      <c r="G530" s="24">
        <f t="shared" si="76"/>
        <v>0</v>
      </c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6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4">
        <f t="shared" si="83"/>
        <v>0</v>
      </c>
      <c r="BF530" s="27">
        <f t="shared" si="77"/>
        <v>0</v>
      </c>
      <c r="BG530" s="28">
        <f t="shared" si="78"/>
        <v>0</v>
      </c>
      <c r="BH530" s="29" t="e">
        <f t="shared" si="84"/>
        <v>#DIV/0!</v>
      </c>
      <c r="BI530" s="30"/>
      <c r="BJ530" s="31" t="e">
        <f t="shared" si="82"/>
        <v>#DIV/0!</v>
      </c>
      <c r="BK530" s="22"/>
      <c r="BL530" s="33" t="e">
        <f t="shared" si="80"/>
        <v>#DIV/0!</v>
      </c>
      <c r="BM530" s="22"/>
      <c r="BN530" s="32"/>
      <c r="BO530" s="34" t="e">
        <f t="shared" si="79"/>
        <v>#DIV/0!</v>
      </c>
      <c r="BP530" s="35" t="e">
        <f t="shared" si="81"/>
        <v>#DIV/0!</v>
      </c>
    </row>
    <row r="531" spans="1:68" x14ac:dyDescent="0.45">
      <c r="A531" s="22"/>
      <c r="B531" s="22"/>
      <c r="C531" s="22"/>
      <c r="D531" s="22"/>
      <c r="E531" s="22"/>
      <c r="F531" s="22"/>
      <c r="G531" s="24">
        <f t="shared" si="76"/>
        <v>0</v>
      </c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6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4">
        <f t="shared" si="83"/>
        <v>0</v>
      </c>
      <c r="BF531" s="27">
        <f t="shared" si="77"/>
        <v>0</v>
      </c>
      <c r="BG531" s="28">
        <f t="shared" si="78"/>
        <v>0</v>
      </c>
      <c r="BH531" s="29" t="e">
        <f t="shared" si="84"/>
        <v>#DIV/0!</v>
      </c>
      <c r="BI531" s="30"/>
      <c r="BJ531" s="31" t="e">
        <f t="shared" si="82"/>
        <v>#DIV/0!</v>
      </c>
      <c r="BK531" s="22"/>
      <c r="BL531" s="33" t="e">
        <f t="shared" si="80"/>
        <v>#DIV/0!</v>
      </c>
      <c r="BM531" s="22"/>
      <c r="BN531" s="32"/>
      <c r="BO531" s="34" t="e">
        <f t="shared" si="79"/>
        <v>#DIV/0!</v>
      </c>
      <c r="BP531" s="35" t="e">
        <f t="shared" si="81"/>
        <v>#DIV/0!</v>
      </c>
    </row>
    <row r="532" spans="1:68" x14ac:dyDescent="0.45">
      <c r="A532" s="22"/>
      <c r="B532" s="22"/>
      <c r="C532" s="22"/>
      <c r="D532" s="22"/>
      <c r="E532" s="22"/>
      <c r="F532" s="22"/>
      <c r="G532" s="24">
        <f t="shared" si="76"/>
        <v>0</v>
      </c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6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4">
        <f t="shared" si="83"/>
        <v>0</v>
      </c>
      <c r="BF532" s="27">
        <f t="shared" si="77"/>
        <v>0</v>
      </c>
      <c r="BG532" s="28">
        <f t="shared" si="78"/>
        <v>0</v>
      </c>
      <c r="BH532" s="29" t="e">
        <f t="shared" si="84"/>
        <v>#DIV/0!</v>
      </c>
      <c r="BI532" s="30"/>
      <c r="BJ532" s="31" t="e">
        <f t="shared" si="82"/>
        <v>#DIV/0!</v>
      </c>
      <c r="BK532" s="22"/>
      <c r="BL532" s="33" t="e">
        <f t="shared" si="80"/>
        <v>#DIV/0!</v>
      </c>
      <c r="BM532" s="22"/>
      <c r="BN532" s="32"/>
      <c r="BO532" s="34" t="e">
        <f t="shared" si="79"/>
        <v>#DIV/0!</v>
      </c>
      <c r="BP532" s="35" t="e">
        <f t="shared" si="81"/>
        <v>#DIV/0!</v>
      </c>
    </row>
    <row r="533" spans="1:68" x14ac:dyDescent="0.45">
      <c r="A533" s="22"/>
      <c r="B533" s="22"/>
      <c r="C533" s="22"/>
      <c r="D533" s="22"/>
      <c r="E533" s="22"/>
      <c r="F533" s="22"/>
      <c r="G533" s="24">
        <f t="shared" si="76"/>
        <v>0</v>
      </c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6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4">
        <f t="shared" si="83"/>
        <v>0</v>
      </c>
      <c r="BF533" s="27">
        <f t="shared" si="77"/>
        <v>0</v>
      </c>
      <c r="BG533" s="28">
        <f t="shared" si="78"/>
        <v>0</v>
      </c>
      <c r="BH533" s="29" t="e">
        <f t="shared" si="84"/>
        <v>#DIV/0!</v>
      </c>
      <c r="BI533" s="30"/>
      <c r="BJ533" s="31" t="e">
        <f t="shared" si="82"/>
        <v>#DIV/0!</v>
      </c>
      <c r="BK533" s="22"/>
      <c r="BL533" s="33" t="e">
        <f t="shared" si="80"/>
        <v>#DIV/0!</v>
      </c>
      <c r="BM533" s="22"/>
      <c r="BN533" s="32"/>
      <c r="BO533" s="34" t="e">
        <f t="shared" si="79"/>
        <v>#DIV/0!</v>
      </c>
      <c r="BP533" s="35" t="e">
        <f t="shared" si="81"/>
        <v>#DIV/0!</v>
      </c>
    </row>
    <row r="534" spans="1:68" x14ac:dyDescent="0.45">
      <c r="A534" s="22"/>
      <c r="B534" s="22"/>
      <c r="C534" s="22"/>
      <c r="D534" s="22"/>
      <c r="E534" s="22"/>
      <c r="F534" s="22"/>
      <c r="G534" s="24">
        <f t="shared" si="76"/>
        <v>0</v>
      </c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6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4">
        <f t="shared" si="83"/>
        <v>0</v>
      </c>
      <c r="BF534" s="27">
        <f t="shared" si="77"/>
        <v>0</v>
      </c>
      <c r="BG534" s="28">
        <f t="shared" si="78"/>
        <v>0</v>
      </c>
      <c r="BH534" s="29" t="e">
        <f t="shared" si="84"/>
        <v>#DIV/0!</v>
      </c>
      <c r="BI534" s="30"/>
      <c r="BJ534" s="31" t="e">
        <f t="shared" si="82"/>
        <v>#DIV/0!</v>
      </c>
      <c r="BK534" s="22"/>
      <c r="BL534" s="33" t="e">
        <f t="shared" si="80"/>
        <v>#DIV/0!</v>
      </c>
      <c r="BM534" s="22"/>
      <c r="BN534" s="32"/>
      <c r="BO534" s="34" t="e">
        <f t="shared" si="79"/>
        <v>#DIV/0!</v>
      </c>
      <c r="BP534" s="35" t="e">
        <f t="shared" si="81"/>
        <v>#DIV/0!</v>
      </c>
    </row>
    <row r="535" spans="1:68" x14ac:dyDescent="0.45">
      <c r="A535" s="22"/>
      <c r="B535" s="22"/>
      <c r="C535" s="22"/>
      <c r="D535" s="22"/>
      <c r="E535" s="22"/>
      <c r="F535" s="22"/>
      <c r="G535" s="24">
        <f t="shared" si="76"/>
        <v>0</v>
      </c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6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4">
        <f t="shared" si="83"/>
        <v>0</v>
      </c>
      <c r="BF535" s="27">
        <f t="shared" si="77"/>
        <v>0</v>
      </c>
      <c r="BG535" s="28">
        <f t="shared" si="78"/>
        <v>0</v>
      </c>
      <c r="BH535" s="29" t="e">
        <f t="shared" si="84"/>
        <v>#DIV/0!</v>
      </c>
      <c r="BI535" s="30"/>
      <c r="BJ535" s="31" t="e">
        <f t="shared" si="82"/>
        <v>#DIV/0!</v>
      </c>
      <c r="BK535" s="22"/>
      <c r="BL535" s="33" t="e">
        <f t="shared" si="80"/>
        <v>#DIV/0!</v>
      </c>
      <c r="BM535" s="22"/>
      <c r="BN535" s="32"/>
      <c r="BO535" s="34" t="e">
        <f t="shared" si="79"/>
        <v>#DIV/0!</v>
      </c>
      <c r="BP535" s="35" t="e">
        <f t="shared" si="81"/>
        <v>#DIV/0!</v>
      </c>
    </row>
    <row r="536" spans="1:68" x14ac:dyDescent="0.45">
      <c r="A536" s="22"/>
      <c r="B536" s="22"/>
      <c r="C536" s="22"/>
      <c r="D536" s="22"/>
      <c r="E536" s="22"/>
      <c r="F536" s="22"/>
      <c r="G536" s="24">
        <f t="shared" si="76"/>
        <v>0</v>
      </c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6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4">
        <f t="shared" si="83"/>
        <v>0</v>
      </c>
      <c r="BF536" s="27">
        <f t="shared" si="77"/>
        <v>0</v>
      </c>
      <c r="BG536" s="28">
        <f t="shared" si="78"/>
        <v>0</v>
      </c>
      <c r="BH536" s="29" t="e">
        <f t="shared" si="84"/>
        <v>#DIV/0!</v>
      </c>
      <c r="BI536" s="30"/>
      <c r="BJ536" s="31" t="e">
        <f t="shared" si="82"/>
        <v>#DIV/0!</v>
      </c>
      <c r="BK536" s="22"/>
      <c r="BL536" s="33" t="e">
        <f t="shared" si="80"/>
        <v>#DIV/0!</v>
      </c>
      <c r="BM536" s="22"/>
      <c r="BN536" s="32"/>
      <c r="BO536" s="34" t="e">
        <f t="shared" si="79"/>
        <v>#DIV/0!</v>
      </c>
      <c r="BP536" s="35" t="e">
        <f t="shared" si="81"/>
        <v>#DIV/0!</v>
      </c>
    </row>
    <row r="537" spans="1:68" x14ac:dyDescent="0.45">
      <c r="A537" s="22"/>
      <c r="B537" s="22"/>
      <c r="C537" s="22"/>
      <c r="D537" s="22"/>
      <c r="E537" s="22"/>
      <c r="F537" s="22"/>
      <c r="G537" s="24">
        <f t="shared" si="76"/>
        <v>0</v>
      </c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6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4">
        <f t="shared" si="83"/>
        <v>0</v>
      </c>
      <c r="BF537" s="27">
        <f t="shared" si="77"/>
        <v>0</v>
      </c>
      <c r="BG537" s="28">
        <f t="shared" si="78"/>
        <v>0</v>
      </c>
      <c r="BH537" s="29" t="e">
        <f t="shared" si="84"/>
        <v>#DIV/0!</v>
      </c>
      <c r="BI537" s="30"/>
      <c r="BJ537" s="31" t="e">
        <f t="shared" si="82"/>
        <v>#DIV/0!</v>
      </c>
      <c r="BK537" s="22"/>
      <c r="BL537" s="33" t="e">
        <f t="shared" si="80"/>
        <v>#DIV/0!</v>
      </c>
      <c r="BM537" s="22"/>
      <c r="BN537" s="32"/>
      <c r="BO537" s="34" t="e">
        <f t="shared" si="79"/>
        <v>#DIV/0!</v>
      </c>
      <c r="BP537" s="35" t="e">
        <f t="shared" si="81"/>
        <v>#DIV/0!</v>
      </c>
    </row>
    <row r="538" spans="1:68" x14ac:dyDescent="0.45">
      <c r="A538" s="22"/>
      <c r="B538" s="22"/>
      <c r="C538" s="22"/>
      <c r="D538" s="22"/>
      <c r="E538" s="22"/>
      <c r="F538" s="22"/>
      <c r="G538" s="24">
        <f t="shared" si="76"/>
        <v>0</v>
      </c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6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4">
        <f t="shared" si="83"/>
        <v>0</v>
      </c>
      <c r="BF538" s="27">
        <f t="shared" si="77"/>
        <v>0</v>
      </c>
      <c r="BG538" s="28">
        <f t="shared" si="78"/>
        <v>0</v>
      </c>
      <c r="BH538" s="29" t="e">
        <f t="shared" si="84"/>
        <v>#DIV/0!</v>
      </c>
      <c r="BI538" s="30"/>
      <c r="BJ538" s="31" t="e">
        <f t="shared" si="82"/>
        <v>#DIV/0!</v>
      </c>
      <c r="BK538" s="22"/>
      <c r="BL538" s="33" t="e">
        <f t="shared" si="80"/>
        <v>#DIV/0!</v>
      </c>
      <c r="BM538" s="22"/>
      <c r="BN538" s="32"/>
      <c r="BO538" s="34" t="e">
        <f t="shared" si="79"/>
        <v>#DIV/0!</v>
      </c>
      <c r="BP538" s="35" t="e">
        <f t="shared" si="81"/>
        <v>#DIV/0!</v>
      </c>
    </row>
    <row r="539" spans="1:68" x14ac:dyDescent="0.45">
      <c r="A539" s="22"/>
      <c r="B539" s="22"/>
      <c r="C539" s="22"/>
      <c r="D539" s="22"/>
      <c r="E539" s="22"/>
      <c r="F539" s="22"/>
      <c r="G539" s="24">
        <f t="shared" si="76"/>
        <v>0</v>
      </c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6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4">
        <f t="shared" si="83"/>
        <v>0</v>
      </c>
      <c r="BF539" s="27">
        <f t="shared" si="77"/>
        <v>0</v>
      </c>
      <c r="BG539" s="28">
        <f t="shared" si="78"/>
        <v>0</v>
      </c>
      <c r="BH539" s="29" t="e">
        <f t="shared" si="84"/>
        <v>#DIV/0!</v>
      </c>
      <c r="BI539" s="30"/>
      <c r="BJ539" s="31" t="e">
        <f t="shared" si="82"/>
        <v>#DIV/0!</v>
      </c>
      <c r="BK539" s="22"/>
      <c r="BL539" s="33" t="e">
        <f t="shared" si="80"/>
        <v>#DIV/0!</v>
      </c>
      <c r="BM539" s="22"/>
      <c r="BN539" s="32"/>
      <c r="BO539" s="34" t="e">
        <f t="shared" si="79"/>
        <v>#DIV/0!</v>
      </c>
      <c r="BP539" s="35" t="e">
        <f t="shared" si="81"/>
        <v>#DIV/0!</v>
      </c>
    </row>
    <row r="540" spans="1:68" x14ac:dyDescent="0.45">
      <c r="A540" s="22"/>
      <c r="B540" s="22"/>
      <c r="C540" s="22"/>
      <c r="D540" s="22"/>
      <c r="E540" s="22"/>
      <c r="F540" s="22"/>
      <c r="G540" s="24">
        <f t="shared" si="76"/>
        <v>0</v>
      </c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6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4">
        <f t="shared" si="83"/>
        <v>0</v>
      </c>
      <c r="BF540" s="27">
        <f t="shared" si="77"/>
        <v>0</v>
      </c>
      <c r="BG540" s="28">
        <f t="shared" si="78"/>
        <v>0</v>
      </c>
      <c r="BH540" s="29" t="e">
        <f t="shared" si="84"/>
        <v>#DIV/0!</v>
      </c>
      <c r="BI540" s="30"/>
      <c r="BJ540" s="31" t="e">
        <f t="shared" si="82"/>
        <v>#DIV/0!</v>
      </c>
      <c r="BK540" s="22"/>
      <c r="BL540" s="33" t="e">
        <f t="shared" si="80"/>
        <v>#DIV/0!</v>
      </c>
      <c r="BM540" s="22"/>
      <c r="BN540" s="32"/>
      <c r="BO540" s="34" t="e">
        <f t="shared" si="79"/>
        <v>#DIV/0!</v>
      </c>
      <c r="BP540" s="35" t="e">
        <f t="shared" si="81"/>
        <v>#DIV/0!</v>
      </c>
    </row>
    <row r="541" spans="1:68" x14ac:dyDescent="0.45">
      <c r="A541" s="22"/>
      <c r="B541" s="22"/>
      <c r="C541" s="22"/>
      <c r="D541" s="22"/>
      <c r="E541" s="22"/>
      <c r="F541" s="22"/>
      <c r="G541" s="24">
        <f t="shared" si="76"/>
        <v>0</v>
      </c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6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4">
        <f t="shared" si="83"/>
        <v>0</v>
      </c>
      <c r="BF541" s="27">
        <f t="shared" si="77"/>
        <v>0</v>
      </c>
      <c r="BG541" s="28">
        <f t="shared" si="78"/>
        <v>0</v>
      </c>
      <c r="BH541" s="29" t="e">
        <f t="shared" si="84"/>
        <v>#DIV/0!</v>
      </c>
      <c r="BI541" s="30"/>
      <c r="BJ541" s="31" t="e">
        <f t="shared" si="82"/>
        <v>#DIV/0!</v>
      </c>
      <c r="BK541" s="22"/>
      <c r="BL541" s="33" t="e">
        <f t="shared" si="80"/>
        <v>#DIV/0!</v>
      </c>
      <c r="BM541" s="22"/>
      <c r="BN541" s="32"/>
      <c r="BO541" s="34" t="e">
        <f t="shared" si="79"/>
        <v>#DIV/0!</v>
      </c>
      <c r="BP541" s="35" t="e">
        <f t="shared" si="81"/>
        <v>#DIV/0!</v>
      </c>
    </row>
    <row r="542" spans="1:68" x14ac:dyDescent="0.45">
      <c r="A542" s="22"/>
      <c r="B542" s="22"/>
      <c r="C542" s="22"/>
      <c r="D542" s="22"/>
      <c r="E542" s="22"/>
      <c r="F542" s="22"/>
      <c r="G542" s="24">
        <f t="shared" si="76"/>
        <v>0</v>
      </c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6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4">
        <f t="shared" si="83"/>
        <v>0</v>
      </c>
      <c r="BF542" s="27">
        <f t="shared" si="77"/>
        <v>0</v>
      </c>
      <c r="BG542" s="28">
        <f t="shared" si="78"/>
        <v>0</v>
      </c>
      <c r="BH542" s="29" t="e">
        <f t="shared" si="84"/>
        <v>#DIV/0!</v>
      </c>
      <c r="BI542" s="30"/>
      <c r="BJ542" s="31" t="e">
        <f t="shared" si="82"/>
        <v>#DIV/0!</v>
      </c>
      <c r="BK542" s="22"/>
      <c r="BL542" s="33" t="e">
        <f t="shared" si="80"/>
        <v>#DIV/0!</v>
      </c>
      <c r="BM542" s="22"/>
      <c r="BN542" s="32"/>
      <c r="BO542" s="34" t="e">
        <f t="shared" si="79"/>
        <v>#DIV/0!</v>
      </c>
      <c r="BP542" s="35" t="e">
        <f t="shared" si="81"/>
        <v>#DIV/0!</v>
      </c>
    </row>
    <row r="543" spans="1:68" x14ac:dyDescent="0.45">
      <c r="A543" s="22"/>
      <c r="B543" s="22"/>
      <c r="C543" s="22"/>
      <c r="D543" s="22"/>
      <c r="E543" s="22"/>
      <c r="F543" s="22"/>
      <c r="G543" s="24">
        <f t="shared" si="76"/>
        <v>0</v>
      </c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6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4">
        <f t="shared" si="83"/>
        <v>0</v>
      </c>
      <c r="BF543" s="27">
        <f t="shared" si="77"/>
        <v>0</v>
      </c>
      <c r="BG543" s="28">
        <f t="shared" si="78"/>
        <v>0</v>
      </c>
      <c r="BH543" s="29" t="e">
        <f t="shared" si="84"/>
        <v>#DIV/0!</v>
      </c>
      <c r="BI543" s="30"/>
      <c r="BJ543" s="31" t="e">
        <f t="shared" si="82"/>
        <v>#DIV/0!</v>
      </c>
      <c r="BK543" s="22"/>
      <c r="BL543" s="33" t="e">
        <f t="shared" si="80"/>
        <v>#DIV/0!</v>
      </c>
      <c r="BM543" s="22"/>
      <c r="BN543" s="32"/>
      <c r="BO543" s="34" t="e">
        <f t="shared" si="79"/>
        <v>#DIV/0!</v>
      </c>
      <c r="BP543" s="35" t="e">
        <f t="shared" si="81"/>
        <v>#DIV/0!</v>
      </c>
    </row>
    <row r="544" spans="1:68" x14ac:dyDescent="0.45">
      <c r="A544" s="22"/>
      <c r="B544" s="22"/>
      <c r="C544" s="22"/>
      <c r="D544" s="22"/>
      <c r="E544" s="22"/>
      <c r="F544" s="22"/>
      <c r="G544" s="24">
        <f t="shared" si="76"/>
        <v>0</v>
      </c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6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4">
        <f t="shared" si="83"/>
        <v>0</v>
      </c>
      <c r="BF544" s="27">
        <f t="shared" si="77"/>
        <v>0</v>
      </c>
      <c r="BG544" s="28">
        <f t="shared" si="78"/>
        <v>0</v>
      </c>
      <c r="BH544" s="29" t="e">
        <f t="shared" si="84"/>
        <v>#DIV/0!</v>
      </c>
      <c r="BI544" s="30"/>
      <c r="BJ544" s="31" t="e">
        <f t="shared" si="82"/>
        <v>#DIV/0!</v>
      </c>
      <c r="BK544" s="22"/>
      <c r="BL544" s="33" t="e">
        <f t="shared" si="80"/>
        <v>#DIV/0!</v>
      </c>
      <c r="BM544" s="22"/>
      <c r="BN544" s="32"/>
      <c r="BO544" s="34" t="e">
        <f t="shared" si="79"/>
        <v>#DIV/0!</v>
      </c>
      <c r="BP544" s="35" t="e">
        <f t="shared" si="81"/>
        <v>#DIV/0!</v>
      </c>
    </row>
    <row r="545" spans="1:68" x14ac:dyDescent="0.45">
      <c r="A545" s="22"/>
      <c r="B545" s="22"/>
      <c r="C545" s="22"/>
      <c r="D545" s="22"/>
      <c r="E545" s="22"/>
      <c r="F545" s="22"/>
      <c r="G545" s="24">
        <f t="shared" si="76"/>
        <v>0</v>
      </c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6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4">
        <f t="shared" si="83"/>
        <v>0</v>
      </c>
      <c r="BF545" s="27">
        <f t="shared" si="77"/>
        <v>0</v>
      </c>
      <c r="BG545" s="28">
        <f t="shared" si="78"/>
        <v>0</v>
      </c>
      <c r="BH545" s="29" t="e">
        <f t="shared" si="84"/>
        <v>#DIV/0!</v>
      </c>
      <c r="BI545" s="30"/>
      <c r="BJ545" s="31" t="e">
        <f t="shared" si="82"/>
        <v>#DIV/0!</v>
      </c>
      <c r="BK545" s="22"/>
      <c r="BL545" s="33" t="e">
        <f t="shared" si="80"/>
        <v>#DIV/0!</v>
      </c>
      <c r="BM545" s="22"/>
      <c r="BN545" s="32"/>
      <c r="BO545" s="34" t="e">
        <f t="shared" si="79"/>
        <v>#DIV/0!</v>
      </c>
      <c r="BP545" s="35" t="e">
        <f t="shared" si="81"/>
        <v>#DIV/0!</v>
      </c>
    </row>
    <row r="546" spans="1:68" x14ac:dyDescent="0.45">
      <c r="A546" s="22"/>
      <c r="B546" s="22"/>
      <c r="C546" s="22"/>
      <c r="D546" s="22"/>
      <c r="E546" s="22"/>
      <c r="F546" s="22"/>
      <c r="G546" s="24">
        <f t="shared" si="76"/>
        <v>0</v>
      </c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6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4">
        <f t="shared" si="83"/>
        <v>0</v>
      </c>
      <c r="BF546" s="27">
        <f t="shared" si="77"/>
        <v>0</v>
      </c>
      <c r="BG546" s="28">
        <f t="shared" si="78"/>
        <v>0</v>
      </c>
      <c r="BH546" s="29" t="e">
        <f t="shared" si="84"/>
        <v>#DIV/0!</v>
      </c>
      <c r="BI546" s="30"/>
      <c r="BJ546" s="31" t="e">
        <f t="shared" si="82"/>
        <v>#DIV/0!</v>
      </c>
      <c r="BK546" s="22"/>
      <c r="BL546" s="33" t="e">
        <f t="shared" si="80"/>
        <v>#DIV/0!</v>
      </c>
      <c r="BM546" s="22"/>
      <c r="BN546" s="32"/>
      <c r="BO546" s="34" t="e">
        <f t="shared" si="79"/>
        <v>#DIV/0!</v>
      </c>
      <c r="BP546" s="35" t="e">
        <f t="shared" si="81"/>
        <v>#DIV/0!</v>
      </c>
    </row>
    <row r="547" spans="1:68" x14ac:dyDescent="0.45">
      <c r="A547" s="22"/>
      <c r="B547" s="22"/>
      <c r="C547" s="22"/>
      <c r="D547" s="22"/>
      <c r="E547" s="22"/>
      <c r="F547" s="22"/>
      <c r="G547" s="24">
        <f t="shared" si="76"/>
        <v>0</v>
      </c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6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4">
        <f t="shared" si="83"/>
        <v>0</v>
      </c>
      <c r="BF547" s="27">
        <f t="shared" si="77"/>
        <v>0</v>
      </c>
      <c r="BG547" s="28">
        <f t="shared" si="78"/>
        <v>0</v>
      </c>
      <c r="BH547" s="29" t="e">
        <f t="shared" si="84"/>
        <v>#DIV/0!</v>
      </c>
      <c r="BI547" s="30"/>
      <c r="BJ547" s="31" t="e">
        <f t="shared" si="82"/>
        <v>#DIV/0!</v>
      </c>
      <c r="BK547" s="22"/>
      <c r="BL547" s="33" t="e">
        <f t="shared" si="80"/>
        <v>#DIV/0!</v>
      </c>
      <c r="BM547" s="22"/>
      <c r="BN547" s="32"/>
      <c r="BO547" s="34" t="e">
        <f t="shared" si="79"/>
        <v>#DIV/0!</v>
      </c>
      <c r="BP547" s="35" t="e">
        <f t="shared" si="81"/>
        <v>#DIV/0!</v>
      </c>
    </row>
    <row r="548" spans="1:68" x14ac:dyDescent="0.45">
      <c r="A548" s="22"/>
      <c r="B548" s="22"/>
      <c r="C548" s="22"/>
      <c r="D548" s="22"/>
      <c r="E548" s="22"/>
      <c r="F548" s="22"/>
      <c r="G548" s="24">
        <f t="shared" si="76"/>
        <v>0</v>
      </c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6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4">
        <f t="shared" si="83"/>
        <v>0</v>
      </c>
      <c r="BF548" s="27">
        <f t="shared" si="77"/>
        <v>0</v>
      </c>
      <c r="BG548" s="28">
        <f t="shared" si="78"/>
        <v>0</v>
      </c>
      <c r="BH548" s="29" t="e">
        <f t="shared" si="84"/>
        <v>#DIV/0!</v>
      </c>
      <c r="BI548" s="30"/>
      <c r="BJ548" s="31" t="e">
        <f t="shared" si="82"/>
        <v>#DIV/0!</v>
      </c>
      <c r="BK548" s="22"/>
      <c r="BL548" s="33" t="e">
        <f t="shared" si="80"/>
        <v>#DIV/0!</v>
      </c>
      <c r="BM548" s="22"/>
      <c r="BN548" s="32"/>
      <c r="BO548" s="34" t="e">
        <f t="shared" si="79"/>
        <v>#DIV/0!</v>
      </c>
      <c r="BP548" s="35" t="e">
        <f t="shared" si="81"/>
        <v>#DIV/0!</v>
      </c>
    </row>
    <row r="549" spans="1:68" x14ac:dyDescent="0.45">
      <c r="A549" s="22"/>
      <c r="B549" s="22"/>
      <c r="C549" s="22"/>
      <c r="D549" s="22"/>
      <c r="E549" s="22"/>
      <c r="F549" s="22"/>
      <c r="G549" s="24">
        <f t="shared" si="76"/>
        <v>0</v>
      </c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6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4">
        <f t="shared" si="83"/>
        <v>0</v>
      </c>
      <c r="BF549" s="27">
        <f t="shared" si="77"/>
        <v>0</v>
      </c>
      <c r="BG549" s="28">
        <f t="shared" si="78"/>
        <v>0</v>
      </c>
      <c r="BH549" s="29" t="e">
        <f t="shared" si="84"/>
        <v>#DIV/0!</v>
      </c>
      <c r="BI549" s="30"/>
      <c r="BJ549" s="31" t="e">
        <f t="shared" si="82"/>
        <v>#DIV/0!</v>
      </c>
      <c r="BK549" s="22"/>
      <c r="BL549" s="33" t="e">
        <f t="shared" si="80"/>
        <v>#DIV/0!</v>
      </c>
      <c r="BM549" s="22"/>
      <c r="BN549" s="32"/>
      <c r="BO549" s="34" t="e">
        <f t="shared" si="79"/>
        <v>#DIV/0!</v>
      </c>
      <c r="BP549" s="35" t="e">
        <f t="shared" si="81"/>
        <v>#DIV/0!</v>
      </c>
    </row>
    <row r="550" spans="1:68" x14ac:dyDescent="0.45">
      <c r="A550" s="22"/>
      <c r="B550" s="22"/>
      <c r="C550" s="22"/>
      <c r="D550" s="22"/>
      <c r="E550" s="22"/>
      <c r="F550" s="22"/>
      <c r="G550" s="24">
        <f t="shared" si="76"/>
        <v>0</v>
      </c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6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4">
        <f t="shared" si="83"/>
        <v>0</v>
      </c>
      <c r="BF550" s="27">
        <f t="shared" si="77"/>
        <v>0</v>
      </c>
      <c r="BG550" s="28">
        <f t="shared" si="78"/>
        <v>0</v>
      </c>
      <c r="BH550" s="29" t="e">
        <f t="shared" si="84"/>
        <v>#DIV/0!</v>
      </c>
      <c r="BI550" s="30"/>
      <c r="BJ550" s="31" t="e">
        <f t="shared" si="82"/>
        <v>#DIV/0!</v>
      </c>
      <c r="BK550" s="22"/>
      <c r="BL550" s="33" t="e">
        <f t="shared" si="80"/>
        <v>#DIV/0!</v>
      </c>
      <c r="BM550" s="22"/>
      <c r="BN550" s="32"/>
      <c r="BO550" s="34" t="e">
        <f t="shared" si="79"/>
        <v>#DIV/0!</v>
      </c>
      <c r="BP550" s="35" t="e">
        <f t="shared" si="81"/>
        <v>#DIV/0!</v>
      </c>
    </row>
    <row r="551" spans="1:68" x14ac:dyDescent="0.45">
      <c r="A551" s="22"/>
      <c r="B551" s="22"/>
      <c r="C551" s="22"/>
      <c r="D551" s="22"/>
      <c r="E551" s="22"/>
      <c r="F551" s="22"/>
      <c r="G551" s="24">
        <f t="shared" si="76"/>
        <v>0</v>
      </c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6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4">
        <f t="shared" si="83"/>
        <v>0</v>
      </c>
      <c r="BF551" s="27">
        <f t="shared" si="77"/>
        <v>0</v>
      </c>
      <c r="BG551" s="28">
        <f t="shared" si="78"/>
        <v>0</v>
      </c>
      <c r="BH551" s="29" t="e">
        <f t="shared" si="84"/>
        <v>#DIV/0!</v>
      </c>
      <c r="BI551" s="30"/>
      <c r="BJ551" s="31" t="e">
        <f t="shared" si="82"/>
        <v>#DIV/0!</v>
      </c>
      <c r="BK551" s="22"/>
      <c r="BL551" s="33" t="e">
        <f t="shared" si="80"/>
        <v>#DIV/0!</v>
      </c>
      <c r="BM551" s="22"/>
      <c r="BN551" s="32"/>
      <c r="BO551" s="34" t="e">
        <f t="shared" si="79"/>
        <v>#DIV/0!</v>
      </c>
      <c r="BP551" s="35" t="e">
        <f t="shared" si="81"/>
        <v>#DIV/0!</v>
      </c>
    </row>
    <row r="552" spans="1:68" x14ac:dyDescent="0.45">
      <c r="A552" s="22"/>
      <c r="B552" s="22"/>
      <c r="C552" s="22"/>
      <c r="D552" s="22"/>
      <c r="E552" s="22"/>
      <c r="F552" s="22"/>
      <c r="G552" s="24">
        <f t="shared" si="76"/>
        <v>0</v>
      </c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6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4">
        <f t="shared" si="83"/>
        <v>0</v>
      </c>
      <c r="BF552" s="27">
        <f t="shared" si="77"/>
        <v>0</v>
      </c>
      <c r="BG552" s="28">
        <f t="shared" si="78"/>
        <v>0</v>
      </c>
      <c r="BH552" s="29" t="e">
        <f t="shared" si="84"/>
        <v>#DIV/0!</v>
      </c>
      <c r="BI552" s="30"/>
      <c r="BJ552" s="31" t="e">
        <f t="shared" si="82"/>
        <v>#DIV/0!</v>
      </c>
      <c r="BK552" s="22"/>
      <c r="BL552" s="33" t="e">
        <f t="shared" si="80"/>
        <v>#DIV/0!</v>
      </c>
      <c r="BM552" s="22"/>
      <c r="BN552" s="32"/>
      <c r="BO552" s="34" t="e">
        <f t="shared" si="79"/>
        <v>#DIV/0!</v>
      </c>
      <c r="BP552" s="35" t="e">
        <f t="shared" si="81"/>
        <v>#DIV/0!</v>
      </c>
    </row>
    <row r="553" spans="1:68" x14ac:dyDescent="0.45">
      <c r="A553" s="22"/>
      <c r="B553" s="22"/>
      <c r="C553" s="22"/>
      <c r="D553" s="22"/>
      <c r="E553" s="22"/>
      <c r="F553" s="22"/>
      <c r="G553" s="24">
        <f t="shared" si="76"/>
        <v>0</v>
      </c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6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4">
        <f t="shared" si="83"/>
        <v>0</v>
      </c>
      <c r="BF553" s="27">
        <f t="shared" si="77"/>
        <v>0</v>
      </c>
      <c r="BG553" s="28">
        <f t="shared" si="78"/>
        <v>0</v>
      </c>
      <c r="BH553" s="29" t="e">
        <f t="shared" si="84"/>
        <v>#DIV/0!</v>
      </c>
      <c r="BI553" s="30"/>
      <c r="BJ553" s="31" t="e">
        <f t="shared" si="82"/>
        <v>#DIV/0!</v>
      </c>
      <c r="BK553" s="22"/>
      <c r="BL553" s="33" t="e">
        <f t="shared" si="80"/>
        <v>#DIV/0!</v>
      </c>
      <c r="BM553" s="22"/>
      <c r="BN553" s="32"/>
      <c r="BO553" s="34" t="e">
        <f t="shared" si="79"/>
        <v>#DIV/0!</v>
      </c>
      <c r="BP553" s="35" t="e">
        <f t="shared" si="81"/>
        <v>#DIV/0!</v>
      </c>
    </row>
    <row r="554" spans="1:68" x14ac:dyDescent="0.45">
      <c r="A554" s="22"/>
      <c r="B554" s="22"/>
      <c r="C554" s="22"/>
      <c r="D554" s="22"/>
      <c r="E554" s="22"/>
      <c r="F554" s="22"/>
      <c r="G554" s="24">
        <f t="shared" si="76"/>
        <v>0</v>
      </c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6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4">
        <f t="shared" si="83"/>
        <v>0</v>
      </c>
      <c r="BF554" s="27">
        <f t="shared" si="77"/>
        <v>0</v>
      </c>
      <c r="BG554" s="28">
        <f t="shared" si="78"/>
        <v>0</v>
      </c>
      <c r="BH554" s="29" t="e">
        <f t="shared" si="84"/>
        <v>#DIV/0!</v>
      </c>
      <c r="BI554" s="30"/>
      <c r="BJ554" s="31" t="e">
        <f t="shared" si="82"/>
        <v>#DIV/0!</v>
      </c>
      <c r="BK554" s="22"/>
      <c r="BL554" s="33" t="e">
        <f t="shared" si="80"/>
        <v>#DIV/0!</v>
      </c>
      <c r="BM554" s="22"/>
      <c r="BN554" s="32"/>
      <c r="BO554" s="34" t="e">
        <f t="shared" si="79"/>
        <v>#DIV/0!</v>
      </c>
      <c r="BP554" s="35" t="e">
        <f t="shared" si="81"/>
        <v>#DIV/0!</v>
      </c>
    </row>
    <row r="555" spans="1:68" x14ac:dyDescent="0.45">
      <c r="A555" s="22"/>
      <c r="B555" s="22"/>
      <c r="C555" s="22"/>
      <c r="D555" s="22"/>
      <c r="E555" s="22"/>
      <c r="F555" s="22"/>
      <c r="G555" s="24">
        <f t="shared" si="76"/>
        <v>0</v>
      </c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6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4">
        <f t="shared" si="83"/>
        <v>0</v>
      </c>
      <c r="BF555" s="27">
        <f t="shared" si="77"/>
        <v>0</v>
      </c>
      <c r="BG555" s="28">
        <f t="shared" si="78"/>
        <v>0</v>
      </c>
      <c r="BH555" s="29" t="e">
        <f t="shared" si="84"/>
        <v>#DIV/0!</v>
      </c>
      <c r="BI555" s="30"/>
      <c r="BJ555" s="31" t="e">
        <f t="shared" si="82"/>
        <v>#DIV/0!</v>
      </c>
      <c r="BK555" s="22"/>
      <c r="BL555" s="33" t="e">
        <f t="shared" si="80"/>
        <v>#DIV/0!</v>
      </c>
      <c r="BM555" s="22"/>
      <c r="BN555" s="32"/>
      <c r="BO555" s="34" t="e">
        <f t="shared" si="79"/>
        <v>#DIV/0!</v>
      </c>
      <c r="BP555" s="35" t="e">
        <f t="shared" si="81"/>
        <v>#DIV/0!</v>
      </c>
    </row>
    <row r="556" spans="1:68" x14ac:dyDescent="0.45">
      <c r="A556" s="22"/>
      <c r="B556" s="22"/>
      <c r="C556" s="22"/>
      <c r="D556" s="22"/>
      <c r="E556" s="22"/>
      <c r="F556" s="22"/>
      <c r="G556" s="24">
        <f t="shared" si="76"/>
        <v>0</v>
      </c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6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4">
        <f t="shared" si="83"/>
        <v>0</v>
      </c>
      <c r="BF556" s="27">
        <f t="shared" si="77"/>
        <v>0</v>
      </c>
      <c r="BG556" s="28">
        <f t="shared" si="78"/>
        <v>0</v>
      </c>
      <c r="BH556" s="29" t="e">
        <f t="shared" si="84"/>
        <v>#DIV/0!</v>
      </c>
      <c r="BI556" s="30"/>
      <c r="BJ556" s="31" t="e">
        <f t="shared" si="82"/>
        <v>#DIV/0!</v>
      </c>
      <c r="BK556" s="22"/>
      <c r="BL556" s="33" t="e">
        <f t="shared" si="80"/>
        <v>#DIV/0!</v>
      </c>
      <c r="BM556" s="22"/>
      <c r="BN556" s="32"/>
      <c r="BO556" s="34" t="e">
        <f t="shared" si="79"/>
        <v>#DIV/0!</v>
      </c>
      <c r="BP556" s="35" t="e">
        <f t="shared" si="81"/>
        <v>#DIV/0!</v>
      </c>
    </row>
    <row r="557" spans="1:68" x14ac:dyDescent="0.45">
      <c r="A557" s="22"/>
      <c r="B557" s="22"/>
      <c r="C557" s="22"/>
      <c r="D557" s="22"/>
      <c r="E557" s="22"/>
      <c r="F557" s="22"/>
      <c r="G557" s="24">
        <f t="shared" si="76"/>
        <v>0</v>
      </c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6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4">
        <f t="shared" si="83"/>
        <v>0</v>
      </c>
      <c r="BF557" s="27">
        <f t="shared" si="77"/>
        <v>0</v>
      </c>
      <c r="BG557" s="28">
        <f t="shared" si="78"/>
        <v>0</v>
      </c>
      <c r="BH557" s="29" t="e">
        <f t="shared" si="84"/>
        <v>#DIV/0!</v>
      </c>
      <c r="BI557" s="30"/>
      <c r="BJ557" s="31" t="e">
        <f t="shared" si="82"/>
        <v>#DIV/0!</v>
      </c>
      <c r="BK557" s="22"/>
      <c r="BL557" s="33" t="e">
        <f t="shared" si="80"/>
        <v>#DIV/0!</v>
      </c>
      <c r="BM557" s="22"/>
      <c r="BN557" s="32"/>
      <c r="BO557" s="34" t="e">
        <f t="shared" si="79"/>
        <v>#DIV/0!</v>
      </c>
      <c r="BP557" s="35" t="e">
        <f t="shared" si="81"/>
        <v>#DIV/0!</v>
      </c>
    </row>
    <row r="558" spans="1:68" x14ac:dyDescent="0.45">
      <c r="A558" s="22"/>
      <c r="B558" s="22"/>
      <c r="C558" s="22"/>
      <c r="D558" s="22"/>
      <c r="E558" s="22"/>
      <c r="F558" s="22"/>
      <c r="G558" s="24">
        <f t="shared" si="76"/>
        <v>0</v>
      </c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6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4">
        <f t="shared" si="83"/>
        <v>0</v>
      </c>
      <c r="BF558" s="27">
        <f t="shared" si="77"/>
        <v>0</v>
      </c>
      <c r="BG558" s="28">
        <f t="shared" si="78"/>
        <v>0</v>
      </c>
      <c r="BH558" s="29" t="e">
        <f t="shared" si="84"/>
        <v>#DIV/0!</v>
      </c>
      <c r="BI558" s="30"/>
      <c r="BJ558" s="31" t="e">
        <f t="shared" si="82"/>
        <v>#DIV/0!</v>
      </c>
      <c r="BK558" s="22"/>
      <c r="BL558" s="33" t="e">
        <f t="shared" si="80"/>
        <v>#DIV/0!</v>
      </c>
      <c r="BM558" s="22"/>
      <c r="BN558" s="32"/>
      <c r="BO558" s="34" t="e">
        <f t="shared" si="79"/>
        <v>#DIV/0!</v>
      </c>
      <c r="BP558" s="35" t="e">
        <f t="shared" si="81"/>
        <v>#DIV/0!</v>
      </c>
    </row>
    <row r="559" spans="1:68" x14ac:dyDescent="0.45">
      <c r="A559" s="22"/>
      <c r="B559" s="22"/>
      <c r="C559" s="22"/>
      <c r="D559" s="22"/>
      <c r="E559" s="22"/>
      <c r="F559" s="22"/>
      <c r="G559" s="24">
        <f t="shared" si="76"/>
        <v>0</v>
      </c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6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4">
        <f t="shared" si="83"/>
        <v>0</v>
      </c>
      <c r="BF559" s="27">
        <f t="shared" si="77"/>
        <v>0</v>
      </c>
      <c r="BG559" s="28">
        <f t="shared" si="78"/>
        <v>0</v>
      </c>
      <c r="BH559" s="29" t="e">
        <f t="shared" si="84"/>
        <v>#DIV/0!</v>
      </c>
      <c r="BI559" s="30"/>
      <c r="BJ559" s="31" t="e">
        <f t="shared" si="82"/>
        <v>#DIV/0!</v>
      </c>
      <c r="BK559" s="22"/>
      <c r="BL559" s="33" t="e">
        <f t="shared" si="80"/>
        <v>#DIV/0!</v>
      </c>
      <c r="BM559" s="22"/>
      <c r="BN559" s="32"/>
      <c r="BO559" s="34" t="e">
        <f t="shared" si="79"/>
        <v>#DIV/0!</v>
      </c>
      <c r="BP559" s="35" t="e">
        <f t="shared" si="81"/>
        <v>#DIV/0!</v>
      </c>
    </row>
    <row r="560" spans="1:68" x14ac:dyDescent="0.45">
      <c r="A560" s="22"/>
      <c r="B560" s="22"/>
      <c r="C560" s="22"/>
      <c r="D560" s="22"/>
      <c r="E560" s="22"/>
      <c r="F560" s="22"/>
      <c r="G560" s="24">
        <f t="shared" si="76"/>
        <v>0</v>
      </c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6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4">
        <f t="shared" si="83"/>
        <v>0</v>
      </c>
      <c r="BF560" s="27">
        <f t="shared" si="77"/>
        <v>0</v>
      </c>
      <c r="BG560" s="28">
        <f t="shared" si="78"/>
        <v>0</v>
      </c>
      <c r="BH560" s="29" t="e">
        <f t="shared" si="84"/>
        <v>#DIV/0!</v>
      </c>
      <c r="BI560" s="30"/>
      <c r="BJ560" s="31" t="e">
        <f t="shared" si="82"/>
        <v>#DIV/0!</v>
      </c>
      <c r="BK560" s="22"/>
      <c r="BL560" s="33" t="e">
        <f t="shared" si="80"/>
        <v>#DIV/0!</v>
      </c>
      <c r="BM560" s="22"/>
      <c r="BN560" s="32"/>
      <c r="BO560" s="34" t="e">
        <f t="shared" si="79"/>
        <v>#DIV/0!</v>
      </c>
      <c r="BP560" s="35" t="e">
        <f t="shared" si="81"/>
        <v>#DIV/0!</v>
      </c>
    </row>
    <row r="561" spans="1:68" x14ac:dyDescent="0.45">
      <c r="A561" s="22"/>
      <c r="B561" s="22"/>
      <c r="C561" s="22"/>
      <c r="D561" s="22"/>
      <c r="E561" s="22"/>
      <c r="F561" s="22"/>
      <c r="G561" s="24">
        <f t="shared" si="76"/>
        <v>0</v>
      </c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6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4">
        <f t="shared" si="83"/>
        <v>0</v>
      </c>
      <c r="BF561" s="27">
        <f t="shared" si="77"/>
        <v>0</v>
      </c>
      <c r="BG561" s="28">
        <f t="shared" si="78"/>
        <v>0</v>
      </c>
      <c r="BH561" s="29" t="e">
        <f t="shared" si="84"/>
        <v>#DIV/0!</v>
      </c>
      <c r="BI561" s="30"/>
      <c r="BJ561" s="31" t="e">
        <f t="shared" si="82"/>
        <v>#DIV/0!</v>
      </c>
      <c r="BK561" s="22"/>
      <c r="BL561" s="33" t="e">
        <f t="shared" si="80"/>
        <v>#DIV/0!</v>
      </c>
      <c r="BM561" s="22"/>
      <c r="BN561" s="32"/>
      <c r="BO561" s="34" t="e">
        <f t="shared" si="79"/>
        <v>#DIV/0!</v>
      </c>
      <c r="BP561" s="35" t="e">
        <f t="shared" si="81"/>
        <v>#DIV/0!</v>
      </c>
    </row>
    <row r="562" spans="1:68" x14ac:dyDescent="0.45">
      <c r="A562" s="22"/>
      <c r="B562" s="22"/>
      <c r="C562" s="22"/>
      <c r="D562" s="22"/>
      <c r="E562" s="22"/>
      <c r="F562" s="22"/>
      <c r="G562" s="24">
        <f t="shared" si="76"/>
        <v>0</v>
      </c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6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4">
        <f t="shared" si="83"/>
        <v>0</v>
      </c>
      <c r="BF562" s="27">
        <f t="shared" si="77"/>
        <v>0</v>
      </c>
      <c r="BG562" s="28">
        <f t="shared" si="78"/>
        <v>0</v>
      </c>
      <c r="BH562" s="29" t="e">
        <f t="shared" si="84"/>
        <v>#DIV/0!</v>
      </c>
      <c r="BI562" s="30"/>
      <c r="BJ562" s="31" t="e">
        <f t="shared" si="82"/>
        <v>#DIV/0!</v>
      </c>
      <c r="BK562" s="22"/>
      <c r="BL562" s="33" t="e">
        <f t="shared" si="80"/>
        <v>#DIV/0!</v>
      </c>
      <c r="BM562" s="22"/>
      <c r="BN562" s="32"/>
      <c r="BO562" s="34" t="e">
        <f t="shared" si="79"/>
        <v>#DIV/0!</v>
      </c>
      <c r="BP562" s="35" t="e">
        <f t="shared" si="81"/>
        <v>#DIV/0!</v>
      </c>
    </row>
    <row r="563" spans="1:68" x14ac:dyDescent="0.45">
      <c r="A563" s="22"/>
      <c r="B563" s="22"/>
      <c r="C563" s="22"/>
      <c r="D563" s="22"/>
      <c r="E563" s="22"/>
      <c r="F563" s="22"/>
      <c r="G563" s="24">
        <f t="shared" ref="G563:G626" si="85">(D563-C563)-(E563+F563)</f>
        <v>0</v>
      </c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6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4">
        <f t="shared" si="83"/>
        <v>0</v>
      </c>
      <c r="BF563" s="27">
        <f t="shared" ref="BF563:BF626" si="86">G563-BE563</f>
        <v>0</v>
      </c>
      <c r="BG563" s="28">
        <f t="shared" ref="BG563:BG626" si="87">(HOUR(BF563)*60)+MINUTE(BF563)</f>
        <v>0</v>
      </c>
      <c r="BH563" s="29" t="e">
        <f t="shared" si="84"/>
        <v>#DIV/0!</v>
      </c>
      <c r="BI563" s="30"/>
      <c r="BJ563" s="31" t="e">
        <f t="shared" si="82"/>
        <v>#DIV/0!</v>
      </c>
      <c r="BK563" s="22"/>
      <c r="BL563" s="33" t="e">
        <f t="shared" si="80"/>
        <v>#DIV/0!</v>
      </c>
      <c r="BM563" s="22"/>
      <c r="BN563" s="32"/>
      <c r="BO563" s="34" t="e">
        <f t="shared" ref="BO563:BO626" si="88">(BM563-BN563)/BK563</f>
        <v>#DIV/0!</v>
      </c>
      <c r="BP563" s="35" t="e">
        <f t="shared" si="81"/>
        <v>#DIV/0!</v>
      </c>
    </row>
    <row r="564" spans="1:68" x14ac:dyDescent="0.45">
      <c r="A564" s="22"/>
      <c r="B564" s="22"/>
      <c r="C564" s="22"/>
      <c r="D564" s="22"/>
      <c r="E564" s="22"/>
      <c r="F564" s="22"/>
      <c r="G564" s="24">
        <f t="shared" si="85"/>
        <v>0</v>
      </c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6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4">
        <f t="shared" si="83"/>
        <v>0</v>
      </c>
      <c r="BF564" s="27">
        <f t="shared" si="86"/>
        <v>0</v>
      </c>
      <c r="BG564" s="28">
        <f t="shared" si="87"/>
        <v>0</v>
      </c>
      <c r="BH564" s="29" t="e">
        <f t="shared" si="84"/>
        <v>#DIV/0!</v>
      </c>
      <c r="BI564" s="30"/>
      <c r="BJ564" s="31" t="e">
        <f t="shared" si="82"/>
        <v>#DIV/0!</v>
      </c>
      <c r="BK564" s="22"/>
      <c r="BL564" s="33" t="e">
        <f t="shared" si="80"/>
        <v>#DIV/0!</v>
      </c>
      <c r="BM564" s="22"/>
      <c r="BN564" s="32"/>
      <c r="BO564" s="34" t="e">
        <f t="shared" si="88"/>
        <v>#DIV/0!</v>
      </c>
      <c r="BP564" s="35" t="e">
        <f t="shared" si="81"/>
        <v>#DIV/0!</v>
      </c>
    </row>
    <row r="565" spans="1:68" x14ac:dyDescent="0.45">
      <c r="A565" s="22"/>
      <c r="B565" s="22"/>
      <c r="C565" s="22"/>
      <c r="D565" s="22"/>
      <c r="E565" s="22"/>
      <c r="F565" s="22"/>
      <c r="G565" s="24">
        <f t="shared" si="85"/>
        <v>0</v>
      </c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6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4">
        <f t="shared" si="83"/>
        <v>0</v>
      </c>
      <c r="BF565" s="27">
        <f t="shared" si="86"/>
        <v>0</v>
      </c>
      <c r="BG565" s="28">
        <f t="shared" si="87"/>
        <v>0</v>
      </c>
      <c r="BH565" s="29" t="e">
        <f t="shared" si="84"/>
        <v>#DIV/0!</v>
      </c>
      <c r="BI565" s="30"/>
      <c r="BJ565" s="31" t="e">
        <f t="shared" si="82"/>
        <v>#DIV/0!</v>
      </c>
      <c r="BK565" s="22"/>
      <c r="BL565" s="33" t="e">
        <f t="shared" si="80"/>
        <v>#DIV/0!</v>
      </c>
      <c r="BM565" s="22"/>
      <c r="BN565" s="32"/>
      <c r="BO565" s="34" t="e">
        <f t="shared" si="88"/>
        <v>#DIV/0!</v>
      </c>
      <c r="BP565" s="35" t="e">
        <f t="shared" si="81"/>
        <v>#DIV/0!</v>
      </c>
    </row>
    <row r="566" spans="1:68" x14ac:dyDescent="0.45">
      <c r="A566" s="22"/>
      <c r="B566" s="22"/>
      <c r="C566" s="22"/>
      <c r="D566" s="22"/>
      <c r="E566" s="22"/>
      <c r="F566" s="22"/>
      <c r="G566" s="24">
        <f t="shared" si="85"/>
        <v>0</v>
      </c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6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4">
        <f t="shared" si="83"/>
        <v>0</v>
      </c>
      <c r="BF566" s="27">
        <f t="shared" si="86"/>
        <v>0</v>
      </c>
      <c r="BG566" s="28">
        <f t="shared" si="87"/>
        <v>0</v>
      </c>
      <c r="BH566" s="29" t="e">
        <f t="shared" si="84"/>
        <v>#DIV/0!</v>
      </c>
      <c r="BI566" s="30"/>
      <c r="BJ566" s="31" t="e">
        <f t="shared" si="82"/>
        <v>#DIV/0!</v>
      </c>
      <c r="BK566" s="22"/>
      <c r="BL566" s="33" t="e">
        <f t="shared" si="80"/>
        <v>#DIV/0!</v>
      </c>
      <c r="BM566" s="22"/>
      <c r="BN566" s="32"/>
      <c r="BO566" s="34" t="e">
        <f t="shared" si="88"/>
        <v>#DIV/0!</v>
      </c>
      <c r="BP566" s="35" t="e">
        <f t="shared" si="81"/>
        <v>#DIV/0!</v>
      </c>
    </row>
    <row r="567" spans="1:68" x14ac:dyDescent="0.45">
      <c r="A567" s="22"/>
      <c r="B567" s="22"/>
      <c r="C567" s="22"/>
      <c r="D567" s="22"/>
      <c r="E567" s="22"/>
      <c r="F567" s="22"/>
      <c r="G567" s="24">
        <f t="shared" si="85"/>
        <v>0</v>
      </c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6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4">
        <f t="shared" si="83"/>
        <v>0</v>
      </c>
      <c r="BF567" s="27">
        <f t="shared" si="86"/>
        <v>0</v>
      </c>
      <c r="BG567" s="28">
        <f t="shared" si="87"/>
        <v>0</v>
      </c>
      <c r="BH567" s="29" t="e">
        <f t="shared" si="84"/>
        <v>#DIV/0!</v>
      </c>
      <c r="BI567" s="30"/>
      <c r="BJ567" s="31" t="e">
        <f t="shared" si="82"/>
        <v>#DIV/0!</v>
      </c>
      <c r="BK567" s="22"/>
      <c r="BL567" s="33" t="e">
        <f t="shared" si="80"/>
        <v>#DIV/0!</v>
      </c>
      <c r="BM567" s="22"/>
      <c r="BN567" s="32"/>
      <c r="BO567" s="34" t="e">
        <f t="shared" si="88"/>
        <v>#DIV/0!</v>
      </c>
      <c r="BP567" s="35" t="e">
        <f t="shared" si="81"/>
        <v>#DIV/0!</v>
      </c>
    </row>
    <row r="568" spans="1:68" x14ac:dyDescent="0.45">
      <c r="A568" s="22"/>
      <c r="B568" s="22"/>
      <c r="C568" s="22"/>
      <c r="D568" s="22"/>
      <c r="E568" s="22"/>
      <c r="F568" s="22"/>
      <c r="G568" s="24">
        <f t="shared" si="85"/>
        <v>0</v>
      </c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6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4">
        <f t="shared" si="83"/>
        <v>0</v>
      </c>
      <c r="BF568" s="27">
        <f t="shared" si="86"/>
        <v>0</v>
      </c>
      <c r="BG568" s="28">
        <f t="shared" si="87"/>
        <v>0</v>
      </c>
      <c r="BH568" s="29" t="e">
        <f t="shared" si="84"/>
        <v>#DIV/0!</v>
      </c>
      <c r="BI568" s="30"/>
      <c r="BJ568" s="31" t="e">
        <f t="shared" si="82"/>
        <v>#DIV/0!</v>
      </c>
      <c r="BK568" s="22"/>
      <c r="BL568" s="33" t="e">
        <f t="shared" si="80"/>
        <v>#DIV/0!</v>
      </c>
      <c r="BM568" s="22"/>
      <c r="BN568" s="32"/>
      <c r="BO568" s="34" t="e">
        <f t="shared" si="88"/>
        <v>#DIV/0!</v>
      </c>
      <c r="BP568" s="35" t="e">
        <f t="shared" si="81"/>
        <v>#DIV/0!</v>
      </c>
    </row>
    <row r="569" spans="1:68" x14ac:dyDescent="0.45">
      <c r="A569" s="22"/>
      <c r="B569" s="22"/>
      <c r="C569" s="22"/>
      <c r="D569" s="22"/>
      <c r="E569" s="22"/>
      <c r="F569" s="22"/>
      <c r="G569" s="24">
        <f t="shared" si="85"/>
        <v>0</v>
      </c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6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4">
        <f t="shared" si="83"/>
        <v>0</v>
      </c>
      <c r="BF569" s="27">
        <f t="shared" si="86"/>
        <v>0</v>
      </c>
      <c r="BG569" s="28">
        <f t="shared" si="87"/>
        <v>0</v>
      </c>
      <c r="BH569" s="29" t="e">
        <f t="shared" si="84"/>
        <v>#DIV/0!</v>
      </c>
      <c r="BI569" s="30"/>
      <c r="BJ569" s="31" t="e">
        <f t="shared" si="82"/>
        <v>#DIV/0!</v>
      </c>
      <c r="BK569" s="22"/>
      <c r="BL569" s="33" t="e">
        <f t="shared" si="80"/>
        <v>#DIV/0!</v>
      </c>
      <c r="BM569" s="22"/>
      <c r="BN569" s="32"/>
      <c r="BO569" s="34" t="e">
        <f t="shared" si="88"/>
        <v>#DIV/0!</v>
      </c>
      <c r="BP569" s="35" t="e">
        <f t="shared" si="81"/>
        <v>#DIV/0!</v>
      </c>
    </row>
    <row r="570" spans="1:68" x14ac:dyDescent="0.45">
      <c r="A570" s="22"/>
      <c r="B570" s="22"/>
      <c r="C570" s="22"/>
      <c r="D570" s="22"/>
      <c r="E570" s="22"/>
      <c r="F570" s="22"/>
      <c r="G570" s="24">
        <f t="shared" si="85"/>
        <v>0</v>
      </c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6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4">
        <f t="shared" si="83"/>
        <v>0</v>
      </c>
      <c r="BF570" s="27">
        <f t="shared" si="86"/>
        <v>0</v>
      </c>
      <c r="BG570" s="28">
        <f t="shared" si="87"/>
        <v>0</v>
      </c>
      <c r="BH570" s="29" t="e">
        <f t="shared" si="84"/>
        <v>#DIV/0!</v>
      </c>
      <c r="BI570" s="30"/>
      <c r="BJ570" s="31" t="e">
        <f t="shared" si="82"/>
        <v>#DIV/0!</v>
      </c>
      <c r="BK570" s="22"/>
      <c r="BL570" s="33" t="e">
        <f t="shared" si="80"/>
        <v>#DIV/0!</v>
      </c>
      <c r="BM570" s="22"/>
      <c r="BN570" s="32"/>
      <c r="BO570" s="34" t="e">
        <f t="shared" si="88"/>
        <v>#DIV/0!</v>
      </c>
      <c r="BP570" s="35" t="e">
        <f t="shared" si="81"/>
        <v>#DIV/0!</v>
      </c>
    </row>
    <row r="571" spans="1:68" x14ac:dyDescent="0.45">
      <c r="A571" s="22"/>
      <c r="B571" s="22"/>
      <c r="C571" s="22"/>
      <c r="D571" s="22"/>
      <c r="E571" s="22"/>
      <c r="F571" s="22"/>
      <c r="G571" s="24">
        <f t="shared" si="85"/>
        <v>0</v>
      </c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6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4">
        <f t="shared" si="83"/>
        <v>0</v>
      </c>
      <c r="BF571" s="27">
        <f t="shared" si="86"/>
        <v>0</v>
      </c>
      <c r="BG571" s="28">
        <f t="shared" si="87"/>
        <v>0</v>
      </c>
      <c r="BH571" s="29" t="e">
        <f t="shared" si="84"/>
        <v>#DIV/0!</v>
      </c>
      <c r="BI571" s="30"/>
      <c r="BJ571" s="31" t="e">
        <f t="shared" si="82"/>
        <v>#DIV/0!</v>
      </c>
      <c r="BK571" s="22"/>
      <c r="BL571" s="33" t="e">
        <f t="shared" si="80"/>
        <v>#DIV/0!</v>
      </c>
      <c r="BM571" s="22"/>
      <c r="BN571" s="32"/>
      <c r="BO571" s="34" t="e">
        <f t="shared" si="88"/>
        <v>#DIV/0!</v>
      </c>
      <c r="BP571" s="35" t="e">
        <f t="shared" si="81"/>
        <v>#DIV/0!</v>
      </c>
    </row>
    <row r="572" spans="1:68" x14ac:dyDescent="0.45">
      <c r="A572" s="22"/>
      <c r="B572" s="22"/>
      <c r="C572" s="22"/>
      <c r="D572" s="22"/>
      <c r="E572" s="22"/>
      <c r="F572" s="22"/>
      <c r="G572" s="24">
        <f t="shared" si="85"/>
        <v>0</v>
      </c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6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4">
        <f t="shared" si="83"/>
        <v>0</v>
      </c>
      <c r="BF572" s="27">
        <f t="shared" si="86"/>
        <v>0</v>
      </c>
      <c r="BG572" s="28">
        <f t="shared" si="87"/>
        <v>0</v>
      </c>
      <c r="BH572" s="29" t="e">
        <f t="shared" si="84"/>
        <v>#DIV/0!</v>
      </c>
      <c r="BI572" s="30"/>
      <c r="BJ572" s="31" t="e">
        <f t="shared" si="82"/>
        <v>#DIV/0!</v>
      </c>
      <c r="BK572" s="22"/>
      <c r="BL572" s="33" t="e">
        <f t="shared" si="80"/>
        <v>#DIV/0!</v>
      </c>
      <c r="BM572" s="22"/>
      <c r="BN572" s="32"/>
      <c r="BO572" s="34" t="e">
        <f t="shared" si="88"/>
        <v>#DIV/0!</v>
      </c>
      <c r="BP572" s="35" t="e">
        <f t="shared" si="81"/>
        <v>#DIV/0!</v>
      </c>
    </row>
    <row r="573" spans="1:68" x14ac:dyDescent="0.45">
      <c r="A573" s="22"/>
      <c r="B573" s="22"/>
      <c r="C573" s="22"/>
      <c r="D573" s="22"/>
      <c r="E573" s="22"/>
      <c r="F573" s="22"/>
      <c r="G573" s="24">
        <f t="shared" si="85"/>
        <v>0</v>
      </c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6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4">
        <f t="shared" si="83"/>
        <v>0</v>
      </c>
      <c r="BF573" s="27">
        <f t="shared" si="86"/>
        <v>0</v>
      </c>
      <c r="BG573" s="28">
        <f t="shared" si="87"/>
        <v>0</v>
      </c>
      <c r="BH573" s="29" t="e">
        <f t="shared" si="84"/>
        <v>#DIV/0!</v>
      </c>
      <c r="BI573" s="30"/>
      <c r="BJ573" s="31" t="e">
        <f t="shared" si="82"/>
        <v>#DIV/0!</v>
      </c>
      <c r="BK573" s="22"/>
      <c r="BL573" s="33" t="e">
        <f t="shared" si="80"/>
        <v>#DIV/0!</v>
      </c>
      <c r="BM573" s="22"/>
      <c r="BN573" s="32"/>
      <c r="BO573" s="34" t="e">
        <f t="shared" si="88"/>
        <v>#DIV/0!</v>
      </c>
      <c r="BP573" s="35" t="e">
        <f t="shared" si="81"/>
        <v>#DIV/0!</v>
      </c>
    </row>
    <row r="574" spans="1:68" x14ac:dyDescent="0.45">
      <c r="A574" s="22"/>
      <c r="B574" s="22"/>
      <c r="C574" s="22"/>
      <c r="D574" s="22"/>
      <c r="E574" s="22"/>
      <c r="F574" s="22"/>
      <c r="G574" s="24">
        <f t="shared" si="85"/>
        <v>0</v>
      </c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6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4">
        <f t="shared" si="83"/>
        <v>0</v>
      </c>
      <c r="BF574" s="27">
        <f t="shared" si="86"/>
        <v>0</v>
      </c>
      <c r="BG574" s="28">
        <f t="shared" si="87"/>
        <v>0</v>
      </c>
      <c r="BH574" s="29" t="e">
        <f t="shared" si="84"/>
        <v>#DIV/0!</v>
      </c>
      <c r="BI574" s="30"/>
      <c r="BJ574" s="31" t="e">
        <f t="shared" si="82"/>
        <v>#DIV/0!</v>
      </c>
      <c r="BK574" s="22"/>
      <c r="BL574" s="33" t="e">
        <f t="shared" si="80"/>
        <v>#DIV/0!</v>
      </c>
      <c r="BM574" s="22"/>
      <c r="BN574" s="32"/>
      <c r="BO574" s="34" t="e">
        <f t="shared" si="88"/>
        <v>#DIV/0!</v>
      </c>
      <c r="BP574" s="35" t="e">
        <f t="shared" si="81"/>
        <v>#DIV/0!</v>
      </c>
    </row>
    <row r="575" spans="1:68" x14ac:dyDescent="0.45">
      <c r="A575" s="22"/>
      <c r="B575" s="22"/>
      <c r="C575" s="22"/>
      <c r="D575" s="22"/>
      <c r="E575" s="22"/>
      <c r="F575" s="22"/>
      <c r="G575" s="24">
        <f t="shared" si="85"/>
        <v>0</v>
      </c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6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4">
        <f t="shared" si="83"/>
        <v>0</v>
      </c>
      <c r="BF575" s="27">
        <f t="shared" si="86"/>
        <v>0</v>
      </c>
      <c r="BG575" s="28">
        <f t="shared" si="87"/>
        <v>0</v>
      </c>
      <c r="BH575" s="29" t="e">
        <f t="shared" si="84"/>
        <v>#DIV/0!</v>
      </c>
      <c r="BI575" s="30"/>
      <c r="BJ575" s="31" t="e">
        <f t="shared" si="82"/>
        <v>#DIV/0!</v>
      </c>
      <c r="BK575" s="22"/>
      <c r="BL575" s="33" t="e">
        <f t="shared" si="80"/>
        <v>#DIV/0!</v>
      </c>
      <c r="BM575" s="22"/>
      <c r="BN575" s="32"/>
      <c r="BO575" s="34" t="e">
        <f t="shared" si="88"/>
        <v>#DIV/0!</v>
      </c>
      <c r="BP575" s="35" t="e">
        <f t="shared" si="81"/>
        <v>#DIV/0!</v>
      </c>
    </row>
    <row r="576" spans="1:68" x14ac:dyDescent="0.45">
      <c r="A576" s="22"/>
      <c r="B576" s="22"/>
      <c r="C576" s="22"/>
      <c r="D576" s="22"/>
      <c r="E576" s="22"/>
      <c r="F576" s="22"/>
      <c r="G576" s="24">
        <f t="shared" si="85"/>
        <v>0</v>
      </c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6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4">
        <f t="shared" si="83"/>
        <v>0</v>
      </c>
      <c r="BF576" s="27">
        <f t="shared" si="86"/>
        <v>0</v>
      </c>
      <c r="BG576" s="28">
        <f t="shared" si="87"/>
        <v>0</v>
      </c>
      <c r="BH576" s="29" t="e">
        <f t="shared" si="84"/>
        <v>#DIV/0!</v>
      </c>
      <c r="BI576" s="30"/>
      <c r="BJ576" s="31" t="e">
        <f t="shared" si="82"/>
        <v>#DIV/0!</v>
      </c>
      <c r="BK576" s="22"/>
      <c r="BL576" s="33" t="e">
        <f t="shared" si="80"/>
        <v>#DIV/0!</v>
      </c>
      <c r="BM576" s="22"/>
      <c r="BN576" s="32"/>
      <c r="BO576" s="34" t="e">
        <f t="shared" si="88"/>
        <v>#DIV/0!</v>
      </c>
      <c r="BP576" s="35" t="e">
        <f t="shared" si="81"/>
        <v>#DIV/0!</v>
      </c>
    </row>
    <row r="577" spans="1:68" x14ac:dyDescent="0.45">
      <c r="A577" s="22"/>
      <c r="B577" s="22"/>
      <c r="C577" s="22"/>
      <c r="D577" s="22"/>
      <c r="E577" s="22"/>
      <c r="F577" s="22"/>
      <c r="G577" s="24">
        <f t="shared" si="85"/>
        <v>0</v>
      </c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6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4">
        <f t="shared" si="83"/>
        <v>0</v>
      </c>
      <c r="BF577" s="27">
        <f t="shared" si="86"/>
        <v>0</v>
      </c>
      <c r="BG577" s="28">
        <f t="shared" si="87"/>
        <v>0</v>
      </c>
      <c r="BH577" s="29" t="e">
        <f t="shared" si="84"/>
        <v>#DIV/0!</v>
      </c>
      <c r="BI577" s="30"/>
      <c r="BJ577" s="31" t="e">
        <f t="shared" si="82"/>
        <v>#DIV/0!</v>
      </c>
      <c r="BK577" s="22"/>
      <c r="BL577" s="33" t="e">
        <f t="shared" si="80"/>
        <v>#DIV/0!</v>
      </c>
      <c r="BM577" s="22"/>
      <c r="BN577" s="32"/>
      <c r="BO577" s="34" t="e">
        <f t="shared" si="88"/>
        <v>#DIV/0!</v>
      </c>
      <c r="BP577" s="35" t="e">
        <f t="shared" si="81"/>
        <v>#DIV/0!</v>
      </c>
    </row>
    <row r="578" spans="1:68" x14ac:dyDescent="0.45">
      <c r="A578" s="22"/>
      <c r="B578" s="22"/>
      <c r="C578" s="22"/>
      <c r="D578" s="22"/>
      <c r="E578" s="22"/>
      <c r="F578" s="22"/>
      <c r="G578" s="24">
        <f t="shared" si="85"/>
        <v>0</v>
      </c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6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4">
        <f t="shared" si="83"/>
        <v>0</v>
      </c>
      <c r="BF578" s="27">
        <f t="shared" si="86"/>
        <v>0</v>
      </c>
      <c r="BG578" s="28">
        <f t="shared" si="87"/>
        <v>0</v>
      </c>
      <c r="BH578" s="29" t="e">
        <f t="shared" si="84"/>
        <v>#DIV/0!</v>
      </c>
      <c r="BI578" s="30"/>
      <c r="BJ578" s="31" t="e">
        <f t="shared" si="82"/>
        <v>#DIV/0!</v>
      </c>
      <c r="BK578" s="22"/>
      <c r="BL578" s="33" t="e">
        <f t="shared" ref="BL578:BL641" si="89">BK578/BJ578</f>
        <v>#DIV/0!</v>
      </c>
      <c r="BM578" s="22"/>
      <c r="BN578" s="32"/>
      <c r="BO578" s="34" t="e">
        <f t="shared" si="88"/>
        <v>#DIV/0!</v>
      </c>
      <c r="BP578" s="35" t="e">
        <f t="shared" ref="BP578:BP641" si="90">BO578*BL578*BH578</f>
        <v>#DIV/0!</v>
      </c>
    </row>
    <row r="579" spans="1:68" x14ac:dyDescent="0.45">
      <c r="A579" s="22"/>
      <c r="B579" s="22"/>
      <c r="C579" s="22"/>
      <c r="D579" s="22"/>
      <c r="E579" s="22"/>
      <c r="F579" s="22"/>
      <c r="G579" s="24">
        <f t="shared" si="85"/>
        <v>0</v>
      </c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6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4">
        <f t="shared" si="83"/>
        <v>0</v>
      </c>
      <c r="BF579" s="27">
        <f t="shared" si="86"/>
        <v>0</v>
      </c>
      <c r="BG579" s="28">
        <f t="shared" si="87"/>
        <v>0</v>
      </c>
      <c r="BH579" s="29" t="e">
        <f t="shared" si="84"/>
        <v>#DIV/0!</v>
      </c>
      <c r="BI579" s="30"/>
      <c r="BJ579" s="31" t="e">
        <f t="shared" si="82"/>
        <v>#DIV/0!</v>
      </c>
      <c r="BK579" s="22"/>
      <c r="BL579" s="33" t="e">
        <f t="shared" si="89"/>
        <v>#DIV/0!</v>
      </c>
      <c r="BM579" s="22"/>
      <c r="BN579" s="32"/>
      <c r="BO579" s="34" t="e">
        <f t="shared" si="88"/>
        <v>#DIV/0!</v>
      </c>
      <c r="BP579" s="35" t="e">
        <f t="shared" si="90"/>
        <v>#DIV/0!</v>
      </c>
    </row>
    <row r="580" spans="1:68" x14ac:dyDescent="0.45">
      <c r="A580" s="22"/>
      <c r="B580" s="22"/>
      <c r="C580" s="22"/>
      <c r="D580" s="22"/>
      <c r="E580" s="22"/>
      <c r="F580" s="22"/>
      <c r="G580" s="24">
        <f t="shared" si="85"/>
        <v>0</v>
      </c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6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4">
        <f t="shared" si="83"/>
        <v>0</v>
      </c>
      <c r="BF580" s="27">
        <f t="shared" si="86"/>
        <v>0</v>
      </c>
      <c r="BG580" s="28">
        <f t="shared" si="87"/>
        <v>0</v>
      </c>
      <c r="BH580" s="29" t="e">
        <f t="shared" si="84"/>
        <v>#DIV/0!</v>
      </c>
      <c r="BI580" s="30"/>
      <c r="BJ580" s="31" t="e">
        <f t="shared" si="82"/>
        <v>#DIV/0!</v>
      </c>
      <c r="BK580" s="22"/>
      <c r="BL580" s="33" t="e">
        <f t="shared" si="89"/>
        <v>#DIV/0!</v>
      </c>
      <c r="BM580" s="22"/>
      <c r="BN580" s="32"/>
      <c r="BO580" s="34" t="e">
        <f t="shared" si="88"/>
        <v>#DIV/0!</v>
      </c>
      <c r="BP580" s="35" t="e">
        <f t="shared" si="90"/>
        <v>#DIV/0!</v>
      </c>
    </row>
    <row r="581" spans="1:68" x14ac:dyDescent="0.45">
      <c r="A581" s="22"/>
      <c r="B581" s="22"/>
      <c r="C581" s="22"/>
      <c r="D581" s="22"/>
      <c r="E581" s="22"/>
      <c r="F581" s="22"/>
      <c r="G581" s="24">
        <f t="shared" si="85"/>
        <v>0</v>
      </c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6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4">
        <f t="shared" si="83"/>
        <v>0</v>
      </c>
      <c r="BF581" s="27">
        <f t="shared" si="86"/>
        <v>0</v>
      </c>
      <c r="BG581" s="28">
        <f t="shared" si="87"/>
        <v>0</v>
      </c>
      <c r="BH581" s="29" t="e">
        <f t="shared" si="84"/>
        <v>#DIV/0!</v>
      </c>
      <c r="BI581" s="30"/>
      <c r="BJ581" s="31" t="e">
        <f t="shared" si="82"/>
        <v>#DIV/0!</v>
      </c>
      <c r="BK581" s="22"/>
      <c r="BL581" s="33" t="e">
        <f t="shared" si="89"/>
        <v>#DIV/0!</v>
      </c>
      <c r="BM581" s="22"/>
      <c r="BN581" s="32"/>
      <c r="BO581" s="34" t="e">
        <f t="shared" si="88"/>
        <v>#DIV/0!</v>
      </c>
      <c r="BP581" s="35" t="e">
        <f t="shared" si="90"/>
        <v>#DIV/0!</v>
      </c>
    </row>
    <row r="582" spans="1:68" x14ac:dyDescent="0.45">
      <c r="A582" s="22"/>
      <c r="B582" s="22"/>
      <c r="C582" s="22"/>
      <c r="D582" s="22"/>
      <c r="E582" s="22"/>
      <c r="F582" s="22"/>
      <c r="G582" s="24">
        <f t="shared" si="85"/>
        <v>0</v>
      </c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6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4">
        <f t="shared" si="83"/>
        <v>0</v>
      </c>
      <c r="BF582" s="27">
        <f t="shared" si="86"/>
        <v>0</v>
      </c>
      <c r="BG582" s="28">
        <f t="shared" si="87"/>
        <v>0</v>
      </c>
      <c r="BH582" s="29" t="e">
        <f t="shared" si="84"/>
        <v>#DIV/0!</v>
      </c>
      <c r="BI582" s="30"/>
      <c r="BJ582" s="31" t="e">
        <f t="shared" si="82"/>
        <v>#DIV/0!</v>
      </c>
      <c r="BK582" s="22"/>
      <c r="BL582" s="33" t="e">
        <f t="shared" si="89"/>
        <v>#DIV/0!</v>
      </c>
      <c r="BM582" s="22"/>
      <c r="BN582" s="32"/>
      <c r="BO582" s="34" t="e">
        <f t="shared" si="88"/>
        <v>#DIV/0!</v>
      </c>
      <c r="BP582" s="35" t="e">
        <f t="shared" si="90"/>
        <v>#DIV/0!</v>
      </c>
    </row>
    <row r="583" spans="1:68" x14ac:dyDescent="0.45">
      <c r="A583" s="22"/>
      <c r="B583" s="22"/>
      <c r="C583" s="22"/>
      <c r="D583" s="22"/>
      <c r="E583" s="22"/>
      <c r="F583" s="22"/>
      <c r="G583" s="24">
        <f t="shared" si="85"/>
        <v>0</v>
      </c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6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4">
        <f t="shared" si="83"/>
        <v>0</v>
      </c>
      <c r="BF583" s="27">
        <f t="shared" si="86"/>
        <v>0</v>
      </c>
      <c r="BG583" s="28">
        <f t="shared" si="87"/>
        <v>0</v>
      </c>
      <c r="BH583" s="29" t="e">
        <f t="shared" si="84"/>
        <v>#DIV/0!</v>
      </c>
      <c r="BI583" s="30"/>
      <c r="BJ583" s="31" t="e">
        <f t="shared" si="82"/>
        <v>#DIV/0!</v>
      </c>
      <c r="BK583" s="22"/>
      <c r="BL583" s="33" t="e">
        <f t="shared" si="89"/>
        <v>#DIV/0!</v>
      </c>
      <c r="BM583" s="22"/>
      <c r="BN583" s="32"/>
      <c r="BO583" s="34" t="e">
        <f t="shared" si="88"/>
        <v>#DIV/0!</v>
      </c>
      <c r="BP583" s="35" t="e">
        <f t="shared" si="90"/>
        <v>#DIV/0!</v>
      </c>
    </row>
    <row r="584" spans="1:68" x14ac:dyDescent="0.45">
      <c r="A584" s="22"/>
      <c r="B584" s="22"/>
      <c r="C584" s="22"/>
      <c r="D584" s="22"/>
      <c r="E584" s="22"/>
      <c r="F584" s="22"/>
      <c r="G584" s="24">
        <f t="shared" si="85"/>
        <v>0</v>
      </c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6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4">
        <f t="shared" si="83"/>
        <v>0</v>
      </c>
      <c r="BF584" s="27">
        <f t="shared" si="86"/>
        <v>0</v>
      </c>
      <c r="BG584" s="28">
        <f t="shared" si="87"/>
        <v>0</v>
      </c>
      <c r="BH584" s="29" t="e">
        <f t="shared" si="84"/>
        <v>#DIV/0!</v>
      </c>
      <c r="BI584" s="30"/>
      <c r="BJ584" s="31" t="e">
        <f t="shared" si="82"/>
        <v>#DIV/0!</v>
      </c>
      <c r="BK584" s="22"/>
      <c r="BL584" s="33" t="e">
        <f t="shared" si="89"/>
        <v>#DIV/0!</v>
      </c>
      <c r="BM584" s="22"/>
      <c r="BN584" s="32"/>
      <c r="BO584" s="34" t="e">
        <f t="shared" si="88"/>
        <v>#DIV/0!</v>
      </c>
      <c r="BP584" s="35" t="e">
        <f t="shared" si="90"/>
        <v>#DIV/0!</v>
      </c>
    </row>
    <row r="585" spans="1:68" x14ac:dyDescent="0.45">
      <c r="A585" s="22"/>
      <c r="B585" s="22"/>
      <c r="C585" s="22"/>
      <c r="D585" s="22"/>
      <c r="E585" s="22"/>
      <c r="F585" s="22"/>
      <c r="G585" s="24">
        <f t="shared" si="85"/>
        <v>0</v>
      </c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6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4">
        <f t="shared" si="83"/>
        <v>0</v>
      </c>
      <c r="BF585" s="27">
        <f t="shared" si="86"/>
        <v>0</v>
      </c>
      <c r="BG585" s="28">
        <f t="shared" si="87"/>
        <v>0</v>
      </c>
      <c r="BH585" s="29" t="e">
        <f t="shared" si="84"/>
        <v>#DIV/0!</v>
      </c>
      <c r="BI585" s="30"/>
      <c r="BJ585" s="31" t="e">
        <f t="shared" ref="BJ585:BJ648" si="91">(BG585*60)/BI585*6</f>
        <v>#DIV/0!</v>
      </c>
      <c r="BK585" s="22"/>
      <c r="BL585" s="33" t="e">
        <f t="shared" si="89"/>
        <v>#DIV/0!</v>
      </c>
      <c r="BM585" s="22"/>
      <c r="BN585" s="32"/>
      <c r="BO585" s="34" t="e">
        <f t="shared" si="88"/>
        <v>#DIV/0!</v>
      </c>
      <c r="BP585" s="35" t="e">
        <f t="shared" si="90"/>
        <v>#DIV/0!</v>
      </c>
    </row>
    <row r="586" spans="1:68" x14ac:dyDescent="0.45">
      <c r="A586" s="22"/>
      <c r="B586" s="22"/>
      <c r="C586" s="22"/>
      <c r="D586" s="22"/>
      <c r="E586" s="22"/>
      <c r="F586" s="22"/>
      <c r="G586" s="24">
        <f t="shared" si="85"/>
        <v>0</v>
      </c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6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4">
        <f t="shared" ref="BE586:BE649" si="92">SUM(H586:BD586)</f>
        <v>0</v>
      </c>
      <c r="BF586" s="27">
        <f t="shared" si="86"/>
        <v>0</v>
      </c>
      <c r="BG586" s="28">
        <f t="shared" si="87"/>
        <v>0</v>
      </c>
      <c r="BH586" s="29" t="e">
        <f t="shared" ref="BH586:BH649" si="93">BF586/G586</f>
        <v>#DIV/0!</v>
      </c>
      <c r="BI586" s="30"/>
      <c r="BJ586" s="31" t="e">
        <f t="shared" si="91"/>
        <v>#DIV/0!</v>
      </c>
      <c r="BK586" s="22"/>
      <c r="BL586" s="33" t="e">
        <f t="shared" si="89"/>
        <v>#DIV/0!</v>
      </c>
      <c r="BM586" s="22"/>
      <c r="BN586" s="32"/>
      <c r="BO586" s="34" t="e">
        <f t="shared" si="88"/>
        <v>#DIV/0!</v>
      </c>
      <c r="BP586" s="35" t="e">
        <f t="shared" si="90"/>
        <v>#DIV/0!</v>
      </c>
    </row>
    <row r="587" spans="1:68" x14ac:dyDescent="0.45">
      <c r="A587" s="22"/>
      <c r="B587" s="22"/>
      <c r="C587" s="22"/>
      <c r="D587" s="22"/>
      <c r="E587" s="22"/>
      <c r="F587" s="22"/>
      <c r="G587" s="24">
        <f t="shared" si="85"/>
        <v>0</v>
      </c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6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4">
        <f t="shared" si="92"/>
        <v>0</v>
      </c>
      <c r="BF587" s="27">
        <f t="shared" si="86"/>
        <v>0</v>
      </c>
      <c r="BG587" s="28">
        <f t="shared" si="87"/>
        <v>0</v>
      </c>
      <c r="BH587" s="29" t="e">
        <f t="shared" si="93"/>
        <v>#DIV/0!</v>
      </c>
      <c r="BI587" s="30"/>
      <c r="BJ587" s="31" t="e">
        <f t="shared" si="91"/>
        <v>#DIV/0!</v>
      </c>
      <c r="BK587" s="22"/>
      <c r="BL587" s="33" t="e">
        <f t="shared" si="89"/>
        <v>#DIV/0!</v>
      </c>
      <c r="BM587" s="22"/>
      <c r="BN587" s="32"/>
      <c r="BO587" s="34" t="e">
        <f t="shared" si="88"/>
        <v>#DIV/0!</v>
      </c>
      <c r="BP587" s="35" t="e">
        <f t="shared" si="90"/>
        <v>#DIV/0!</v>
      </c>
    </row>
    <row r="588" spans="1:68" x14ac:dyDescent="0.45">
      <c r="A588" s="22"/>
      <c r="B588" s="22"/>
      <c r="C588" s="22"/>
      <c r="D588" s="22"/>
      <c r="E588" s="22"/>
      <c r="F588" s="22"/>
      <c r="G588" s="24">
        <f t="shared" si="85"/>
        <v>0</v>
      </c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6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4">
        <f t="shared" si="92"/>
        <v>0</v>
      </c>
      <c r="BF588" s="27">
        <f t="shared" si="86"/>
        <v>0</v>
      </c>
      <c r="BG588" s="28">
        <f t="shared" si="87"/>
        <v>0</v>
      </c>
      <c r="BH588" s="29" t="e">
        <f t="shared" si="93"/>
        <v>#DIV/0!</v>
      </c>
      <c r="BI588" s="30"/>
      <c r="BJ588" s="31" t="e">
        <f t="shared" si="91"/>
        <v>#DIV/0!</v>
      </c>
      <c r="BK588" s="22"/>
      <c r="BL588" s="33" t="e">
        <f t="shared" si="89"/>
        <v>#DIV/0!</v>
      </c>
      <c r="BM588" s="22"/>
      <c r="BN588" s="32"/>
      <c r="BO588" s="34" t="e">
        <f t="shared" si="88"/>
        <v>#DIV/0!</v>
      </c>
      <c r="BP588" s="35" t="e">
        <f t="shared" si="90"/>
        <v>#DIV/0!</v>
      </c>
    </row>
    <row r="589" spans="1:68" x14ac:dyDescent="0.45">
      <c r="A589" s="22"/>
      <c r="B589" s="22"/>
      <c r="C589" s="22"/>
      <c r="D589" s="22"/>
      <c r="E589" s="22"/>
      <c r="F589" s="22"/>
      <c r="G589" s="24">
        <f t="shared" si="85"/>
        <v>0</v>
      </c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6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4">
        <f t="shared" si="92"/>
        <v>0</v>
      </c>
      <c r="BF589" s="27">
        <f t="shared" si="86"/>
        <v>0</v>
      </c>
      <c r="BG589" s="28">
        <f t="shared" si="87"/>
        <v>0</v>
      </c>
      <c r="BH589" s="29" t="e">
        <f t="shared" si="93"/>
        <v>#DIV/0!</v>
      </c>
      <c r="BI589" s="30"/>
      <c r="BJ589" s="31" t="e">
        <f t="shared" si="91"/>
        <v>#DIV/0!</v>
      </c>
      <c r="BK589" s="22"/>
      <c r="BL589" s="33" t="e">
        <f t="shared" si="89"/>
        <v>#DIV/0!</v>
      </c>
      <c r="BM589" s="22"/>
      <c r="BN589" s="32"/>
      <c r="BO589" s="34" t="e">
        <f t="shared" si="88"/>
        <v>#DIV/0!</v>
      </c>
      <c r="BP589" s="35" t="e">
        <f t="shared" si="90"/>
        <v>#DIV/0!</v>
      </c>
    </row>
    <row r="590" spans="1:68" x14ac:dyDescent="0.45">
      <c r="A590" s="22"/>
      <c r="B590" s="22"/>
      <c r="C590" s="22"/>
      <c r="D590" s="22"/>
      <c r="E590" s="22"/>
      <c r="F590" s="22"/>
      <c r="G590" s="24">
        <f t="shared" si="85"/>
        <v>0</v>
      </c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6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4">
        <f t="shared" si="92"/>
        <v>0</v>
      </c>
      <c r="BF590" s="27">
        <f t="shared" si="86"/>
        <v>0</v>
      </c>
      <c r="BG590" s="28">
        <f t="shared" si="87"/>
        <v>0</v>
      </c>
      <c r="BH590" s="29" t="e">
        <f t="shared" si="93"/>
        <v>#DIV/0!</v>
      </c>
      <c r="BI590" s="30"/>
      <c r="BJ590" s="31" t="e">
        <f t="shared" si="91"/>
        <v>#DIV/0!</v>
      </c>
      <c r="BK590" s="22"/>
      <c r="BL590" s="33" t="e">
        <f t="shared" si="89"/>
        <v>#DIV/0!</v>
      </c>
      <c r="BM590" s="22"/>
      <c r="BN590" s="32"/>
      <c r="BO590" s="34" t="e">
        <f t="shared" si="88"/>
        <v>#DIV/0!</v>
      </c>
      <c r="BP590" s="35" t="e">
        <f t="shared" si="90"/>
        <v>#DIV/0!</v>
      </c>
    </row>
    <row r="591" spans="1:68" x14ac:dyDescent="0.45">
      <c r="A591" s="22"/>
      <c r="B591" s="22"/>
      <c r="C591" s="22"/>
      <c r="D591" s="22"/>
      <c r="E591" s="22"/>
      <c r="F591" s="22"/>
      <c r="G591" s="24">
        <f t="shared" si="85"/>
        <v>0</v>
      </c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6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4">
        <f t="shared" si="92"/>
        <v>0</v>
      </c>
      <c r="BF591" s="27">
        <f t="shared" si="86"/>
        <v>0</v>
      </c>
      <c r="BG591" s="28">
        <f t="shared" si="87"/>
        <v>0</v>
      </c>
      <c r="BH591" s="29" t="e">
        <f t="shared" si="93"/>
        <v>#DIV/0!</v>
      </c>
      <c r="BI591" s="30"/>
      <c r="BJ591" s="31" t="e">
        <f t="shared" si="91"/>
        <v>#DIV/0!</v>
      </c>
      <c r="BK591" s="22"/>
      <c r="BL591" s="33" t="e">
        <f t="shared" si="89"/>
        <v>#DIV/0!</v>
      </c>
      <c r="BM591" s="22"/>
      <c r="BN591" s="32"/>
      <c r="BO591" s="34" t="e">
        <f t="shared" si="88"/>
        <v>#DIV/0!</v>
      </c>
      <c r="BP591" s="35" t="e">
        <f t="shared" si="90"/>
        <v>#DIV/0!</v>
      </c>
    </row>
    <row r="592" spans="1:68" x14ac:dyDescent="0.45">
      <c r="A592" s="22"/>
      <c r="B592" s="22"/>
      <c r="C592" s="22"/>
      <c r="D592" s="22"/>
      <c r="E592" s="22"/>
      <c r="F592" s="22"/>
      <c r="G592" s="24">
        <f t="shared" si="85"/>
        <v>0</v>
      </c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6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4">
        <f t="shared" si="92"/>
        <v>0</v>
      </c>
      <c r="BF592" s="27">
        <f t="shared" si="86"/>
        <v>0</v>
      </c>
      <c r="BG592" s="28">
        <f t="shared" si="87"/>
        <v>0</v>
      </c>
      <c r="BH592" s="29" t="e">
        <f t="shared" si="93"/>
        <v>#DIV/0!</v>
      </c>
      <c r="BI592" s="30"/>
      <c r="BJ592" s="31" t="e">
        <f t="shared" si="91"/>
        <v>#DIV/0!</v>
      </c>
      <c r="BK592" s="22"/>
      <c r="BL592" s="33" t="e">
        <f t="shared" si="89"/>
        <v>#DIV/0!</v>
      </c>
      <c r="BM592" s="22"/>
      <c r="BN592" s="32"/>
      <c r="BO592" s="34" t="e">
        <f t="shared" si="88"/>
        <v>#DIV/0!</v>
      </c>
      <c r="BP592" s="35" t="e">
        <f t="shared" si="90"/>
        <v>#DIV/0!</v>
      </c>
    </row>
    <row r="593" spans="1:68" x14ac:dyDescent="0.45">
      <c r="A593" s="22"/>
      <c r="B593" s="22"/>
      <c r="C593" s="22"/>
      <c r="D593" s="22"/>
      <c r="E593" s="22"/>
      <c r="F593" s="22"/>
      <c r="G593" s="24">
        <f t="shared" si="85"/>
        <v>0</v>
      </c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6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4">
        <f t="shared" si="92"/>
        <v>0</v>
      </c>
      <c r="BF593" s="27">
        <f t="shared" si="86"/>
        <v>0</v>
      </c>
      <c r="BG593" s="28">
        <f t="shared" si="87"/>
        <v>0</v>
      </c>
      <c r="BH593" s="29" t="e">
        <f t="shared" si="93"/>
        <v>#DIV/0!</v>
      </c>
      <c r="BI593" s="30"/>
      <c r="BJ593" s="31" t="e">
        <f t="shared" si="91"/>
        <v>#DIV/0!</v>
      </c>
      <c r="BK593" s="22"/>
      <c r="BL593" s="33" t="e">
        <f t="shared" si="89"/>
        <v>#DIV/0!</v>
      </c>
      <c r="BM593" s="22"/>
      <c r="BN593" s="32"/>
      <c r="BO593" s="34" t="e">
        <f t="shared" si="88"/>
        <v>#DIV/0!</v>
      </c>
      <c r="BP593" s="35" t="e">
        <f t="shared" si="90"/>
        <v>#DIV/0!</v>
      </c>
    </row>
    <row r="594" spans="1:68" x14ac:dyDescent="0.45">
      <c r="A594" s="22"/>
      <c r="B594" s="22"/>
      <c r="C594" s="22"/>
      <c r="D594" s="22"/>
      <c r="E594" s="22"/>
      <c r="F594" s="22"/>
      <c r="G594" s="24">
        <f t="shared" si="85"/>
        <v>0</v>
      </c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6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4">
        <f t="shared" si="92"/>
        <v>0</v>
      </c>
      <c r="BF594" s="27">
        <f t="shared" si="86"/>
        <v>0</v>
      </c>
      <c r="BG594" s="28">
        <f t="shared" si="87"/>
        <v>0</v>
      </c>
      <c r="BH594" s="29" t="e">
        <f t="shared" si="93"/>
        <v>#DIV/0!</v>
      </c>
      <c r="BI594" s="30"/>
      <c r="BJ594" s="31" t="e">
        <f t="shared" si="91"/>
        <v>#DIV/0!</v>
      </c>
      <c r="BK594" s="22"/>
      <c r="BL594" s="33" t="e">
        <f t="shared" si="89"/>
        <v>#DIV/0!</v>
      </c>
      <c r="BM594" s="22"/>
      <c r="BN594" s="32"/>
      <c r="BO594" s="34" t="e">
        <f t="shared" si="88"/>
        <v>#DIV/0!</v>
      </c>
      <c r="BP594" s="35" t="e">
        <f t="shared" si="90"/>
        <v>#DIV/0!</v>
      </c>
    </row>
    <row r="595" spans="1:68" x14ac:dyDescent="0.45">
      <c r="A595" s="22"/>
      <c r="B595" s="22"/>
      <c r="C595" s="22"/>
      <c r="D595" s="22"/>
      <c r="E595" s="22"/>
      <c r="F595" s="22"/>
      <c r="G595" s="24">
        <f t="shared" si="85"/>
        <v>0</v>
      </c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6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4">
        <f t="shared" si="92"/>
        <v>0</v>
      </c>
      <c r="BF595" s="27">
        <f t="shared" si="86"/>
        <v>0</v>
      </c>
      <c r="BG595" s="28">
        <f t="shared" si="87"/>
        <v>0</v>
      </c>
      <c r="BH595" s="29" t="e">
        <f t="shared" si="93"/>
        <v>#DIV/0!</v>
      </c>
      <c r="BI595" s="30"/>
      <c r="BJ595" s="31" t="e">
        <f t="shared" si="91"/>
        <v>#DIV/0!</v>
      </c>
      <c r="BK595" s="22"/>
      <c r="BL595" s="33" t="e">
        <f t="shared" si="89"/>
        <v>#DIV/0!</v>
      </c>
      <c r="BM595" s="22"/>
      <c r="BN595" s="32"/>
      <c r="BO595" s="34" t="e">
        <f t="shared" si="88"/>
        <v>#DIV/0!</v>
      </c>
      <c r="BP595" s="35" t="e">
        <f t="shared" si="90"/>
        <v>#DIV/0!</v>
      </c>
    </row>
    <row r="596" spans="1:68" x14ac:dyDescent="0.45">
      <c r="A596" s="22"/>
      <c r="B596" s="22"/>
      <c r="C596" s="22"/>
      <c r="D596" s="22"/>
      <c r="E596" s="22"/>
      <c r="F596" s="22"/>
      <c r="G596" s="24">
        <f t="shared" si="85"/>
        <v>0</v>
      </c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6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4">
        <f t="shared" si="92"/>
        <v>0</v>
      </c>
      <c r="BF596" s="27">
        <f t="shared" si="86"/>
        <v>0</v>
      </c>
      <c r="BG596" s="28">
        <f t="shared" si="87"/>
        <v>0</v>
      </c>
      <c r="BH596" s="29" t="e">
        <f t="shared" si="93"/>
        <v>#DIV/0!</v>
      </c>
      <c r="BI596" s="30"/>
      <c r="BJ596" s="31" t="e">
        <f t="shared" si="91"/>
        <v>#DIV/0!</v>
      </c>
      <c r="BK596" s="22"/>
      <c r="BL596" s="33" t="e">
        <f t="shared" si="89"/>
        <v>#DIV/0!</v>
      </c>
      <c r="BM596" s="22"/>
      <c r="BN596" s="32"/>
      <c r="BO596" s="34" t="e">
        <f t="shared" si="88"/>
        <v>#DIV/0!</v>
      </c>
      <c r="BP596" s="35" t="e">
        <f t="shared" si="90"/>
        <v>#DIV/0!</v>
      </c>
    </row>
    <row r="597" spans="1:68" x14ac:dyDescent="0.45">
      <c r="A597" s="22"/>
      <c r="B597" s="22"/>
      <c r="C597" s="22"/>
      <c r="D597" s="22"/>
      <c r="E597" s="22"/>
      <c r="F597" s="22"/>
      <c r="G597" s="24">
        <f t="shared" si="85"/>
        <v>0</v>
      </c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6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4">
        <f t="shared" si="92"/>
        <v>0</v>
      </c>
      <c r="BF597" s="27">
        <f t="shared" si="86"/>
        <v>0</v>
      </c>
      <c r="BG597" s="28">
        <f t="shared" si="87"/>
        <v>0</v>
      </c>
      <c r="BH597" s="29" t="e">
        <f t="shared" si="93"/>
        <v>#DIV/0!</v>
      </c>
      <c r="BI597" s="30"/>
      <c r="BJ597" s="31" t="e">
        <f t="shared" si="91"/>
        <v>#DIV/0!</v>
      </c>
      <c r="BK597" s="22"/>
      <c r="BL597" s="33" t="e">
        <f t="shared" si="89"/>
        <v>#DIV/0!</v>
      </c>
      <c r="BM597" s="22"/>
      <c r="BN597" s="32"/>
      <c r="BO597" s="34" t="e">
        <f t="shared" si="88"/>
        <v>#DIV/0!</v>
      </c>
      <c r="BP597" s="35" t="e">
        <f t="shared" si="90"/>
        <v>#DIV/0!</v>
      </c>
    </row>
    <row r="598" spans="1:68" x14ac:dyDescent="0.45">
      <c r="A598" s="22"/>
      <c r="B598" s="22"/>
      <c r="C598" s="22"/>
      <c r="D598" s="22"/>
      <c r="E598" s="22"/>
      <c r="F598" s="22"/>
      <c r="G598" s="24">
        <f t="shared" si="85"/>
        <v>0</v>
      </c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6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4">
        <f t="shared" si="92"/>
        <v>0</v>
      </c>
      <c r="BF598" s="27">
        <f t="shared" si="86"/>
        <v>0</v>
      </c>
      <c r="BG598" s="28">
        <f t="shared" si="87"/>
        <v>0</v>
      </c>
      <c r="BH598" s="29" t="e">
        <f t="shared" si="93"/>
        <v>#DIV/0!</v>
      </c>
      <c r="BI598" s="30"/>
      <c r="BJ598" s="31" t="e">
        <f t="shared" si="91"/>
        <v>#DIV/0!</v>
      </c>
      <c r="BK598" s="22"/>
      <c r="BL598" s="33" t="e">
        <f t="shared" si="89"/>
        <v>#DIV/0!</v>
      </c>
      <c r="BM598" s="22"/>
      <c r="BN598" s="32"/>
      <c r="BO598" s="34" t="e">
        <f t="shared" si="88"/>
        <v>#DIV/0!</v>
      </c>
      <c r="BP598" s="35" t="e">
        <f t="shared" si="90"/>
        <v>#DIV/0!</v>
      </c>
    </row>
    <row r="599" spans="1:68" x14ac:dyDescent="0.45">
      <c r="A599" s="22"/>
      <c r="B599" s="22"/>
      <c r="C599" s="22"/>
      <c r="D599" s="22"/>
      <c r="E599" s="22"/>
      <c r="F599" s="22"/>
      <c r="G599" s="24">
        <f t="shared" si="85"/>
        <v>0</v>
      </c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6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4">
        <f t="shared" si="92"/>
        <v>0</v>
      </c>
      <c r="BF599" s="27">
        <f t="shared" si="86"/>
        <v>0</v>
      </c>
      <c r="BG599" s="28">
        <f t="shared" si="87"/>
        <v>0</v>
      </c>
      <c r="BH599" s="29" t="e">
        <f t="shared" si="93"/>
        <v>#DIV/0!</v>
      </c>
      <c r="BI599" s="30"/>
      <c r="BJ599" s="31" t="e">
        <f t="shared" si="91"/>
        <v>#DIV/0!</v>
      </c>
      <c r="BK599" s="22"/>
      <c r="BL599" s="33" t="e">
        <f t="shared" si="89"/>
        <v>#DIV/0!</v>
      </c>
      <c r="BM599" s="22"/>
      <c r="BN599" s="32"/>
      <c r="BO599" s="34" t="e">
        <f t="shared" si="88"/>
        <v>#DIV/0!</v>
      </c>
      <c r="BP599" s="35" t="e">
        <f t="shared" si="90"/>
        <v>#DIV/0!</v>
      </c>
    </row>
    <row r="600" spans="1:68" x14ac:dyDescent="0.45">
      <c r="A600" s="22"/>
      <c r="B600" s="22"/>
      <c r="C600" s="22"/>
      <c r="D600" s="22"/>
      <c r="E600" s="22"/>
      <c r="F600" s="22"/>
      <c r="G600" s="24">
        <f t="shared" si="85"/>
        <v>0</v>
      </c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6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4">
        <f t="shared" si="92"/>
        <v>0</v>
      </c>
      <c r="BF600" s="27">
        <f t="shared" si="86"/>
        <v>0</v>
      </c>
      <c r="BG600" s="28">
        <f t="shared" si="87"/>
        <v>0</v>
      </c>
      <c r="BH600" s="29" t="e">
        <f t="shared" si="93"/>
        <v>#DIV/0!</v>
      </c>
      <c r="BI600" s="30"/>
      <c r="BJ600" s="31" t="e">
        <f t="shared" si="91"/>
        <v>#DIV/0!</v>
      </c>
      <c r="BK600" s="22"/>
      <c r="BL600" s="33" t="e">
        <f t="shared" si="89"/>
        <v>#DIV/0!</v>
      </c>
      <c r="BM600" s="22"/>
      <c r="BN600" s="32"/>
      <c r="BO600" s="34" t="e">
        <f t="shared" si="88"/>
        <v>#DIV/0!</v>
      </c>
      <c r="BP600" s="35" t="e">
        <f t="shared" si="90"/>
        <v>#DIV/0!</v>
      </c>
    </row>
    <row r="601" spans="1:68" x14ac:dyDescent="0.45">
      <c r="A601" s="22"/>
      <c r="B601" s="22"/>
      <c r="C601" s="22"/>
      <c r="D601" s="22"/>
      <c r="E601" s="22"/>
      <c r="F601" s="22"/>
      <c r="G601" s="24">
        <f t="shared" si="85"/>
        <v>0</v>
      </c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6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4">
        <f t="shared" si="92"/>
        <v>0</v>
      </c>
      <c r="BF601" s="27">
        <f t="shared" si="86"/>
        <v>0</v>
      </c>
      <c r="BG601" s="28">
        <f t="shared" si="87"/>
        <v>0</v>
      </c>
      <c r="BH601" s="29" t="e">
        <f t="shared" si="93"/>
        <v>#DIV/0!</v>
      </c>
      <c r="BI601" s="30"/>
      <c r="BJ601" s="31" t="e">
        <f t="shared" si="91"/>
        <v>#DIV/0!</v>
      </c>
      <c r="BK601" s="22"/>
      <c r="BL601" s="33" t="e">
        <f t="shared" si="89"/>
        <v>#DIV/0!</v>
      </c>
      <c r="BM601" s="22"/>
      <c r="BN601" s="32"/>
      <c r="BO601" s="34" t="e">
        <f t="shared" si="88"/>
        <v>#DIV/0!</v>
      </c>
      <c r="BP601" s="35" t="e">
        <f t="shared" si="90"/>
        <v>#DIV/0!</v>
      </c>
    </row>
    <row r="602" spans="1:68" x14ac:dyDescent="0.45">
      <c r="A602" s="22"/>
      <c r="B602" s="22"/>
      <c r="C602" s="22"/>
      <c r="D602" s="22"/>
      <c r="E602" s="22"/>
      <c r="F602" s="22"/>
      <c r="G602" s="24">
        <f t="shared" si="85"/>
        <v>0</v>
      </c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6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4">
        <f t="shared" si="92"/>
        <v>0</v>
      </c>
      <c r="BF602" s="27">
        <f t="shared" si="86"/>
        <v>0</v>
      </c>
      <c r="BG602" s="28">
        <f t="shared" si="87"/>
        <v>0</v>
      </c>
      <c r="BH602" s="29" t="e">
        <f t="shared" si="93"/>
        <v>#DIV/0!</v>
      </c>
      <c r="BI602" s="30"/>
      <c r="BJ602" s="31" t="e">
        <f t="shared" si="91"/>
        <v>#DIV/0!</v>
      </c>
      <c r="BK602" s="22"/>
      <c r="BL602" s="33" t="e">
        <f t="shared" si="89"/>
        <v>#DIV/0!</v>
      </c>
      <c r="BM602" s="22"/>
      <c r="BN602" s="32"/>
      <c r="BO602" s="34" t="e">
        <f t="shared" si="88"/>
        <v>#DIV/0!</v>
      </c>
      <c r="BP602" s="35" t="e">
        <f t="shared" si="90"/>
        <v>#DIV/0!</v>
      </c>
    </row>
    <row r="603" spans="1:68" x14ac:dyDescent="0.45">
      <c r="A603" s="22"/>
      <c r="B603" s="22"/>
      <c r="C603" s="22"/>
      <c r="D603" s="22"/>
      <c r="E603" s="22"/>
      <c r="F603" s="22"/>
      <c r="G603" s="24">
        <f t="shared" si="85"/>
        <v>0</v>
      </c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6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4">
        <f t="shared" si="92"/>
        <v>0</v>
      </c>
      <c r="BF603" s="27">
        <f t="shared" si="86"/>
        <v>0</v>
      </c>
      <c r="BG603" s="28">
        <f t="shared" si="87"/>
        <v>0</v>
      </c>
      <c r="BH603" s="29" t="e">
        <f t="shared" si="93"/>
        <v>#DIV/0!</v>
      </c>
      <c r="BI603" s="30"/>
      <c r="BJ603" s="31" t="e">
        <f t="shared" si="91"/>
        <v>#DIV/0!</v>
      </c>
      <c r="BK603" s="22"/>
      <c r="BL603" s="33" t="e">
        <f t="shared" si="89"/>
        <v>#DIV/0!</v>
      </c>
      <c r="BM603" s="22"/>
      <c r="BN603" s="32"/>
      <c r="BO603" s="34" t="e">
        <f t="shared" si="88"/>
        <v>#DIV/0!</v>
      </c>
      <c r="BP603" s="35" t="e">
        <f t="shared" si="90"/>
        <v>#DIV/0!</v>
      </c>
    </row>
    <row r="604" spans="1:68" x14ac:dyDescent="0.45">
      <c r="A604" s="22"/>
      <c r="B604" s="22"/>
      <c r="C604" s="22"/>
      <c r="D604" s="22"/>
      <c r="E604" s="22"/>
      <c r="F604" s="22"/>
      <c r="G604" s="24">
        <f t="shared" si="85"/>
        <v>0</v>
      </c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6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4">
        <f t="shared" si="92"/>
        <v>0</v>
      </c>
      <c r="BF604" s="27">
        <f t="shared" si="86"/>
        <v>0</v>
      </c>
      <c r="BG604" s="28">
        <f t="shared" si="87"/>
        <v>0</v>
      </c>
      <c r="BH604" s="29" t="e">
        <f t="shared" si="93"/>
        <v>#DIV/0!</v>
      </c>
      <c r="BI604" s="30"/>
      <c r="BJ604" s="31" t="e">
        <f t="shared" si="91"/>
        <v>#DIV/0!</v>
      </c>
      <c r="BK604" s="22"/>
      <c r="BL604" s="33" t="e">
        <f t="shared" si="89"/>
        <v>#DIV/0!</v>
      </c>
      <c r="BM604" s="22"/>
      <c r="BN604" s="32"/>
      <c r="BO604" s="34" t="e">
        <f t="shared" si="88"/>
        <v>#DIV/0!</v>
      </c>
      <c r="BP604" s="35" t="e">
        <f t="shared" si="90"/>
        <v>#DIV/0!</v>
      </c>
    </row>
    <row r="605" spans="1:68" x14ac:dyDescent="0.45">
      <c r="A605" s="22"/>
      <c r="B605" s="22"/>
      <c r="C605" s="22"/>
      <c r="D605" s="22"/>
      <c r="E605" s="22"/>
      <c r="F605" s="22"/>
      <c r="G605" s="24">
        <f t="shared" si="85"/>
        <v>0</v>
      </c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6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4">
        <f t="shared" si="92"/>
        <v>0</v>
      </c>
      <c r="BF605" s="27">
        <f t="shared" si="86"/>
        <v>0</v>
      </c>
      <c r="BG605" s="28">
        <f t="shared" si="87"/>
        <v>0</v>
      </c>
      <c r="BH605" s="29" t="e">
        <f t="shared" si="93"/>
        <v>#DIV/0!</v>
      </c>
      <c r="BI605" s="30"/>
      <c r="BJ605" s="31" t="e">
        <f t="shared" si="91"/>
        <v>#DIV/0!</v>
      </c>
      <c r="BK605" s="22"/>
      <c r="BL605" s="33" t="e">
        <f t="shared" si="89"/>
        <v>#DIV/0!</v>
      </c>
      <c r="BM605" s="22"/>
      <c r="BN605" s="32"/>
      <c r="BO605" s="34" t="e">
        <f t="shared" si="88"/>
        <v>#DIV/0!</v>
      </c>
      <c r="BP605" s="35" t="e">
        <f t="shared" si="90"/>
        <v>#DIV/0!</v>
      </c>
    </row>
    <row r="606" spans="1:68" x14ac:dyDescent="0.45">
      <c r="A606" s="22"/>
      <c r="B606" s="22"/>
      <c r="C606" s="22"/>
      <c r="D606" s="22"/>
      <c r="E606" s="22"/>
      <c r="F606" s="22"/>
      <c r="G606" s="24">
        <f t="shared" si="85"/>
        <v>0</v>
      </c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6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4">
        <f t="shared" si="92"/>
        <v>0</v>
      </c>
      <c r="BF606" s="27">
        <f t="shared" si="86"/>
        <v>0</v>
      </c>
      <c r="BG606" s="28">
        <f t="shared" si="87"/>
        <v>0</v>
      </c>
      <c r="BH606" s="29" t="e">
        <f t="shared" si="93"/>
        <v>#DIV/0!</v>
      </c>
      <c r="BI606" s="30"/>
      <c r="BJ606" s="31" t="e">
        <f t="shared" si="91"/>
        <v>#DIV/0!</v>
      </c>
      <c r="BK606" s="22"/>
      <c r="BL606" s="33" t="e">
        <f t="shared" si="89"/>
        <v>#DIV/0!</v>
      </c>
      <c r="BM606" s="22"/>
      <c r="BN606" s="32"/>
      <c r="BO606" s="34" t="e">
        <f t="shared" si="88"/>
        <v>#DIV/0!</v>
      </c>
      <c r="BP606" s="35" t="e">
        <f t="shared" si="90"/>
        <v>#DIV/0!</v>
      </c>
    </row>
    <row r="607" spans="1:68" x14ac:dyDescent="0.45">
      <c r="A607" s="22"/>
      <c r="B607" s="22"/>
      <c r="C607" s="22"/>
      <c r="D607" s="22"/>
      <c r="E607" s="22"/>
      <c r="F607" s="22"/>
      <c r="G607" s="24">
        <f t="shared" si="85"/>
        <v>0</v>
      </c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6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4">
        <f t="shared" si="92"/>
        <v>0</v>
      </c>
      <c r="BF607" s="27">
        <f t="shared" si="86"/>
        <v>0</v>
      </c>
      <c r="BG607" s="28">
        <f t="shared" si="87"/>
        <v>0</v>
      </c>
      <c r="BH607" s="29" t="e">
        <f t="shared" si="93"/>
        <v>#DIV/0!</v>
      </c>
      <c r="BI607" s="30"/>
      <c r="BJ607" s="31" t="e">
        <f t="shared" si="91"/>
        <v>#DIV/0!</v>
      </c>
      <c r="BK607" s="22"/>
      <c r="BL607" s="33" t="e">
        <f t="shared" si="89"/>
        <v>#DIV/0!</v>
      </c>
      <c r="BM607" s="22"/>
      <c r="BN607" s="32"/>
      <c r="BO607" s="34" t="e">
        <f t="shared" si="88"/>
        <v>#DIV/0!</v>
      </c>
      <c r="BP607" s="35" t="e">
        <f t="shared" si="90"/>
        <v>#DIV/0!</v>
      </c>
    </row>
    <row r="608" spans="1:68" x14ac:dyDescent="0.45">
      <c r="A608" s="22"/>
      <c r="B608" s="22"/>
      <c r="C608" s="22"/>
      <c r="D608" s="22"/>
      <c r="E608" s="22"/>
      <c r="F608" s="22"/>
      <c r="G608" s="24">
        <f t="shared" si="85"/>
        <v>0</v>
      </c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6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4">
        <f t="shared" si="92"/>
        <v>0</v>
      </c>
      <c r="BF608" s="27">
        <f t="shared" si="86"/>
        <v>0</v>
      </c>
      <c r="BG608" s="28">
        <f t="shared" si="87"/>
        <v>0</v>
      </c>
      <c r="BH608" s="29" t="e">
        <f t="shared" si="93"/>
        <v>#DIV/0!</v>
      </c>
      <c r="BI608" s="30"/>
      <c r="BJ608" s="31" t="e">
        <f t="shared" si="91"/>
        <v>#DIV/0!</v>
      </c>
      <c r="BK608" s="22"/>
      <c r="BL608" s="33" t="e">
        <f t="shared" si="89"/>
        <v>#DIV/0!</v>
      </c>
      <c r="BM608" s="22"/>
      <c r="BN608" s="32"/>
      <c r="BO608" s="34" t="e">
        <f t="shared" si="88"/>
        <v>#DIV/0!</v>
      </c>
      <c r="BP608" s="35" t="e">
        <f t="shared" si="90"/>
        <v>#DIV/0!</v>
      </c>
    </row>
    <row r="609" spans="1:68" x14ac:dyDescent="0.45">
      <c r="A609" s="22"/>
      <c r="B609" s="22"/>
      <c r="C609" s="22"/>
      <c r="D609" s="22"/>
      <c r="E609" s="22"/>
      <c r="F609" s="22"/>
      <c r="G609" s="24">
        <f t="shared" si="85"/>
        <v>0</v>
      </c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6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4">
        <f t="shared" si="92"/>
        <v>0</v>
      </c>
      <c r="BF609" s="27">
        <f t="shared" si="86"/>
        <v>0</v>
      </c>
      <c r="BG609" s="28">
        <f t="shared" si="87"/>
        <v>0</v>
      </c>
      <c r="BH609" s="29" t="e">
        <f t="shared" si="93"/>
        <v>#DIV/0!</v>
      </c>
      <c r="BI609" s="30"/>
      <c r="BJ609" s="31" t="e">
        <f t="shared" si="91"/>
        <v>#DIV/0!</v>
      </c>
      <c r="BK609" s="22"/>
      <c r="BL609" s="33" t="e">
        <f t="shared" si="89"/>
        <v>#DIV/0!</v>
      </c>
      <c r="BM609" s="22"/>
      <c r="BN609" s="32"/>
      <c r="BO609" s="34" t="e">
        <f t="shared" si="88"/>
        <v>#DIV/0!</v>
      </c>
      <c r="BP609" s="35" t="e">
        <f t="shared" si="90"/>
        <v>#DIV/0!</v>
      </c>
    </row>
    <row r="610" spans="1:68" x14ac:dyDescent="0.45">
      <c r="A610" s="22"/>
      <c r="B610" s="22"/>
      <c r="C610" s="22"/>
      <c r="D610" s="22"/>
      <c r="E610" s="22"/>
      <c r="F610" s="22"/>
      <c r="G610" s="24">
        <f t="shared" si="85"/>
        <v>0</v>
      </c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6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4">
        <f t="shared" si="92"/>
        <v>0</v>
      </c>
      <c r="BF610" s="27">
        <f t="shared" si="86"/>
        <v>0</v>
      </c>
      <c r="BG610" s="28">
        <f t="shared" si="87"/>
        <v>0</v>
      </c>
      <c r="BH610" s="29" t="e">
        <f t="shared" si="93"/>
        <v>#DIV/0!</v>
      </c>
      <c r="BI610" s="30"/>
      <c r="BJ610" s="31" t="e">
        <f t="shared" si="91"/>
        <v>#DIV/0!</v>
      </c>
      <c r="BK610" s="22"/>
      <c r="BL610" s="33" t="e">
        <f t="shared" si="89"/>
        <v>#DIV/0!</v>
      </c>
      <c r="BM610" s="22"/>
      <c r="BN610" s="32"/>
      <c r="BO610" s="34" t="e">
        <f t="shared" si="88"/>
        <v>#DIV/0!</v>
      </c>
      <c r="BP610" s="35" t="e">
        <f t="shared" si="90"/>
        <v>#DIV/0!</v>
      </c>
    </row>
    <row r="611" spans="1:68" x14ac:dyDescent="0.45">
      <c r="A611" s="22"/>
      <c r="B611" s="22"/>
      <c r="C611" s="22"/>
      <c r="D611" s="22"/>
      <c r="E611" s="22"/>
      <c r="F611" s="22"/>
      <c r="G611" s="24">
        <f t="shared" si="85"/>
        <v>0</v>
      </c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6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4">
        <f t="shared" si="92"/>
        <v>0</v>
      </c>
      <c r="BF611" s="27">
        <f t="shared" si="86"/>
        <v>0</v>
      </c>
      <c r="BG611" s="28">
        <f t="shared" si="87"/>
        <v>0</v>
      </c>
      <c r="BH611" s="29" t="e">
        <f t="shared" si="93"/>
        <v>#DIV/0!</v>
      </c>
      <c r="BI611" s="30"/>
      <c r="BJ611" s="31" t="e">
        <f t="shared" si="91"/>
        <v>#DIV/0!</v>
      </c>
      <c r="BK611" s="22"/>
      <c r="BL611" s="33" t="e">
        <f t="shared" si="89"/>
        <v>#DIV/0!</v>
      </c>
      <c r="BM611" s="22"/>
      <c r="BN611" s="32"/>
      <c r="BO611" s="34" t="e">
        <f t="shared" si="88"/>
        <v>#DIV/0!</v>
      </c>
      <c r="BP611" s="35" t="e">
        <f t="shared" si="90"/>
        <v>#DIV/0!</v>
      </c>
    </row>
    <row r="612" spans="1:68" x14ac:dyDescent="0.45">
      <c r="A612" s="22"/>
      <c r="B612" s="22"/>
      <c r="C612" s="22"/>
      <c r="D612" s="22"/>
      <c r="E612" s="22"/>
      <c r="F612" s="22"/>
      <c r="G612" s="24">
        <f t="shared" si="85"/>
        <v>0</v>
      </c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6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4">
        <f t="shared" si="92"/>
        <v>0</v>
      </c>
      <c r="BF612" s="27">
        <f t="shared" si="86"/>
        <v>0</v>
      </c>
      <c r="BG612" s="28">
        <f t="shared" si="87"/>
        <v>0</v>
      </c>
      <c r="BH612" s="29" t="e">
        <f t="shared" si="93"/>
        <v>#DIV/0!</v>
      </c>
      <c r="BI612" s="30"/>
      <c r="BJ612" s="31" t="e">
        <f t="shared" si="91"/>
        <v>#DIV/0!</v>
      </c>
      <c r="BK612" s="22"/>
      <c r="BL612" s="33" t="e">
        <f t="shared" si="89"/>
        <v>#DIV/0!</v>
      </c>
      <c r="BM612" s="22"/>
      <c r="BN612" s="32"/>
      <c r="BO612" s="34" t="e">
        <f t="shared" si="88"/>
        <v>#DIV/0!</v>
      </c>
      <c r="BP612" s="35" t="e">
        <f t="shared" si="90"/>
        <v>#DIV/0!</v>
      </c>
    </row>
    <row r="613" spans="1:68" x14ac:dyDescent="0.45">
      <c r="A613" s="22"/>
      <c r="B613" s="22"/>
      <c r="C613" s="22"/>
      <c r="D613" s="22"/>
      <c r="E613" s="22"/>
      <c r="F613" s="22"/>
      <c r="G613" s="24">
        <f t="shared" si="85"/>
        <v>0</v>
      </c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6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4">
        <f t="shared" si="92"/>
        <v>0</v>
      </c>
      <c r="BF613" s="27">
        <f t="shared" si="86"/>
        <v>0</v>
      </c>
      <c r="BG613" s="28">
        <f t="shared" si="87"/>
        <v>0</v>
      </c>
      <c r="BH613" s="29" t="e">
        <f t="shared" si="93"/>
        <v>#DIV/0!</v>
      </c>
      <c r="BI613" s="30"/>
      <c r="BJ613" s="31" t="e">
        <f t="shared" si="91"/>
        <v>#DIV/0!</v>
      </c>
      <c r="BK613" s="22"/>
      <c r="BL613" s="33" t="e">
        <f t="shared" si="89"/>
        <v>#DIV/0!</v>
      </c>
      <c r="BM613" s="22"/>
      <c r="BN613" s="32"/>
      <c r="BO613" s="34" t="e">
        <f t="shared" si="88"/>
        <v>#DIV/0!</v>
      </c>
      <c r="BP613" s="35" t="e">
        <f t="shared" si="90"/>
        <v>#DIV/0!</v>
      </c>
    </row>
    <row r="614" spans="1:68" x14ac:dyDescent="0.45">
      <c r="A614" s="22"/>
      <c r="B614" s="22"/>
      <c r="C614" s="22"/>
      <c r="D614" s="22"/>
      <c r="E614" s="22"/>
      <c r="F614" s="22"/>
      <c r="G614" s="24">
        <f t="shared" si="85"/>
        <v>0</v>
      </c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6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4">
        <f t="shared" si="92"/>
        <v>0</v>
      </c>
      <c r="BF614" s="27">
        <f t="shared" si="86"/>
        <v>0</v>
      </c>
      <c r="BG614" s="28">
        <f t="shared" si="87"/>
        <v>0</v>
      </c>
      <c r="BH614" s="29" t="e">
        <f t="shared" si="93"/>
        <v>#DIV/0!</v>
      </c>
      <c r="BI614" s="30"/>
      <c r="BJ614" s="31" t="e">
        <f t="shared" si="91"/>
        <v>#DIV/0!</v>
      </c>
      <c r="BK614" s="22"/>
      <c r="BL614" s="33" t="e">
        <f t="shared" si="89"/>
        <v>#DIV/0!</v>
      </c>
      <c r="BM614" s="22"/>
      <c r="BN614" s="32"/>
      <c r="BO614" s="34" t="e">
        <f t="shared" si="88"/>
        <v>#DIV/0!</v>
      </c>
      <c r="BP614" s="35" t="e">
        <f t="shared" si="90"/>
        <v>#DIV/0!</v>
      </c>
    </row>
    <row r="615" spans="1:68" x14ac:dyDescent="0.45">
      <c r="A615" s="22"/>
      <c r="B615" s="22"/>
      <c r="C615" s="22"/>
      <c r="D615" s="22"/>
      <c r="E615" s="22"/>
      <c r="F615" s="22"/>
      <c r="G615" s="24">
        <f t="shared" si="85"/>
        <v>0</v>
      </c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6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4">
        <f t="shared" si="92"/>
        <v>0</v>
      </c>
      <c r="BF615" s="27">
        <f t="shared" si="86"/>
        <v>0</v>
      </c>
      <c r="BG615" s="28">
        <f t="shared" si="87"/>
        <v>0</v>
      </c>
      <c r="BH615" s="29" t="e">
        <f t="shared" si="93"/>
        <v>#DIV/0!</v>
      </c>
      <c r="BI615" s="30"/>
      <c r="BJ615" s="31" t="e">
        <f t="shared" si="91"/>
        <v>#DIV/0!</v>
      </c>
      <c r="BK615" s="22"/>
      <c r="BL615" s="33" t="e">
        <f t="shared" si="89"/>
        <v>#DIV/0!</v>
      </c>
      <c r="BM615" s="22"/>
      <c r="BN615" s="32"/>
      <c r="BO615" s="34" t="e">
        <f t="shared" si="88"/>
        <v>#DIV/0!</v>
      </c>
      <c r="BP615" s="35" t="e">
        <f t="shared" si="90"/>
        <v>#DIV/0!</v>
      </c>
    </row>
    <row r="616" spans="1:68" x14ac:dyDescent="0.45">
      <c r="A616" s="22"/>
      <c r="B616" s="22"/>
      <c r="C616" s="22"/>
      <c r="D616" s="22"/>
      <c r="E616" s="22"/>
      <c r="F616" s="22"/>
      <c r="G616" s="24">
        <f t="shared" si="85"/>
        <v>0</v>
      </c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6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4">
        <f t="shared" si="92"/>
        <v>0</v>
      </c>
      <c r="BF616" s="27">
        <f t="shared" si="86"/>
        <v>0</v>
      </c>
      <c r="BG616" s="28">
        <f t="shared" si="87"/>
        <v>0</v>
      </c>
      <c r="BH616" s="29" t="e">
        <f t="shared" si="93"/>
        <v>#DIV/0!</v>
      </c>
      <c r="BI616" s="30"/>
      <c r="BJ616" s="31" t="e">
        <f t="shared" si="91"/>
        <v>#DIV/0!</v>
      </c>
      <c r="BK616" s="22"/>
      <c r="BL616" s="33" t="e">
        <f t="shared" si="89"/>
        <v>#DIV/0!</v>
      </c>
      <c r="BM616" s="22"/>
      <c r="BN616" s="32"/>
      <c r="BO616" s="34" t="e">
        <f t="shared" si="88"/>
        <v>#DIV/0!</v>
      </c>
      <c r="BP616" s="35" t="e">
        <f t="shared" si="90"/>
        <v>#DIV/0!</v>
      </c>
    </row>
    <row r="617" spans="1:68" x14ac:dyDescent="0.45">
      <c r="A617" s="22"/>
      <c r="B617" s="22"/>
      <c r="C617" s="22"/>
      <c r="D617" s="22"/>
      <c r="E617" s="22"/>
      <c r="F617" s="22"/>
      <c r="G617" s="24">
        <f t="shared" si="85"/>
        <v>0</v>
      </c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6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4">
        <f t="shared" si="92"/>
        <v>0</v>
      </c>
      <c r="BF617" s="27">
        <f t="shared" si="86"/>
        <v>0</v>
      </c>
      <c r="BG617" s="28">
        <f t="shared" si="87"/>
        <v>0</v>
      </c>
      <c r="BH617" s="29" t="e">
        <f t="shared" si="93"/>
        <v>#DIV/0!</v>
      </c>
      <c r="BI617" s="30"/>
      <c r="BJ617" s="31" t="e">
        <f t="shared" si="91"/>
        <v>#DIV/0!</v>
      </c>
      <c r="BK617" s="22"/>
      <c r="BL617" s="33" t="e">
        <f t="shared" si="89"/>
        <v>#DIV/0!</v>
      </c>
      <c r="BM617" s="22"/>
      <c r="BN617" s="32"/>
      <c r="BO617" s="34" t="e">
        <f t="shared" si="88"/>
        <v>#DIV/0!</v>
      </c>
      <c r="BP617" s="35" t="e">
        <f t="shared" si="90"/>
        <v>#DIV/0!</v>
      </c>
    </row>
    <row r="618" spans="1:68" x14ac:dyDescent="0.45">
      <c r="A618" s="22"/>
      <c r="B618" s="22"/>
      <c r="C618" s="22"/>
      <c r="D618" s="22"/>
      <c r="E618" s="22"/>
      <c r="F618" s="22"/>
      <c r="G618" s="24">
        <f t="shared" si="85"/>
        <v>0</v>
      </c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6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4">
        <f t="shared" si="92"/>
        <v>0</v>
      </c>
      <c r="BF618" s="27">
        <f t="shared" si="86"/>
        <v>0</v>
      </c>
      <c r="BG618" s="28">
        <f t="shared" si="87"/>
        <v>0</v>
      </c>
      <c r="BH618" s="29" t="e">
        <f t="shared" si="93"/>
        <v>#DIV/0!</v>
      </c>
      <c r="BI618" s="30"/>
      <c r="BJ618" s="31" t="e">
        <f t="shared" si="91"/>
        <v>#DIV/0!</v>
      </c>
      <c r="BK618" s="22"/>
      <c r="BL618" s="33" t="e">
        <f t="shared" si="89"/>
        <v>#DIV/0!</v>
      </c>
      <c r="BM618" s="22"/>
      <c r="BN618" s="32"/>
      <c r="BO618" s="34" t="e">
        <f t="shared" si="88"/>
        <v>#DIV/0!</v>
      </c>
      <c r="BP618" s="35" t="e">
        <f t="shared" si="90"/>
        <v>#DIV/0!</v>
      </c>
    </row>
    <row r="619" spans="1:68" x14ac:dyDescent="0.45">
      <c r="A619" s="22"/>
      <c r="B619" s="22"/>
      <c r="C619" s="22"/>
      <c r="D619" s="22"/>
      <c r="E619" s="22"/>
      <c r="F619" s="22"/>
      <c r="G619" s="24">
        <f t="shared" si="85"/>
        <v>0</v>
      </c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6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4">
        <f t="shared" si="92"/>
        <v>0</v>
      </c>
      <c r="BF619" s="27">
        <f t="shared" si="86"/>
        <v>0</v>
      </c>
      <c r="BG619" s="28">
        <f t="shared" si="87"/>
        <v>0</v>
      </c>
      <c r="BH619" s="29" t="e">
        <f t="shared" si="93"/>
        <v>#DIV/0!</v>
      </c>
      <c r="BI619" s="30"/>
      <c r="BJ619" s="31" t="e">
        <f t="shared" si="91"/>
        <v>#DIV/0!</v>
      </c>
      <c r="BK619" s="22"/>
      <c r="BL619" s="33" t="e">
        <f t="shared" si="89"/>
        <v>#DIV/0!</v>
      </c>
      <c r="BM619" s="22"/>
      <c r="BN619" s="32"/>
      <c r="BO619" s="34" t="e">
        <f t="shared" si="88"/>
        <v>#DIV/0!</v>
      </c>
      <c r="BP619" s="35" t="e">
        <f t="shared" si="90"/>
        <v>#DIV/0!</v>
      </c>
    </row>
    <row r="620" spans="1:68" x14ac:dyDescent="0.45">
      <c r="A620" s="22"/>
      <c r="B620" s="22"/>
      <c r="C620" s="22"/>
      <c r="D620" s="22"/>
      <c r="E620" s="22"/>
      <c r="F620" s="22"/>
      <c r="G620" s="24">
        <f t="shared" si="85"/>
        <v>0</v>
      </c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6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4">
        <f t="shared" si="92"/>
        <v>0</v>
      </c>
      <c r="BF620" s="27">
        <f t="shared" si="86"/>
        <v>0</v>
      </c>
      <c r="BG620" s="28">
        <f t="shared" si="87"/>
        <v>0</v>
      </c>
      <c r="BH620" s="29" t="e">
        <f t="shared" si="93"/>
        <v>#DIV/0!</v>
      </c>
      <c r="BI620" s="30"/>
      <c r="BJ620" s="31" t="e">
        <f t="shared" si="91"/>
        <v>#DIV/0!</v>
      </c>
      <c r="BK620" s="22"/>
      <c r="BL620" s="33" t="e">
        <f t="shared" si="89"/>
        <v>#DIV/0!</v>
      </c>
      <c r="BM620" s="22"/>
      <c r="BN620" s="32"/>
      <c r="BO620" s="34" t="e">
        <f t="shared" si="88"/>
        <v>#DIV/0!</v>
      </c>
      <c r="BP620" s="35" t="e">
        <f t="shared" si="90"/>
        <v>#DIV/0!</v>
      </c>
    </row>
    <row r="621" spans="1:68" x14ac:dyDescent="0.45">
      <c r="A621" s="22"/>
      <c r="B621" s="22"/>
      <c r="C621" s="22"/>
      <c r="D621" s="22"/>
      <c r="E621" s="22"/>
      <c r="F621" s="22"/>
      <c r="G621" s="24">
        <f t="shared" si="85"/>
        <v>0</v>
      </c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6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4">
        <f t="shared" si="92"/>
        <v>0</v>
      </c>
      <c r="BF621" s="27">
        <f t="shared" si="86"/>
        <v>0</v>
      </c>
      <c r="BG621" s="28">
        <f t="shared" si="87"/>
        <v>0</v>
      </c>
      <c r="BH621" s="29" t="e">
        <f t="shared" si="93"/>
        <v>#DIV/0!</v>
      </c>
      <c r="BI621" s="30"/>
      <c r="BJ621" s="31" t="e">
        <f t="shared" si="91"/>
        <v>#DIV/0!</v>
      </c>
      <c r="BK621" s="22"/>
      <c r="BL621" s="33" t="e">
        <f t="shared" si="89"/>
        <v>#DIV/0!</v>
      </c>
      <c r="BM621" s="22"/>
      <c r="BN621" s="32"/>
      <c r="BO621" s="34" t="e">
        <f t="shared" si="88"/>
        <v>#DIV/0!</v>
      </c>
      <c r="BP621" s="35" t="e">
        <f t="shared" si="90"/>
        <v>#DIV/0!</v>
      </c>
    </row>
    <row r="622" spans="1:68" x14ac:dyDescent="0.45">
      <c r="A622" s="22"/>
      <c r="B622" s="22"/>
      <c r="C622" s="22"/>
      <c r="D622" s="22"/>
      <c r="E622" s="22"/>
      <c r="F622" s="22"/>
      <c r="G622" s="24">
        <f t="shared" si="85"/>
        <v>0</v>
      </c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6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4">
        <f t="shared" si="92"/>
        <v>0</v>
      </c>
      <c r="BF622" s="27">
        <f t="shared" si="86"/>
        <v>0</v>
      </c>
      <c r="BG622" s="28">
        <f t="shared" si="87"/>
        <v>0</v>
      </c>
      <c r="BH622" s="29" t="e">
        <f t="shared" si="93"/>
        <v>#DIV/0!</v>
      </c>
      <c r="BI622" s="30"/>
      <c r="BJ622" s="31" t="e">
        <f t="shared" si="91"/>
        <v>#DIV/0!</v>
      </c>
      <c r="BK622" s="22"/>
      <c r="BL622" s="33" t="e">
        <f t="shared" si="89"/>
        <v>#DIV/0!</v>
      </c>
      <c r="BM622" s="22"/>
      <c r="BN622" s="32"/>
      <c r="BO622" s="34" t="e">
        <f t="shared" si="88"/>
        <v>#DIV/0!</v>
      </c>
      <c r="BP622" s="35" t="e">
        <f t="shared" si="90"/>
        <v>#DIV/0!</v>
      </c>
    </row>
    <row r="623" spans="1:68" x14ac:dyDescent="0.45">
      <c r="A623" s="22"/>
      <c r="B623" s="22"/>
      <c r="C623" s="22"/>
      <c r="D623" s="22"/>
      <c r="E623" s="22"/>
      <c r="F623" s="22"/>
      <c r="G623" s="24">
        <f t="shared" si="85"/>
        <v>0</v>
      </c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6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4">
        <f t="shared" si="92"/>
        <v>0</v>
      </c>
      <c r="BF623" s="27">
        <f t="shared" si="86"/>
        <v>0</v>
      </c>
      <c r="BG623" s="28">
        <f t="shared" si="87"/>
        <v>0</v>
      </c>
      <c r="BH623" s="29" t="e">
        <f t="shared" si="93"/>
        <v>#DIV/0!</v>
      </c>
      <c r="BI623" s="30"/>
      <c r="BJ623" s="31" t="e">
        <f t="shared" si="91"/>
        <v>#DIV/0!</v>
      </c>
      <c r="BK623" s="22"/>
      <c r="BL623" s="33" t="e">
        <f t="shared" si="89"/>
        <v>#DIV/0!</v>
      </c>
      <c r="BM623" s="22"/>
      <c r="BN623" s="32"/>
      <c r="BO623" s="34" t="e">
        <f t="shared" si="88"/>
        <v>#DIV/0!</v>
      </c>
      <c r="BP623" s="35" t="e">
        <f t="shared" si="90"/>
        <v>#DIV/0!</v>
      </c>
    </row>
    <row r="624" spans="1:68" x14ac:dyDescent="0.45">
      <c r="A624" s="22"/>
      <c r="B624" s="22"/>
      <c r="C624" s="22"/>
      <c r="D624" s="22"/>
      <c r="E624" s="22"/>
      <c r="F624" s="22"/>
      <c r="G624" s="24">
        <f t="shared" si="85"/>
        <v>0</v>
      </c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6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4">
        <f t="shared" si="92"/>
        <v>0</v>
      </c>
      <c r="BF624" s="27">
        <f t="shared" si="86"/>
        <v>0</v>
      </c>
      <c r="BG624" s="28">
        <f t="shared" si="87"/>
        <v>0</v>
      </c>
      <c r="BH624" s="29" t="e">
        <f t="shared" si="93"/>
        <v>#DIV/0!</v>
      </c>
      <c r="BI624" s="30"/>
      <c r="BJ624" s="31" t="e">
        <f t="shared" si="91"/>
        <v>#DIV/0!</v>
      </c>
      <c r="BK624" s="22"/>
      <c r="BL624" s="33" t="e">
        <f t="shared" si="89"/>
        <v>#DIV/0!</v>
      </c>
      <c r="BM624" s="22"/>
      <c r="BN624" s="32"/>
      <c r="BO624" s="34" t="e">
        <f t="shared" si="88"/>
        <v>#DIV/0!</v>
      </c>
      <c r="BP624" s="35" t="e">
        <f t="shared" si="90"/>
        <v>#DIV/0!</v>
      </c>
    </row>
    <row r="625" spans="1:68" x14ac:dyDescent="0.45">
      <c r="A625" s="22"/>
      <c r="B625" s="22"/>
      <c r="C625" s="22"/>
      <c r="D625" s="22"/>
      <c r="E625" s="22"/>
      <c r="F625" s="22"/>
      <c r="G625" s="24">
        <f t="shared" si="85"/>
        <v>0</v>
      </c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6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4">
        <f t="shared" si="92"/>
        <v>0</v>
      </c>
      <c r="BF625" s="27">
        <f t="shared" si="86"/>
        <v>0</v>
      </c>
      <c r="BG625" s="28">
        <f t="shared" si="87"/>
        <v>0</v>
      </c>
      <c r="BH625" s="29" t="e">
        <f t="shared" si="93"/>
        <v>#DIV/0!</v>
      </c>
      <c r="BI625" s="30"/>
      <c r="BJ625" s="31" t="e">
        <f t="shared" si="91"/>
        <v>#DIV/0!</v>
      </c>
      <c r="BK625" s="22"/>
      <c r="BL625" s="33" t="e">
        <f t="shared" si="89"/>
        <v>#DIV/0!</v>
      </c>
      <c r="BM625" s="22"/>
      <c r="BN625" s="32"/>
      <c r="BO625" s="34" t="e">
        <f t="shared" si="88"/>
        <v>#DIV/0!</v>
      </c>
      <c r="BP625" s="35" t="e">
        <f t="shared" si="90"/>
        <v>#DIV/0!</v>
      </c>
    </row>
    <row r="626" spans="1:68" x14ac:dyDescent="0.45">
      <c r="A626" s="22"/>
      <c r="B626" s="22"/>
      <c r="C626" s="22"/>
      <c r="D626" s="22"/>
      <c r="E626" s="22"/>
      <c r="F626" s="22"/>
      <c r="G626" s="24">
        <f t="shared" si="85"/>
        <v>0</v>
      </c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6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4">
        <f t="shared" si="92"/>
        <v>0</v>
      </c>
      <c r="BF626" s="27">
        <f t="shared" si="86"/>
        <v>0</v>
      </c>
      <c r="BG626" s="28">
        <f t="shared" si="87"/>
        <v>0</v>
      </c>
      <c r="BH626" s="29" t="e">
        <f t="shared" si="93"/>
        <v>#DIV/0!</v>
      </c>
      <c r="BI626" s="30"/>
      <c r="BJ626" s="31" t="e">
        <f t="shared" si="91"/>
        <v>#DIV/0!</v>
      </c>
      <c r="BK626" s="22"/>
      <c r="BL626" s="33" t="e">
        <f t="shared" si="89"/>
        <v>#DIV/0!</v>
      </c>
      <c r="BM626" s="22"/>
      <c r="BN626" s="32"/>
      <c r="BO626" s="34" t="e">
        <f t="shared" si="88"/>
        <v>#DIV/0!</v>
      </c>
      <c r="BP626" s="35" t="e">
        <f t="shared" si="90"/>
        <v>#DIV/0!</v>
      </c>
    </row>
    <row r="627" spans="1:68" x14ac:dyDescent="0.45">
      <c r="A627" s="22"/>
      <c r="B627" s="22"/>
      <c r="C627" s="22"/>
      <c r="D627" s="22"/>
      <c r="E627" s="22"/>
      <c r="F627" s="22"/>
      <c r="G627" s="24">
        <f t="shared" ref="G627:G690" si="94">(D627-C627)-(E627+F627)</f>
        <v>0</v>
      </c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6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4">
        <f t="shared" si="92"/>
        <v>0</v>
      </c>
      <c r="BF627" s="27">
        <f t="shared" ref="BF627:BF690" si="95">G627-BE627</f>
        <v>0</v>
      </c>
      <c r="BG627" s="28">
        <f t="shared" ref="BG627:BG690" si="96">(HOUR(BF627)*60)+MINUTE(BF627)</f>
        <v>0</v>
      </c>
      <c r="BH627" s="29" t="e">
        <f t="shared" si="93"/>
        <v>#DIV/0!</v>
      </c>
      <c r="BI627" s="30"/>
      <c r="BJ627" s="31" t="e">
        <f t="shared" si="91"/>
        <v>#DIV/0!</v>
      </c>
      <c r="BK627" s="22"/>
      <c r="BL627" s="33" t="e">
        <f t="shared" si="89"/>
        <v>#DIV/0!</v>
      </c>
      <c r="BM627" s="22"/>
      <c r="BN627" s="32"/>
      <c r="BO627" s="34" t="e">
        <f t="shared" ref="BO627:BO690" si="97">(BM627-BN627)/BK627</f>
        <v>#DIV/0!</v>
      </c>
      <c r="BP627" s="35" t="e">
        <f t="shared" si="90"/>
        <v>#DIV/0!</v>
      </c>
    </row>
    <row r="628" spans="1:68" x14ac:dyDescent="0.45">
      <c r="A628" s="22"/>
      <c r="B628" s="22"/>
      <c r="C628" s="22"/>
      <c r="D628" s="22"/>
      <c r="E628" s="22"/>
      <c r="F628" s="22"/>
      <c r="G628" s="24">
        <f t="shared" si="94"/>
        <v>0</v>
      </c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6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4">
        <f t="shared" si="92"/>
        <v>0</v>
      </c>
      <c r="BF628" s="27">
        <f t="shared" si="95"/>
        <v>0</v>
      </c>
      <c r="BG628" s="28">
        <f t="shared" si="96"/>
        <v>0</v>
      </c>
      <c r="BH628" s="29" t="e">
        <f t="shared" si="93"/>
        <v>#DIV/0!</v>
      </c>
      <c r="BI628" s="30"/>
      <c r="BJ628" s="31" t="e">
        <f t="shared" si="91"/>
        <v>#DIV/0!</v>
      </c>
      <c r="BK628" s="22"/>
      <c r="BL628" s="33" t="e">
        <f t="shared" si="89"/>
        <v>#DIV/0!</v>
      </c>
      <c r="BM628" s="22"/>
      <c r="BN628" s="32"/>
      <c r="BO628" s="34" t="e">
        <f t="shared" si="97"/>
        <v>#DIV/0!</v>
      </c>
      <c r="BP628" s="35" t="e">
        <f t="shared" si="90"/>
        <v>#DIV/0!</v>
      </c>
    </row>
    <row r="629" spans="1:68" x14ac:dyDescent="0.45">
      <c r="A629" s="22"/>
      <c r="B629" s="22"/>
      <c r="C629" s="22"/>
      <c r="D629" s="22"/>
      <c r="E629" s="22"/>
      <c r="F629" s="22"/>
      <c r="G629" s="24">
        <f t="shared" si="94"/>
        <v>0</v>
      </c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6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4">
        <f t="shared" si="92"/>
        <v>0</v>
      </c>
      <c r="BF629" s="27">
        <f t="shared" si="95"/>
        <v>0</v>
      </c>
      <c r="BG629" s="28">
        <f t="shared" si="96"/>
        <v>0</v>
      </c>
      <c r="BH629" s="29" t="e">
        <f t="shared" si="93"/>
        <v>#DIV/0!</v>
      </c>
      <c r="BI629" s="30"/>
      <c r="BJ629" s="31" t="e">
        <f t="shared" si="91"/>
        <v>#DIV/0!</v>
      </c>
      <c r="BK629" s="22"/>
      <c r="BL629" s="33" t="e">
        <f t="shared" si="89"/>
        <v>#DIV/0!</v>
      </c>
      <c r="BM629" s="22"/>
      <c r="BN629" s="32"/>
      <c r="BO629" s="34" t="e">
        <f t="shared" si="97"/>
        <v>#DIV/0!</v>
      </c>
      <c r="BP629" s="35" t="e">
        <f t="shared" si="90"/>
        <v>#DIV/0!</v>
      </c>
    </row>
    <row r="630" spans="1:68" x14ac:dyDescent="0.45">
      <c r="A630" s="22"/>
      <c r="B630" s="22"/>
      <c r="C630" s="22"/>
      <c r="D630" s="22"/>
      <c r="E630" s="22"/>
      <c r="F630" s="22"/>
      <c r="G630" s="24">
        <f t="shared" si="94"/>
        <v>0</v>
      </c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6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4">
        <f t="shared" si="92"/>
        <v>0</v>
      </c>
      <c r="BF630" s="27">
        <f t="shared" si="95"/>
        <v>0</v>
      </c>
      <c r="BG630" s="28">
        <f t="shared" si="96"/>
        <v>0</v>
      </c>
      <c r="BH630" s="29" t="e">
        <f t="shared" si="93"/>
        <v>#DIV/0!</v>
      </c>
      <c r="BI630" s="30"/>
      <c r="BJ630" s="31" t="e">
        <f t="shared" si="91"/>
        <v>#DIV/0!</v>
      </c>
      <c r="BK630" s="22"/>
      <c r="BL630" s="33" t="e">
        <f t="shared" si="89"/>
        <v>#DIV/0!</v>
      </c>
      <c r="BM630" s="22"/>
      <c r="BN630" s="32"/>
      <c r="BO630" s="34" t="e">
        <f t="shared" si="97"/>
        <v>#DIV/0!</v>
      </c>
      <c r="BP630" s="35" t="e">
        <f t="shared" si="90"/>
        <v>#DIV/0!</v>
      </c>
    </row>
    <row r="631" spans="1:68" x14ac:dyDescent="0.45">
      <c r="A631" s="22"/>
      <c r="B631" s="22"/>
      <c r="C631" s="22"/>
      <c r="D631" s="22"/>
      <c r="E631" s="22"/>
      <c r="F631" s="22"/>
      <c r="G631" s="24">
        <f t="shared" si="94"/>
        <v>0</v>
      </c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6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4">
        <f t="shared" si="92"/>
        <v>0</v>
      </c>
      <c r="BF631" s="27">
        <f t="shared" si="95"/>
        <v>0</v>
      </c>
      <c r="BG631" s="28">
        <f t="shared" si="96"/>
        <v>0</v>
      </c>
      <c r="BH631" s="29" t="e">
        <f t="shared" si="93"/>
        <v>#DIV/0!</v>
      </c>
      <c r="BI631" s="30"/>
      <c r="BJ631" s="31" t="e">
        <f t="shared" si="91"/>
        <v>#DIV/0!</v>
      </c>
      <c r="BK631" s="22"/>
      <c r="BL631" s="33" t="e">
        <f t="shared" si="89"/>
        <v>#DIV/0!</v>
      </c>
      <c r="BM631" s="22"/>
      <c r="BN631" s="32"/>
      <c r="BO631" s="34" t="e">
        <f t="shared" si="97"/>
        <v>#DIV/0!</v>
      </c>
      <c r="BP631" s="35" t="e">
        <f t="shared" si="90"/>
        <v>#DIV/0!</v>
      </c>
    </row>
    <row r="632" spans="1:68" x14ac:dyDescent="0.45">
      <c r="A632" s="22"/>
      <c r="B632" s="22"/>
      <c r="C632" s="22"/>
      <c r="D632" s="22"/>
      <c r="E632" s="22"/>
      <c r="F632" s="22"/>
      <c r="G632" s="24">
        <f t="shared" si="94"/>
        <v>0</v>
      </c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6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4">
        <f t="shared" si="92"/>
        <v>0</v>
      </c>
      <c r="BF632" s="27">
        <f t="shared" si="95"/>
        <v>0</v>
      </c>
      <c r="BG632" s="28">
        <f t="shared" si="96"/>
        <v>0</v>
      </c>
      <c r="BH632" s="29" t="e">
        <f t="shared" si="93"/>
        <v>#DIV/0!</v>
      </c>
      <c r="BI632" s="30"/>
      <c r="BJ632" s="31" t="e">
        <f t="shared" si="91"/>
        <v>#DIV/0!</v>
      </c>
      <c r="BK632" s="22"/>
      <c r="BL632" s="33" t="e">
        <f t="shared" si="89"/>
        <v>#DIV/0!</v>
      </c>
      <c r="BM632" s="22"/>
      <c r="BN632" s="32"/>
      <c r="BO632" s="34" t="e">
        <f t="shared" si="97"/>
        <v>#DIV/0!</v>
      </c>
      <c r="BP632" s="35" t="e">
        <f t="shared" si="90"/>
        <v>#DIV/0!</v>
      </c>
    </row>
    <row r="633" spans="1:68" x14ac:dyDescent="0.45">
      <c r="A633" s="22"/>
      <c r="B633" s="22"/>
      <c r="C633" s="22"/>
      <c r="D633" s="22"/>
      <c r="E633" s="22"/>
      <c r="F633" s="22"/>
      <c r="G633" s="24">
        <f t="shared" si="94"/>
        <v>0</v>
      </c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6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4">
        <f t="shared" si="92"/>
        <v>0</v>
      </c>
      <c r="BF633" s="27">
        <f t="shared" si="95"/>
        <v>0</v>
      </c>
      <c r="BG633" s="28">
        <f t="shared" si="96"/>
        <v>0</v>
      </c>
      <c r="BH633" s="29" t="e">
        <f t="shared" si="93"/>
        <v>#DIV/0!</v>
      </c>
      <c r="BI633" s="30"/>
      <c r="BJ633" s="31" t="e">
        <f t="shared" si="91"/>
        <v>#DIV/0!</v>
      </c>
      <c r="BK633" s="22"/>
      <c r="BL633" s="33" t="e">
        <f t="shared" si="89"/>
        <v>#DIV/0!</v>
      </c>
      <c r="BM633" s="22"/>
      <c r="BN633" s="32"/>
      <c r="BO633" s="34" t="e">
        <f t="shared" si="97"/>
        <v>#DIV/0!</v>
      </c>
      <c r="BP633" s="35" t="e">
        <f t="shared" si="90"/>
        <v>#DIV/0!</v>
      </c>
    </row>
    <row r="634" spans="1:68" x14ac:dyDescent="0.45">
      <c r="A634" s="22"/>
      <c r="B634" s="22"/>
      <c r="C634" s="22"/>
      <c r="D634" s="22"/>
      <c r="E634" s="22"/>
      <c r="F634" s="22"/>
      <c r="G634" s="24">
        <f t="shared" si="94"/>
        <v>0</v>
      </c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6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4">
        <f t="shared" si="92"/>
        <v>0</v>
      </c>
      <c r="BF634" s="27">
        <f t="shared" si="95"/>
        <v>0</v>
      </c>
      <c r="BG634" s="28">
        <f t="shared" si="96"/>
        <v>0</v>
      </c>
      <c r="BH634" s="29" t="e">
        <f t="shared" si="93"/>
        <v>#DIV/0!</v>
      </c>
      <c r="BI634" s="30"/>
      <c r="BJ634" s="31" t="e">
        <f t="shared" si="91"/>
        <v>#DIV/0!</v>
      </c>
      <c r="BK634" s="22"/>
      <c r="BL634" s="33" t="e">
        <f t="shared" si="89"/>
        <v>#DIV/0!</v>
      </c>
      <c r="BM634" s="22"/>
      <c r="BN634" s="32"/>
      <c r="BO634" s="34" t="e">
        <f t="shared" si="97"/>
        <v>#DIV/0!</v>
      </c>
      <c r="BP634" s="35" t="e">
        <f t="shared" si="90"/>
        <v>#DIV/0!</v>
      </c>
    </row>
    <row r="635" spans="1:68" x14ac:dyDescent="0.45">
      <c r="A635" s="22"/>
      <c r="B635" s="22"/>
      <c r="C635" s="22"/>
      <c r="D635" s="22"/>
      <c r="E635" s="22"/>
      <c r="F635" s="22"/>
      <c r="G635" s="24">
        <f t="shared" si="94"/>
        <v>0</v>
      </c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6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4">
        <f t="shared" si="92"/>
        <v>0</v>
      </c>
      <c r="BF635" s="27">
        <f t="shared" si="95"/>
        <v>0</v>
      </c>
      <c r="BG635" s="28">
        <f t="shared" si="96"/>
        <v>0</v>
      </c>
      <c r="BH635" s="29" t="e">
        <f t="shared" si="93"/>
        <v>#DIV/0!</v>
      </c>
      <c r="BI635" s="30"/>
      <c r="BJ635" s="31" t="e">
        <f t="shared" si="91"/>
        <v>#DIV/0!</v>
      </c>
      <c r="BK635" s="22"/>
      <c r="BL635" s="33" t="e">
        <f t="shared" si="89"/>
        <v>#DIV/0!</v>
      </c>
      <c r="BM635" s="22"/>
      <c r="BN635" s="32"/>
      <c r="BO635" s="34" t="e">
        <f t="shared" si="97"/>
        <v>#DIV/0!</v>
      </c>
      <c r="BP635" s="35" t="e">
        <f t="shared" si="90"/>
        <v>#DIV/0!</v>
      </c>
    </row>
    <row r="636" spans="1:68" x14ac:dyDescent="0.45">
      <c r="A636" s="22"/>
      <c r="B636" s="22"/>
      <c r="C636" s="22"/>
      <c r="D636" s="22"/>
      <c r="E636" s="22"/>
      <c r="F636" s="22"/>
      <c r="G636" s="24">
        <f t="shared" si="94"/>
        <v>0</v>
      </c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6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4">
        <f t="shared" si="92"/>
        <v>0</v>
      </c>
      <c r="BF636" s="27">
        <f t="shared" si="95"/>
        <v>0</v>
      </c>
      <c r="BG636" s="28">
        <f t="shared" si="96"/>
        <v>0</v>
      </c>
      <c r="BH636" s="29" t="e">
        <f t="shared" si="93"/>
        <v>#DIV/0!</v>
      </c>
      <c r="BI636" s="30"/>
      <c r="BJ636" s="31" t="e">
        <f t="shared" si="91"/>
        <v>#DIV/0!</v>
      </c>
      <c r="BK636" s="22"/>
      <c r="BL636" s="33" t="e">
        <f t="shared" si="89"/>
        <v>#DIV/0!</v>
      </c>
      <c r="BM636" s="22"/>
      <c r="BN636" s="32"/>
      <c r="BO636" s="34" t="e">
        <f t="shared" si="97"/>
        <v>#DIV/0!</v>
      </c>
      <c r="BP636" s="35" t="e">
        <f t="shared" si="90"/>
        <v>#DIV/0!</v>
      </c>
    </row>
    <row r="637" spans="1:68" x14ac:dyDescent="0.45">
      <c r="A637" s="22"/>
      <c r="B637" s="22"/>
      <c r="C637" s="22"/>
      <c r="D637" s="22"/>
      <c r="E637" s="22"/>
      <c r="F637" s="22"/>
      <c r="G637" s="24">
        <f t="shared" si="94"/>
        <v>0</v>
      </c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6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4">
        <f t="shared" si="92"/>
        <v>0</v>
      </c>
      <c r="BF637" s="27">
        <f t="shared" si="95"/>
        <v>0</v>
      </c>
      <c r="BG637" s="28">
        <f t="shared" si="96"/>
        <v>0</v>
      </c>
      <c r="BH637" s="29" t="e">
        <f t="shared" si="93"/>
        <v>#DIV/0!</v>
      </c>
      <c r="BI637" s="30"/>
      <c r="BJ637" s="31" t="e">
        <f t="shared" si="91"/>
        <v>#DIV/0!</v>
      </c>
      <c r="BK637" s="22"/>
      <c r="BL637" s="33" t="e">
        <f t="shared" si="89"/>
        <v>#DIV/0!</v>
      </c>
      <c r="BM637" s="22"/>
      <c r="BN637" s="32"/>
      <c r="BO637" s="34" t="e">
        <f t="shared" si="97"/>
        <v>#DIV/0!</v>
      </c>
      <c r="BP637" s="35" t="e">
        <f t="shared" si="90"/>
        <v>#DIV/0!</v>
      </c>
    </row>
    <row r="638" spans="1:68" x14ac:dyDescent="0.45">
      <c r="A638" s="22"/>
      <c r="B638" s="22"/>
      <c r="C638" s="22"/>
      <c r="D638" s="22"/>
      <c r="E638" s="22"/>
      <c r="F638" s="22"/>
      <c r="G638" s="24">
        <f t="shared" si="94"/>
        <v>0</v>
      </c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6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4">
        <f t="shared" si="92"/>
        <v>0</v>
      </c>
      <c r="BF638" s="27">
        <f t="shared" si="95"/>
        <v>0</v>
      </c>
      <c r="BG638" s="28">
        <f t="shared" si="96"/>
        <v>0</v>
      </c>
      <c r="BH638" s="29" t="e">
        <f t="shared" si="93"/>
        <v>#DIV/0!</v>
      </c>
      <c r="BI638" s="30"/>
      <c r="BJ638" s="31" t="e">
        <f t="shared" si="91"/>
        <v>#DIV/0!</v>
      </c>
      <c r="BK638" s="22"/>
      <c r="BL638" s="33" t="e">
        <f t="shared" si="89"/>
        <v>#DIV/0!</v>
      </c>
      <c r="BM638" s="22"/>
      <c r="BN638" s="32"/>
      <c r="BO638" s="34" t="e">
        <f t="shared" si="97"/>
        <v>#DIV/0!</v>
      </c>
      <c r="BP638" s="35" t="e">
        <f t="shared" si="90"/>
        <v>#DIV/0!</v>
      </c>
    </row>
    <row r="639" spans="1:68" x14ac:dyDescent="0.45">
      <c r="A639" s="22"/>
      <c r="B639" s="22"/>
      <c r="C639" s="22"/>
      <c r="D639" s="22"/>
      <c r="E639" s="22"/>
      <c r="F639" s="22"/>
      <c r="G639" s="24">
        <f t="shared" si="94"/>
        <v>0</v>
      </c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6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4">
        <f t="shared" si="92"/>
        <v>0</v>
      </c>
      <c r="BF639" s="27">
        <f t="shared" si="95"/>
        <v>0</v>
      </c>
      <c r="BG639" s="28">
        <f t="shared" si="96"/>
        <v>0</v>
      </c>
      <c r="BH639" s="29" t="e">
        <f t="shared" si="93"/>
        <v>#DIV/0!</v>
      </c>
      <c r="BI639" s="30"/>
      <c r="BJ639" s="31" t="e">
        <f t="shared" si="91"/>
        <v>#DIV/0!</v>
      </c>
      <c r="BK639" s="22"/>
      <c r="BL639" s="33" t="e">
        <f t="shared" si="89"/>
        <v>#DIV/0!</v>
      </c>
      <c r="BM639" s="22"/>
      <c r="BN639" s="32"/>
      <c r="BO639" s="34" t="e">
        <f t="shared" si="97"/>
        <v>#DIV/0!</v>
      </c>
      <c r="BP639" s="35" t="e">
        <f t="shared" si="90"/>
        <v>#DIV/0!</v>
      </c>
    </row>
    <row r="640" spans="1:68" x14ac:dyDescent="0.45">
      <c r="A640" s="22"/>
      <c r="B640" s="22"/>
      <c r="C640" s="22"/>
      <c r="D640" s="22"/>
      <c r="E640" s="22"/>
      <c r="F640" s="22"/>
      <c r="G640" s="24">
        <f t="shared" si="94"/>
        <v>0</v>
      </c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6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4">
        <f t="shared" si="92"/>
        <v>0</v>
      </c>
      <c r="BF640" s="27">
        <f t="shared" si="95"/>
        <v>0</v>
      </c>
      <c r="BG640" s="28">
        <f t="shared" si="96"/>
        <v>0</v>
      </c>
      <c r="BH640" s="29" t="e">
        <f t="shared" si="93"/>
        <v>#DIV/0!</v>
      </c>
      <c r="BI640" s="30"/>
      <c r="BJ640" s="31" t="e">
        <f t="shared" si="91"/>
        <v>#DIV/0!</v>
      </c>
      <c r="BK640" s="22"/>
      <c r="BL640" s="33" t="e">
        <f t="shared" si="89"/>
        <v>#DIV/0!</v>
      </c>
      <c r="BM640" s="22"/>
      <c r="BN640" s="32"/>
      <c r="BO640" s="34" t="e">
        <f t="shared" si="97"/>
        <v>#DIV/0!</v>
      </c>
      <c r="BP640" s="35" t="e">
        <f t="shared" si="90"/>
        <v>#DIV/0!</v>
      </c>
    </row>
    <row r="641" spans="1:68" x14ac:dyDescent="0.45">
      <c r="A641" s="22"/>
      <c r="B641" s="22"/>
      <c r="C641" s="22"/>
      <c r="D641" s="22"/>
      <c r="E641" s="22"/>
      <c r="F641" s="22"/>
      <c r="G641" s="24">
        <f t="shared" si="94"/>
        <v>0</v>
      </c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6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4">
        <f t="shared" si="92"/>
        <v>0</v>
      </c>
      <c r="BF641" s="27">
        <f t="shared" si="95"/>
        <v>0</v>
      </c>
      <c r="BG641" s="28">
        <f t="shared" si="96"/>
        <v>0</v>
      </c>
      <c r="BH641" s="29" t="e">
        <f t="shared" si="93"/>
        <v>#DIV/0!</v>
      </c>
      <c r="BI641" s="30"/>
      <c r="BJ641" s="31" t="e">
        <f t="shared" si="91"/>
        <v>#DIV/0!</v>
      </c>
      <c r="BK641" s="22"/>
      <c r="BL641" s="33" t="e">
        <f t="shared" si="89"/>
        <v>#DIV/0!</v>
      </c>
      <c r="BM641" s="22"/>
      <c r="BN641" s="32"/>
      <c r="BO641" s="34" t="e">
        <f t="shared" si="97"/>
        <v>#DIV/0!</v>
      </c>
      <c r="BP641" s="35" t="e">
        <f t="shared" si="90"/>
        <v>#DIV/0!</v>
      </c>
    </row>
    <row r="642" spans="1:68" x14ac:dyDescent="0.45">
      <c r="A642" s="22"/>
      <c r="B642" s="22"/>
      <c r="C642" s="22"/>
      <c r="D642" s="22"/>
      <c r="E642" s="22"/>
      <c r="F642" s="22"/>
      <c r="G642" s="24">
        <f t="shared" si="94"/>
        <v>0</v>
      </c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6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4">
        <f t="shared" si="92"/>
        <v>0</v>
      </c>
      <c r="BF642" s="27">
        <f t="shared" si="95"/>
        <v>0</v>
      </c>
      <c r="BG642" s="28">
        <f t="shared" si="96"/>
        <v>0</v>
      </c>
      <c r="BH642" s="29" t="e">
        <f t="shared" si="93"/>
        <v>#DIV/0!</v>
      </c>
      <c r="BI642" s="30"/>
      <c r="BJ642" s="31" t="e">
        <f t="shared" si="91"/>
        <v>#DIV/0!</v>
      </c>
      <c r="BK642" s="22"/>
      <c r="BL642" s="33" t="e">
        <f t="shared" ref="BL642:BL705" si="98">BK642/BJ642</f>
        <v>#DIV/0!</v>
      </c>
      <c r="BM642" s="22"/>
      <c r="BN642" s="32"/>
      <c r="BO642" s="34" t="e">
        <f t="shared" si="97"/>
        <v>#DIV/0!</v>
      </c>
      <c r="BP642" s="35" t="e">
        <f t="shared" ref="BP642:BP705" si="99">BO642*BL642*BH642</f>
        <v>#DIV/0!</v>
      </c>
    </row>
    <row r="643" spans="1:68" x14ac:dyDescent="0.45">
      <c r="A643" s="22"/>
      <c r="B643" s="22"/>
      <c r="C643" s="22"/>
      <c r="D643" s="22"/>
      <c r="E643" s="22"/>
      <c r="F643" s="22"/>
      <c r="G643" s="24">
        <f t="shared" si="94"/>
        <v>0</v>
      </c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6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4">
        <f t="shared" si="92"/>
        <v>0</v>
      </c>
      <c r="BF643" s="27">
        <f t="shared" si="95"/>
        <v>0</v>
      </c>
      <c r="BG643" s="28">
        <f t="shared" si="96"/>
        <v>0</v>
      </c>
      <c r="BH643" s="29" t="e">
        <f t="shared" si="93"/>
        <v>#DIV/0!</v>
      </c>
      <c r="BI643" s="30"/>
      <c r="BJ643" s="31" t="e">
        <f t="shared" si="91"/>
        <v>#DIV/0!</v>
      </c>
      <c r="BK643" s="22"/>
      <c r="BL643" s="33" t="e">
        <f t="shared" si="98"/>
        <v>#DIV/0!</v>
      </c>
      <c r="BM643" s="22"/>
      <c r="BN643" s="32"/>
      <c r="BO643" s="34" t="e">
        <f t="shared" si="97"/>
        <v>#DIV/0!</v>
      </c>
      <c r="BP643" s="35" t="e">
        <f t="shared" si="99"/>
        <v>#DIV/0!</v>
      </c>
    </row>
    <row r="644" spans="1:68" x14ac:dyDescent="0.45">
      <c r="A644" s="22"/>
      <c r="B644" s="22"/>
      <c r="C644" s="22"/>
      <c r="D644" s="22"/>
      <c r="E644" s="22"/>
      <c r="F644" s="22"/>
      <c r="G644" s="24">
        <f t="shared" si="94"/>
        <v>0</v>
      </c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6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4">
        <f t="shared" si="92"/>
        <v>0</v>
      </c>
      <c r="BF644" s="27">
        <f t="shared" si="95"/>
        <v>0</v>
      </c>
      <c r="BG644" s="28">
        <f t="shared" si="96"/>
        <v>0</v>
      </c>
      <c r="BH644" s="29" t="e">
        <f t="shared" si="93"/>
        <v>#DIV/0!</v>
      </c>
      <c r="BI644" s="30"/>
      <c r="BJ644" s="31" t="e">
        <f t="shared" si="91"/>
        <v>#DIV/0!</v>
      </c>
      <c r="BK644" s="22"/>
      <c r="BL644" s="33" t="e">
        <f t="shared" si="98"/>
        <v>#DIV/0!</v>
      </c>
      <c r="BM644" s="22"/>
      <c r="BN644" s="32"/>
      <c r="BO644" s="34" t="e">
        <f t="shared" si="97"/>
        <v>#DIV/0!</v>
      </c>
      <c r="BP644" s="35" t="e">
        <f t="shared" si="99"/>
        <v>#DIV/0!</v>
      </c>
    </row>
    <row r="645" spans="1:68" x14ac:dyDescent="0.45">
      <c r="A645" s="22"/>
      <c r="B645" s="22"/>
      <c r="C645" s="22"/>
      <c r="D645" s="22"/>
      <c r="E645" s="22"/>
      <c r="F645" s="22"/>
      <c r="G645" s="24">
        <f t="shared" si="94"/>
        <v>0</v>
      </c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6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4">
        <f t="shared" si="92"/>
        <v>0</v>
      </c>
      <c r="BF645" s="27">
        <f t="shared" si="95"/>
        <v>0</v>
      </c>
      <c r="BG645" s="28">
        <f t="shared" si="96"/>
        <v>0</v>
      </c>
      <c r="BH645" s="29" t="e">
        <f t="shared" si="93"/>
        <v>#DIV/0!</v>
      </c>
      <c r="BI645" s="30"/>
      <c r="BJ645" s="31" t="e">
        <f t="shared" si="91"/>
        <v>#DIV/0!</v>
      </c>
      <c r="BK645" s="22"/>
      <c r="BL645" s="33" t="e">
        <f t="shared" si="98"/>
        <v>#DIV/0!</v>
      </c>
      <c r="BM645" s="22"/>
      <c r="BN645" s="32"/>
      <c r="BO645" s="34" t="e">
        <f t="shared" si="97"/>
        <v>#DIV/0!</v>
      </c>
      <c r="BP645" s="35" t="e">
        <f t="shared" si="99"/>
        <v>#DIV/0!</v>
      </c>
    </row>
    <row r="646" spans="1:68" x14ac:dyDescent="0.45">
      <c r="A646" s="22"/>
      <c r="B646" s="22"/>
      <c r="C646" s="22"/>
      <c r="D646" s="22"/>
      <c r="E646" s="22"/>
      <c r="F646" s="22"/>
      <c r="G646" s="24">
        <f t="shared" si="94"/>
        <v>0</v>
      </c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6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4">
        <f t="shared" si="92"/>
        <v>0</v>
      </c>
      <c r="BF646" s="27">
        <f t="shared" si="95"/>
        <v>0</v>
      </c>
      <c r="BG646" s="28">
        <f t="shared" si="96"/>
        <v>0</v>
      </c>
      <c r="BH646" s="29" t="e">
        <f t="shared" si="93"/>
        <v>#DIV/0!</v>
      </c>
      <c r="BI646" s="30"/>
      <c r="BJ646" s="31" t="e">
        <f t="shared" si="91"/>
        <v>#DIV/0!</v>
      </c>
      <c r="BK646" s="22"/>
      <c r="BL646" s="33" t="e">
        <f t="shared" si="98"/>
        <v>#DIV/0!</v>
      </c>
      <c r="BM646" s="22"/>
      <c r="BN646" s="32"/>
      <c r="BO646" s="34" t="e">
        <f t="shared" si="97"/>
        <v>#DIV/0!</v>
      </c>
      <c r="BP646" s="35" t="e">
        <f t="shared" si="99"/>
        <v>#DIV/0!</v>
      </c>
    </row>
    <row r="647" spans="1:68" x14ac:dyDescent="0.45">
      <c r="A647" s="22"/>
      <c r="B647" s="22"/>
      <c r="C647" s="22"/>
      <c r="D647" s="22"/>
      <c r="E647" s="22"/>
      <c r="F647" s="22"/>
      <c r="G647" s="24">
        <f t="shared" si="94"/>
        <v>0</v>
      </c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6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4">
        <f t="shared" si="92"/>
        <v>0</v>
      </c>
      <c r="BF647" s="27">
        <f t="shared" si="95"/>
        <v>0</v>
      </c>
      <c r="BG647" s="28">
        <f t="shared" si="96"/>
        <v>0</v>
      </c>
      <c r="BH647" s="29" t="e">
        <f t="shared" si="93"/>
        <v>#DIV/0!</v>
      </c>
      <c r="BI647" s="30"/>
      <c r="BJ647" s="31" t="e">
        <f t="shared" si="91"/>
        <v>#DIV/0!</v>
      </c>
      <c r="BK647" s="22"/>
      <c r="BL647" s="33" t="e">
        <f t="shared" si="98"/>
        <v>#DIV/0!</v>
      </c>
      <c r="BM647" s="22"/>
      <c r="BN647" s="32"/>
      <c r="BO647" s="34" t="e">
        <f t="shared" si="97"/>
        <v>#DIV/0!</v>
      </c>
      <c r="BP647" s="35" t="e">
        <f t="shared" si="99"/>
        <v>#DIV/0!</v>
      </c>
    </row>
    <row r="648" spans="1:68" x14ac:dyDescent="0.45">
      <c r="A648" s="22"/>
      <c r="B648" s="22"/>
      <c r="C648" s="22"/>
      <c r="D648" s="22"/>
      <c r="E648" s="22"/>
      <c r="F648" s="22"/>
      <c r="G648" s="24">
        <f t="shared" si="94"/>
        <v>0</v>
      </c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6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4">
        <f t="shared" si="92"/>
        <v>0</v>
      </c>
      <c r="BF648" s="27">
        <f t="shared" si="95"/>
        <v>0</v>
      </c>
      <c r="BG648" s="28">
        <f t="shared" si="96"/>
        <v>0</v>
      </c>
      <c r="BH648" s="29" t="e">
        <f t="shared" si="93"/>
        <v>#DIV/0!</v>
      </c>
      <c r="BI648" s="30"/>
      <c r="BJ648" s="31" t="e">
        <f t="shared" si="91"/>
        <v>#DIV/0!</v>
      </c>
      <c r="BK648" s="22"/>
      <c r="BL648" s="33" t="e">
        <f t="shared" si="98"/>
        <v>#DIV/0!</v>
      </c>
      <c r="BM648" s="22"/>
      <c r="BN648" s="32"/>
      <c r="BO648" s="34" t="e">
        <f t="shared" si="97"/>
        <v>#DIV/0!</v>
      </c>
      <c r="BP648" s="35" t="e">
        <f t="shared" si="99"/>
        <v>#DIV/0!</v>
      </c>
    </row>
    <row r="649" spans="1:68" x14ac:dyDescent="0.45">
      <c r="A649" s="22"/>
      <c r="B649" s="22"/>
      <c r="C649" s="22"/>
      <c r="D649" s="22"/>
      <c r="E649" s="22"/>
      <c r="F649" s="22"/>
      <c r="G649" s="24">
        <f t="shared" si="94"/>
        <v>0</v>
      </c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6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4">
        <f t="shared" si="92"/>
        <v>0</v>
      </c>
      <c r="BF649" s="27">
        <f t="shared" si="95"/>
        <v>0</v>
      </c>
      <c r="BG649" s="28">
        <f t="shared" si="96"/>
        <v>0</v>
      </c>
      <c r="BH649" s="29" t="e">
        <f t="shared" si="93"/>
        <v>#DIV/0!</v>
      </c>
      <c r="BI649" s="30"/>
      <c r="BJ649" s="31" t="e">
        <f t="shared" ref="BJ649:BJ712" si="100">(BG649*60)/BI649*6</f>
        <v>#DIV/0!</v>
      </c>
      <c r="BK649" s="22"/>
      <c r="BL649" s="33" t="e">
        <f t="shared" si="98"/>
        <v>#DIV/0!</v>
      </c>
      <c r="BM649" s="22"/>
      <c r="BN649" s="32"/>
      <c r="BO649" s="34" t="e">
        <f t="shared" si="97"/>
        <v>#DIV/0!</v>
      </c>
      <c r="BP649" s="35" t="e">
        <f t="shared" si="99"/>
        <v>#DIV/0!</v>
      </c>
    </row>
    <row r="650" spans="1:68" x14ac:dyDescent="0.45">
      <c r="A650" s="22"/>
      <c r="B650" s="22"/>
      <c r="C650" s="22"/>
      <c r="D650" s="22"/>
      <c r="E650" s="22"/>
      <c r="F650" s="22"/>
      <c r="G650" s="24">
        <f t="shared" si="94"/>
        <v>0</v>
      </c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6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4">
        <f t="shared" ref="BE650:BE713" si="101">SUM(H650:BD650)</f>
        <v>0</v>
      </c>
      <c r="BF650" s="27">
        <f t="shared" si="95"/>
        <v>0</v>
      </c>
      <c r="BG650" s="28">
        <f t="shared" si="96"/>
        <v>0</v>
      </c>
      <c r="BH650" s="29" t="e">
        <f t="shared" ref="BH650:BH713" si="102">BF650/G650</f>
        <v>#DIV/0!</v>
      </c>
      <c r="BI650" s="30"/>
      <c r="BJ650" s="31" t="e">
        <f t="shared" si="100"/>
        <v>#DIV/0!</v>
      </c>
      <c r="BK650" s="22"/>
      <c r="BL650" s="33" t="e">
        <f t="shared" si="98"/>
        <v>#DIV/0!</v>
      </c>
      <c r="BM650" s="22"/>
      <c r="BN650" s="32"/>
      <c r="BO650" s="34" t="e">
        <f t="shared" si="97"/>
        <v>#DIV/0!</v>
      </c>
      <c r="BP650" s="35" t="e">
        <f t="shared" si="99"/>
        <v>#DIV/0!</v>
      </c>
    </row>
    <row r="651" spans="1:68" x14ac:dyDescent="0.45">
      <c r="A651" s="22"/>
      <c r="B651" s="22"/>
      <c r="C651" s="22"/>
      <c r="D651" s="22"/>
      <c r="E651" s="22"/>
      <c r="F651" s="22"/>
      <c r="G651" s="24">
        <f t="shared" si="94"/>
        <v>0</v>
      </c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6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4">
        <f t="shared" si="101"/>
        <v>0</v>
      </c>
      <c r="BF651" s="27">
        <f t="shared" si="95"/>
        <v>0</v>
      </c>
      <c r="BG651" s="28">
        <f t="shared" si="96"/>
        <v>0</v>
      </c>
      <c r="BH651" s="29" t="e">
        <f t="shared" si="102"/>
        <v>#DIV/0!</v>
      </c>
      <c r="BI651" s="30"/>
      <c r="BJ651" s="31" t="e">
        <f t="shared" si="100"/>
        <v>#DIV/0!</v>
      </c>
      <c r="BK651" s="22"/>
      <c r="BL651" s="33" t="e">
        <f t="shared" si="98"/>
        <v>#DIV/0!</v>
      </c>
      <c r="BM651" s="22"/>
      <c r="BN651" s="32"/>
      <c r="BO651" s="34" t="e">
        <f t="shared" si="97"/>
        <v>#DIV/0!</v>
      </c>
      <c r="BP651" s="35" t="e">
        <f t="shared" si="99"/>
        <v>#DIV/0!</v>
      </c>
    </row>
    <row r="652" spans="1:68" x14ac:dyDescent="0.45">
      <c r="A652" s="22"/>
      <c r="B652" s="22"/>
      <c r="C652" s="22"/>
      <c r="D652" s="22"/>
      <c r="E652" s="22"/>
      <c r="F652" s="22"/>
      <c r="G652" s="24">
        <f t="shared" si="94"/>
        <v>0</v>
      </c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6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4">
        <f t="shared" si="101"/>
        <v>0</v>
      </c>
      <c r="BF652" s="27">
        <f t="shared" si="95"/>
        <v>0</v>
      </c>
      <c r="BG652" s="28">
        <f t="shared" si="96"/>
        <v>0</v>
      </c>
      <c r="BH652" s="29" t="e">
        <f t="shared" si="102"/>
        <v>#DIV/0!</v>
      </c>
      <c r="BI652" s="30"/>
      <c r="BJ652" s="31" t="e">
        <f t="shared" si="100"/>
        <v>#DIV/0!</v>
      </c>
      <c r="BK652" s="22"/>
      <c r="BL652" s="33" t="e">
        <f t="shared" si="98"/>
        <v>#DIV/0!</v>
      </c>
      <c r="BM652" s="22"/>
      <c r="BN652" s="32"/>
      <c r="BO652" s="34" t="e">
        <f t="shared" si="97"/>
        <v>#DIV/0!</v>
      </c>
      <c r="BP652" s="35" t="e">
        <f t="shared" si="99"/>
        <v>#DIV/0!</v>
      </c>
    </row>
    <row r="653" spans="1:68" x14ac:dyDescent="0.45">
      <c r="A653" s="22"/>
      <c r="B653" s="22"/>
      <c r="C653" s="22"/>
      <c r="D653" s="22"/>
      <c r="E653" s="22"/>
      <c r="F653" s="22"/>
      <c r="G653" s="24">
        <f t="shared" si="94"/>
        <v>0</v>
      </c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6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4">
        <f t="shared" si="101"/>
        <v>0</v>
      </c>
      <c r="BF653" s="27">
        <f t="shared" si="95"/>
        <v>0</v>
      </c>
      <c r="BG653" s="28">
        <f t="shared" si="96"/>
        <v>0</v>
      </c>
      <c r="BH653" s="29" t="e">
        <f t="shared" si="102"/>
        <v>#DIV/0!</v>
      </c>
      <c r="BI653" s="30"/>
      <c r="BJ653" s="31" t="e">
        <f t="shared" si="100"/>
        <v>#DIV/0!</v>
      </c>
      <c r="BK653" s="22"/>
      <c r="BL653" s="33" t="e">
        <f t="shared" si="98"/>
        <v>#DIV/0!</v>
      </c>
      <c r="BM653" s="22"/>
      <c r="BN653" s="32"/>
      <c r="BO653" s="34" t="e">
        <f t="shared" si="97"/>
        <v>#DIV/0!</v>
      </c>
      <c r="BP653" s="35" t="e">
        <f t="shared" si="99"/>
        <v>#DIV/0!</v>
      </c>
    </row>
    <row r="654" spans="1:68" x14ac:dyDescent="0.45">
      <c r="A654" s="22"/>
      <c r="B654" s="22"/>
      <c r="C654" s="22"/>
      <c r="D654" s="22"/>
      <c r="E654" s="22"/>
      <c r="F654" s="22"/>
      <c r="G654" s="24">
        <f t="shared" si="94"/>
        <v>0</v>
      </c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6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4">
        <f t="shared" si="101"/>
        <v>0</v>
      </c>
      <c r="BF654" s="27">
        <f t="shared" si="95"/>
        <v>0</v>
      </c>
      <c r="BG654" s="28">
        <f t="shared" si="96"/>
        <v>0</v>
      </c>
      <c r="BH654" s="29" t="e">
        <f t="shared" si="102"/>
        <v>#DIV/0!</v>
      </c>
      <c r="BI654" s="30"/>
      <c r="BJ654" s="31" t="e">
        <f t="shared" si="100"/>
        <v>#DIV/0!</v>
      </c>
      <c r="BK654" s="22"/>
      <c r="BL654" s="33" t="e">
        <f t="shared" si="98"/>
        <v>#DIV/0!</v>
      </c>
      <c r="BM654" s="22"/>
      <c r="BN654" s="32"/>
      <c r="BO654" s="34" t="e">
        <f t="shared" si="97"/>
        <v>#DIV/0!</v>
      </c>
      <c r="BP654" s="35" t="e">
        <f t="shared" si="99"/>
        <v>#DIV/0!</v>
      </c>
    </row>
    <row r="655" spans="1:68" x14ac:dyDescent="0.45">
      <c r="A655" s="22"/>
      <c r="B655" s="22"/>
      <c r="C655" s="22"/>
      <c r="D655" s="22"/>
      <c r="E655" s="22"/>
      <c r="F655" s="22"/>
      <c r="G655" s="24">
        <f t="shared" si="94"/>
        <v>0</v>
      </c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6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4">
        <f t="shared" si="101"/>
        <v>0</v>
      </c>
      <c r="BF655" s="27">
        <f t="shared" si="95"/>
        <v>0</v>
      </c>
      <c r="BG655" s="28">
        <f t="shared" si="96"/>
        <v>0</v>
      </c>
      <c r="BH655" s="29" t="e">
        <f t="shared" si="102"/>
        <v>#DIV/0!</v>
      </c>
      <c r="BI655" s="30"/>
      <c r="BJ655" s="31" t="e">
        <f t="shared" si="100"/>
        <v>#DIV/0!</v>
      </c>
      <c r="BK655" s="22"/>
      <c r="BL655" s="33" t="e">
        <f t="shared" si="98"/>
        <v>#DIV/0!</v>
      </c>
      <c r="BM655" s="22"/>
      <c r="BN655" s="32"/>
      <c r="BO655" s="34" t="e">
        <f t="shared" si="97"/>
        <v>#DIV/0!</v>
      </c>
      <c r="BP655" s="35" t="e">
        <f t="shared" si="99"/>
        <v>#DIV/0!</v>
      </c>
    </row>
    <row r="656" spans="1:68" x14ac:dyDescent="0.45">
      <c r="A656" s="22"/>
      <c r="B656" s="22"/>
      <c r="C656" s="22"/>
      <c r="D656" s="22"/>
      <c r="E656" s="22"/>
      <c r="F656" s="22"/>
      <c r="G656" s="24">
        <f t="shared" si="94"/>
        <v>0</v>
      </c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6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4">
        <f t="shared" si="101"/>
        <v>0</v>
      </c>
      <c r="BF656" s="27">
        <f t="shared" si="95"/>
        <v>0</v>
      </c>
      <c r="BG656" s="28">
        <f t="shared" si="96"/>
        <v>0</v>
      </c>
      <c r="BH656" s="29" t="e">
        <f t="shared" si="102"/>
        <v>#DIV/0!</v>
      </c>
      <c r="BI656" s="30"/>
      <c r="BJ656" s="31" t="e">
        <f t="shared" si="100"/>
        <v>#DIV/0!</v>
      </c>
      <c r="BK656" s="22"/>
      <c r="BL656" s="33" t="e">
        <f t="shared" si="98"/>
        <v>#DIV/0!</v>
      </c>
      <c r="BM656" s="22"/>
      <c r="BN656" s="32"/>
      <c r="BO656" s="34" t="e">
        <f t="shared" si="97"/>
        <v>#DIV/0!</v>
      </c>
      <c r="BP656" s="35" t="e">
        <f t="shared" si="99"/>
        <v>#DIV/0!</v>
      </c>
    </row>
    <row r="657" spans="1:68" x14ac:dyDescent="0.45">
      <c r="A657" s="22"/>
      <c r="B657" s="22"/>
      <c r="C657" s="22"/>
      <c r="D657" s="22"/>
      <c r="E657" s="22"/>
      <c r="F657" s="22"/>
      <c r="G657" s="24">
        <f t="shared" si="94"/>
        <v>0</v>
      </c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6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4">
        <f t="shared" si="101"/>
        <v>0</v>
      </c>
      <c r="BF657" s="27">
        <f t="shared" si="95"/>
        <v>0</v>
      </c>
      <c r="BG657" s="28">
        <f t="shared" si="96"/>
        <v>0</v>
      </c>
      <c r="BH657" s="29" t="e">
        <f t="shared" si="102"/>
        <v>#DIV/0!</v>
      </c>
      <c r="BI657" s="30"/>
      <c r="BJ657" s="31" t="e">
        <f t="shared" si="100"/>
        <v>#DIV/0!</v>
      </c>
      <c r="BK657" s="22"/>
      <c r="BL657" s="33" t="e">
        <f t="shared" si="98"/>
        <v>#DIV/0!</v>
      </c>
      <c r="BM657" s="22"/>
      <c r="BN657" s="32"/>
      <c r="BO657" s="34" t="e">
        <f t="shared" si="97"/>
        <v>#DIV/0!</v>
      </c>
      <c r="BP657" s="35" t="e">
        <f t="shared" si="99"/>
        <v>#DIV/0!</v>
      </c>
    </row>
    <row r="658" spans="1:68" x14ac:dyDescent="0.45">
      <c r="A658" s="22"/>
      <c r="B658" s="22"/>
      <c r="C658" s="22"/>
      <c r="D658" s="22"/>
      <c r="E658" s="22"/>
      <c r="F658" s="22"/>
      <c r="G658" s="24">
        <f t="shared" si="94"/>
        <v>0</v>
      </c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6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4">
        <f t="shared" si="101"/>
        <v>0</v>
      </c>
      <c r="BF658" s="27">
        <f t="shared" si="95"/>
        <v>0</v>
      </c>
      <c r="BG658" s="28">
        <f t="shared" si="96"/>
        <v>0</v>
      </c>
      <c r="BH658" s="29" t="e">
        <f t="shared" si="102"/>
        <v>#DIV/0!</v>
      </c>
      <c r="BI658" s="30"/>
      <c r="BJ658" s="31" t="e">
        <f t="shared" si="100"/>
        <v>#DIV/0!</v>
      </c>
      <c r="BK658" s="22"/>
      <c r="BL658" s="33" t="e">
        <f t="shared" si="98"/>
        <v>#DIV/0!</v>
      </c>
      <c r="BM658" s="22"/>
      <c r="BN658" s="32"/>
      <c r="BO658" s="34" t="e">
        <f t="shared" si="97"/>
        <v>#DIV/0!</v>
      </c>
      <c r="BP658" s="35" t="e">
        <f t="shared" si="99"/>
        <v>#DIV/0!</v>
      </c>
    </row>
    <row r="659" spans="1:68" x14ac:dyDescent="0.45">
      <c r="A659" s="22"/>
      <c r="B659" s="22"/>
      <c r="C659" s="22"/>
      <c r="D659" s="22"/>
      <c r="E659" s="22"/>
      <c r="F659" s="22"/>
      <c r="G659" s="24">
        <f t="shared" si="94"/>
        <v>0</v>
      </c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6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4">
        <f t="shared" si="101"/>
        <v>0</v>
      </c>
      <c r="BF659" s="27">
        <f t="shared" si="95"/>
        <v>0</v>
      </c>
      <c r="BG659" s="28">
        <f t="shared" si="96"/>
        <v>0</v>
      </c>
      <c r="BH659" s="29" t="e">
        <f t="shared" si="102"/>
        <v>#DIV/0!</v>
      </c>
      <c r="BI659" s="30"/>
      <c r="BJ659" s="31" t="e">
        <f t="shared" si="100"/>
        <v>#DIV/0!</v>
      </c>
      <c r="BK659" s="22"/>
      <c r="BL659" s="33" t="e">
        <f t="shared" si="98"/>
        <v>#DIV/0!</v>
      </c>
      <c r="BM659" s="22"/>
      <c r="BN659" s="32"/>
      <c r="BO659" s="34" t="e">
        <f t="shared" si="97"/>
        <v>#DIV/0!</v>
      </c>
      <c r="BP659" s="35" t="e">
        <f t="shared" si="99"/>
        <v>#DIV/0!</v>
      </c>
    </row>
    <row r="660" spans="1:68" x14ac:dyDescent="0.45">
      <c r="A660" s="22"/>
      <c r="B660" s="22"/>
      <c r="C660" s="22"/>
      <c r="D660" s="22"/>
      <c r="E660" s="22"/>
      <c r="F660" s="22"/>
      <c r="G660" s="24">
        <f t="shared" si="94"/>
        <v>0</v>
      </c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6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4">
        <f t="shared" si="101"/>
        <v>0</v>
      </c>
      <c r="BF660" s="27">
        <f t="shared" si="95"/>
        <v>0</v>
      </c>
      <c r="BG660" s="28">
        <f t="shared" si="96"/>
        <v>0</v>
      </c>
      <c r="BH660" s="29" t="e">
        <f t="shared" si="102"/>
        <v>#DIV/0!</v>
      </c>
      <c r="BI660" s="30"/>
      <c r="BJ660" s="31" t="e">
        <f t="shared" si="100"/>
        <v>#DIV/0!</v>
      </c>
      <c r="BK660" s="22"/>
      <c r="BL660" s="33" t="e">
        <f t="shared" si="98"/>
        <v>#DIV/0!</v>
      </c>
      <c r="BM660" s="22"/>
      <c r="BN660" s="32"/>
      <c r="BO660" s="34" t="e">
        <f t="shared" si="97"/>
        <v>#DIV/0!</v>
      </c>
      <c r="BP660" s="35" t="e">
        <f t="shared" si="99"/>
        <v>#DIV/0!</v>
      </c>
    </row>
    <row r="661" spans="1:68" x14ac:dyDescent="0.45">
      <c r="A661" s="22"/>
      <c r="B661" s="22"/>
      <c r="C661" s="22"/>
      <c r="D661" s="22"/>
      <c r="E661" s="22"/>
      <c r="F661" s="22"/>
      <c r="G661" s="24">
        <f t="shared" si="94"/>
        <v>0</v>
      </c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6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4">
        <f t="shared" si="101"/>
        <v>0</v>
      </c>
      <c r="BF661" s="27">
        <f t="shared" si="95"/>
        <v>0</v>
      </c>
      <c r="BG661" s="28">
        <f t="shared" si="96"/>
        <v>0</v>
      </c>
      <c r="BH661" s="29" t="e">
        <f t="shared" si="102"/>
        <v>#DIV/0!</v>
      </c>
      <c r="BI661" s="30"/>
      <c r="BJ661" s="31" t="e">
        <f t="shared" si="100"/>
        <v>#DIV/0!</v>
      </c>
      <c r="BK661" s="22"/>
      <c r="BL661" s="33" t="e">
        <f t="shared" si="98"/>
        <v>#DIV/0!</v>
      </c>
      <c r="BM661" s="22"/>
      <c r="BN661" s="32"/>
      <c r="BO661" s="34" t="e">
        <f t="shared" si="97"/>
        <v>#DIV/0!</v>
      </c>
      <c r="BP661" s="35" t="e">
        <f t="shared" si="99"/>
        <v>#DIV/0!</v>
      </c>
    </row>
    <row r="662" spans="1:68" x14ac:dyDescent="0.45">
      <c r="A662" s="22"/>
      <c r="B662" s="22"/>
      <c r="C662" s="22"/>
      <c r="D662" s="22"/>
      <c r="E662" s="22"/>
      <c r="F662" s="22"/>
      <c r="G662" s="24">
        <f t="shared" si="94"/>
        <v>0</v>
      </c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6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4">
        <f t="shared" si="101"/>
        <v>0</v>
      </c>
      <c r="BF662" s="27">
        <f t="shared" si="95"/>
        <v>0</v>
      </c>
      <c r="BG662" s="28">
        <f t="shared" si="96"/>
        <v>0</v>
      </c>
      <c r="BH662" s="29" t="e">
        <f t="shared" si="102"/>
        <v>#DIV/0!</v>
      </c>
      <c r="BI662" s="30"/>
      <c r="BJ662" s="31" t="e">
        <f t="shared" si="100"/>
        <v>#DIV/0!</v>
      </c>
      <c r="BK662" s="22"/>
      <c r="BL662" s="33" t="e">
        <f t="shared" si="98"/>
        <v>#DIV/0!</v>
      </c>
      <c r="BM662" s="22"/>
      <c r="BN662" s="32"/>
      <c r="BO662" s="34" t="e">
        <f t="shared" si="97"/>
        <v>#DIV/0!</v>
      </c>
      <c r="BP662" s="35" t="e">
        <f t="shared" si="99"/>
        <v>#DIV/0!</v>
      </c>
    </row>
    <row r="663" spans="1:68" x14ac:dyDescent="0.45">
      <c r="A663" s="22"/>
      <c r="B663" s="22"/>
      <c r="C663" s="22"/>
      <c r="D663" s="22"/>
      <c r="E663" s="22"/>
      <c r="F663" s="22"/>
      <c r="G663" s="24">
        <f t="shared" si="94"/>
        <v>0</v>
      </c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6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4">
        <f t="shared" si="101"/>
        <v>0</v>
      </c>
      <c r="BF663" s="27">
        <f t="shared" si="95"/>
        <v>0</v>
      </c>
      <c r="BG663" s="28">
        <f t="shared" si="96"/>
        <v>0</v>
      </c>
      <c r="BH663" s="29" t="e">
        <f t="shared" si="102"/>
        <v>#DIV/0!</v>
      </c>
      <c r="BI663" s="30"/>
      <c r="BJ663" s="31" t="e">
        <f t="shared" si="100"/>
        <v>#DIV/0!</v>
      </c>
      <c r="BK663" s="22"/>
      <c r="BL663" s="33" t="e">
        <f t="shared" si="98"/>
        <v>#DIV/0!</v>
      </c>
      <c r="BM663" s="22"/>
      <c r="BN663" s="32"/>
      <c r="BO663" s="34" t="e">
        <f t="shared" si="97"/>
        <v>#DIV/0!</v>
      </c>
      <c r="BP663" s="35" t="e">
        <f t="shared" si="99"/>
        <v>#DIV/0!</v>
      </c>
    </row>
    <row r="664" spans="1:68" x14ac:dyDescent="0.45">
      <c r="A664" s="22"/>
      <c r="B664" s="22"/>
      <c r="C664" s="22"/>
      <c r="D664" s="22"/>
      <c r="E664" s="22"/>
      <c r="F664" s="22"/>
      <c r="G664" s="24">
        <f t="shared" si="94"/>
        <v>0</v>
      </c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6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4">
        <f t="shared" si="101"/>
        <v>0</v>
      </c>
      <c r="BF664" s="27">
        <f t="shared" si="95"/>
        <v>0</v>
      </c>
      <c r="BG664" s="28">
        <f t="shared" si="96"/>
        <v>0</v>
      </c>
      <c r="BH664" s="29" t="e">
        <f t="shared" si="102"/>
        <v>#DIV/0!</v>
      </c>
      <c r="BI664" s="30"/>
      <c r="BJ664" s="31" t="e">
        <f t="shared" si="100"/>
        <v>#DIV/0!</v>
      </c>
      <c r="BK664" s="22"/>
      <c r="BL664" s="33" t="e">
        <f t="shared" si="98"/>
        <v>#DIV/0!</v>
      </c>
      <c r="BM664" s="22"/>
      <c r="BN664" s="32"/>
      <c r="BO664" s="34" t="e">
        <f t="shared" si="97"/>
        <v>#DIV/0!</v>
      </c>
      <c r="BP664" s="35" t="e">
        <f t="shared" si="99"/>
        <v>#DIV/0!</v>
      </c>
    </row>
    <row r="665" spans="1:68" x14ac:dyDescent="0.45">
      <c r="A665" s="22"/>
      <c r="B665" s="22"/>
      <c r="C665" s="22"/>
      <c r="D665" s="22"/>
      <c r="E665" s="22"/>
      <c r="F665" s="22"/>
      <c r="G665" s="24">
        <f t="shared" si="94"/>
        <v>0</v>
      </c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6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4">
        <f t="shared" si="101"/>
        <v>0</v>
      </c>
      <c r="BF665" s="27">
        <f t="shared" si="95"/>
        <v>0</v>
      </c>
      <c r="BG665" s="28">
        <f t="shared" si="96"/>
        <v>0</v>
      </c>
      <c r="BH665" s="29" t="e">
        <f t="shared" si="102"/>
        <v>#DIV/0!</v>
      </c>
      <c r="BI665" s="30"/>
      <c r="BJ665" s="31" t="e">
        <f t="shared" si="100"/>
        <v>#DIV/0!</v>
      </c>
      <c r="BK665" s="22"/>
      <c r="BL665" s="33" t="e">
        <f t="shared" si="98"/>
        <v>#DIV/0!</v>
      </c>
      <c r="BM665" s="22"/>
      <c r="BN665" s="32"/>
      <c r="BO665" s="34" t="e">
        <f t="shared" si="97"/>
        <v>#DIV/0!</v>
      </c>
      <c r="BP665" s="35" t="e">
        <f t="shared" si="99"/>
        <v>#DIV/0!</v>
      </c>
    </row>
    <row r="666" spans="1:68" x14ac:dyDescent="0.45">
      <c r="A666" s="22"/>
      <c r="B666" s="22"/>
      <c r="C666" s="22"/>
      <c r="D666" s="22"/>
      <c r="E666" s="22"/>
      <c r="F666" s="22"/>
      <c r="G666" s="24">
        <f t="shared" si="94"/>
        <v>0</v>
      </c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6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4">
        <f t="shared" si="101"/>
        <v>0</v>
      </c>
      <c r="BF666" s="27">
        <f t="shared" si="95"/>
        <v>0</v>
      </c>
      <c r="BG666" s="28">
        <f t="shared" si="96"/>
        <v>0</v>
      </c>
      <c r="BH666" s="29" t="e">
        <f t="shared" si="102"/>
        <v>#DIV/0!</v>
      </c>
      <c r="BI666" s="30"/>
      <c r="BJ666" s="31" t="e">
        <f t="shared" si="100"/>
        <v>#DIV/0!</v>
      </c>
      <c r="BK666" s="22"/>
      <c r="BL666" s="33" t="e">
        <f t="shared" si="98"/>
        <v>#DIV/0!</v>
      </c>
      <c r="BM666" s="22"/>
      <c r="BN666" s="32"/>
      <c r="BO666" s="34" t="e">
        <f t="shared" si="97"/>
        <v>#DIV/0!</v>
      </c>
      <c r="BP666" s="35" t="e">
        <f t="shared" si="99"/>
        <v>#DIV/0!</v>
      </c>
    </row>
    <row r="667" spans="1:68" x14ac:dyDescent="0.45">
      <c r="A667" s="22"/>
      <c r="B667" s="22"/>
      <c r="C667" s="22"/>
      <c r="D667" s="22"/>
      <c r="E667" s="22"/>
      <c r="F667" s="22"/>
      <c r="G667" s="24">
        <f t="shared" si="94"/>
        <v>0</v>
      </c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6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4">
        <f t="shared" si="101"/>
        <v>0</v>
      </c>
      <c r="BF667" s="27">
        <f t="shared" si="95"/>
        <v>0</v>
      </c>
      <c r="BG667" s="28">
        <f t="shared" si="96"/>
        <v>0</v>
      </c>
      <c r="BH667" s="29" t="e">
        <f t="shared" si="102"/>
        <v>#DIV/0!</v>
      </c>
      <c r="BI667" s="30"/>
      <c r="BJ667" s="31" t="e">
        <f t="shared" si="100"/>
        <v>#DIV/0!</v>
      </c>
      <c r="BK667" s="22"/>
      <c r="BL667" s="33" t="e">
        <f t="shared" si="98"/>
        <v>#DIV/0!</v>
      </c>
      <c r="BM667" s="22"/>
      <c r="BN667" s="32"/>
      <c r="BO667" s="34" t="e">
        <f t="shared" si="97"/>
        <v>#DIV/0!</v>
      </c>
      <c r="BP667" s="35" t="e">
        <f t="shared" si="99"/>
        <v>#DIV/0!</v>
      </c>
    </row>
    <row r="668" spans="1:68" x14ac:dyDescent="0.45">
      <c r="A668" s="22"/>
      <c r="B668" s="22"/>
      <c r="C668" s="22"/>
      <c r="D668" s="22"/>
      <c r="E668" s="22"/>
      <c r="F668" s="22"/>
      <c r="G668" s="24">
        <f t="shared" si="94"/>
        <v>0</v>
      </c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6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4">
        <f t="shared" si="101"/>
        <v>0</v>
      </c>
      <c r="BF668" s="27">
        <f t="shared" si="95"/>
        <v>0</v>
      </c>
      <c r="BG668" s="28">
        <f t="shared" si="96"/>
        <v>0</v>
      </c>
      <c r="BH668" s="29" t="e">
        <f t="shared" si="102"/>
        <v>#DIV/0!</v>
      </c>
      <c r="BI668" s="30"/>
      <c r="BJ668" s="31" t="e">
        <f t="shared" si="100"/>
        <v>#DIV/0!</v>
      </c>
      <c r="BK668" s="22"/>
      <c r="BL668" s="33" t="e">
        <f t="shared" si="98"/>
        <v>#DIV/0!</v>
      </c>
      <c r="BM668" s="22"/>
      <c r="BN668" s="32"/>
      <c r="BO668" s="34" t="e">
        <f t="shared" si="97"/>
        <v>#DIV/0!</v>
      </c>
      <c r="BP668" s="35" t="e">
        <f t="shared" si="99"/>
        <v>#DIV/0!</v>
      </c>
    </row>
    <row r="669" spans="1:68" x14ac:dyDescent="0.45">
      <c r="A669" s="22"/>
      <c r="B669" s="22"/>
      <c r="C669" s="22"/>
      <c r="D669" s="22"/>
      <c r="E669" s="22"/>
      <c r="F669" s="22"/>
      <c r="G669" s="24">
        <f t="shared" si="94"/>
        <v>0</v>
      </c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6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4">
        <f t="shared" si="101"/>
        <v>0</v>
      </c>
      <c r="BF669" s="27">
        <f t="shared" si="95"/>
        <v>0</v>
      </c>
      <c r="BG669" s="28">
        <f t="shared" si="96"/>
        <v>0</v>
      </c>
      <c r="BH669" s="29" t="e">
        <f t="shared" si="102"/>
        <v>#DIV/0!</v>
      </c>
      <c r="BI669" s="30"/>
      <c r="BJ669" s="31" t="e">
        <f t="shared" si="100"/>
        <v>#DIV/0!</v>
      </c>
      <c r="BK669" s="22"/>
      <c r="BL669" s="33" t="e">
        <f t="shared" si="98"/>
        <v>#DIV/0!</v>
      </c>
      <c r="BM669" s="22"/>
      <c r="BN669" s="32"/>
      <c r="BO669" s="34" t="e">
        <f t="shared" si="97"/>
        <v>#DIV/0!</v>
      </c>
      <c r="BP669" s="35" t="e">
        <f t="shared" si="99"/>
        <v>#DIV/0!</v>
      </c>
    </row>
    <row r="670" spans="1:68" x14ac:dyDescent="0.45">
      <c r="A670" s="22"/>
      <c r="B670" s="22"/>
      <c r="C670" s="22"/>
      <c r="D670" s="22"/>
      <c r="E670" s="22"/>
      <c r="F670" s="22"/>
      <c r="G670" s="24">
        <f t="shared" si="94"/>
        <v>0</v>
      </c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6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4">
        <f t="shared" si="101"/>
        <v>0</v>
      </c>
      <c r="BF670" s="27">
        <f t="shared" si="95"/>
        <v>0</v>
      </c>
      <c r="BG670" s="28">
        <f t="shared" si="96"/>
        <v>0</v>
      </c>
      <c r="BH670" s="29" t="e">
        <f t="shared" si="102"/>
        <v>#DIV/0!</v>
      </c>
      <c r="BI670" s="30"/>
      <c r="BJ670" s="31" t="e">
        <f t="shared" si="100"/>
        <v>#DIV/0!</v>
      </c>
      <c r="BK670" s="22"/>
      <c r="BL670" s="33" t="e">
        <f t="shared" si="98"/>
        <v>#DIV/0!</v>
      </c>
      <c r="BM670" s="22"/>
      <c r="BN670" s="32"/>
      <c r="BO670" s="34" t="e">
        <f t="shared" si="97"/>
        <v>#DIV/0!</v>
      </c>
      <c r="BP670" s="35" t="e">
        <f t="shared" si="99"/>
        <v>#DIV/0!</v>
      </c>
    </row>
    <row r="671" spans="1:68" x14ac:dyDescent="0.45">
      <c r="A671" s="22"/>
      <c r="B671" s="22"/>
      <c r="C671" s="22"/>
      <c r="D671" s="22"/>
      <c r="E671" s="22"/>
      <c r="F671" s="22"/>
      <c r="G671" s="24">
        <f t="shared" si="94"/>
        <v>0</v>
      </c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6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4">
        <f t="shared" si="101"/>
        <v>0</v>
      </c>
      <c r="BF671" s="27">
        <f t="shared" si="95"/>
        <v>0</v>
      </c>
      <c r="BG671" s="28">
        <f t="shared" si="96"/>
        <v>0</v>
      </c>
      <c r="BH671" s="29" t="e">
        <f t="shared" si="102"/>
        <v>#DIV/0!</v>
      </c>
      <c r="BI671" s="30"/>
      <c r="BJ671" s="31" t="e">
        <f t="shared" si="100"/>
        <v>#DIV/0!</v>
      </c>
      <c r="BK671" s="22"/>
      <c r="BL671" s="33" t="e">
        <f t="shared" si="98"/>
        <v>#DIV/0!</v>
      </c>
      <c r="BM671" s="22"/>
      <c r="BN671" s="32"/>
      <c r="BO671" s="34" t="e">
        <f t="shared" si="97"/>
        <v>#DIV/0!</v>
      </c>
      <c r="BP671" s="35" t="e">
        <f t="shared" si="99"/>
        <v>#DIV/0!</v>
      </c>
    </row>
    <row r="672" spans="1:68" x14ac:dyDescent="0.45">
      <c r="A672" s="22"/>
      <c r="B672" s="22"/>
      <c r="C672" s="22"/>
      <c r="D672" s="22"/>
      <c r="E672" s="22"/>
      <c r="F672" s="22"/>
      <c r="G672" s="24">
        <f t="shared" si="94"/>
        <v>0</v>
      </c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6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4">
        <f t="shared" si="101"/>
        <v>0</v>
      </c>
      <c r="BF672" s="27">
        <f t="shared" si="95"/>
        <v>0</v>
      </c>
      <c r="BG672" s="28">
        <f t="shared" si="96"/>
        <v>0</v>
      </c>
      <c r="BH672" s="29" t="e">
        <f t="shared" si="102"/>
        <v>#DIV/0!</v>
      </c>
      <c r="BI672" s="30"/>
      <c r="BJ672" s="31" t="e">
        <f t="shared" si="100"/>
        <v>#DIV/0!</v>
      </c>
      <c r="BK672" s="22"/>
      <c r="BL672" s="33" t="e">
        <f t="shared" si="98"/>
        <v>#DIV/0!</v>
      </c>
      <c r="BM672" s="22"/>
      <c r="BN672" s="32"/>
      <c r="BO672" s="34" t="e">
        <f t="shared" si="97"/>
        <v>#DIV/0!</v>
      </c>
      <c r="BP672" s="35" t="e">
        <f t="shared" si="99"/>
        <v>#DIV/0!</v>
      </c>
    </row>
    <row r="673" spans="1:68" x14ac:dyDescent="0.45">
      <c r="A673" s="22"/>
      <c r="B673" s="22"/>
      <c r="C673" s="22"/>
      <c r="D673" s="22"/>
      <c r="E673" s="22"/>
      <c r="F673" s="22"/>
      <c r="G673" s="24">
        <f t="shared" si="94"/>
        <v>0</v>
      </c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6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4">
        <f t="shared" si="101"/>
        <v>0</v>
      </c>
      <c r="BF673" s="27">
        <f t="shared" si="95"/>
        <v>0</v>
      </c>
      <c r="BG673" s="28">
        <f t="shared" si="96"/>
        <v>0</v>
      </c>
      <c r="BH673" s="29" t="e">
        <f t="shared" si="102"/>
        <v>#DIV/0!</v>
      </c>
      <c r="BI673" s="30"/>
      <c r="BJ673" s="31" t="e">
        <f t="shared" si="100"/>
        <v>#DIV/0!</v>
      </c>
      <c r="BK673" s="22"/>
      <c r="BL673" s="33" t="e">
        <f t="shared" si="98"/>
        <v>#DIV/0!</v>
      </c>
      <c r="BM673" s="22"/>
      <c r="BN673" s="32"/>
      <c r="BO673" s="34" t="e">
        <f t="shared" si="97"/>
        <v>#DIV/0!</v>
      </c>
      <c r="BP673" s="35" t="e">
        <f t="shared" si="99"/>
        <v>#DIV/0!</v>
      </c>
    </row>
    <row r="674" spans="1:68" x14ac:dyDescent="0.45">
      <c r="A674" s="22"/>
      <c r="B674" s="22"/>
      <c r="C674" s="22"/>
      <c r="D674" s="22"/>
      <c r="E674" s="22"/>
      <c r="F674" s="22"/>
      <c r="G674" s="24">
        <f t="shared" si="94"/>
        <v>0</v>
      </c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6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4">
        <f t="shared" si="101"/>
        <v>0</v>
      </c>
      <c r="BF674" s="27">
        <f t="shared" si="95"/>
        <v>0</v>
      </c>
      <c r="BG674" s="28">
        <f t="shared" si="96"/>
        <v>0</v>
      </c>
      <c r="BH674" s="29" t="e">
        <f t="shared" si="102"/>
        <v>#DIV/0!</v>
      </c>
      <c r="BI674" s="30"/>
      <c r="BJ674" s="31" t="e">
        <f t="shared" si="100"/>
        <v>#DIV/0!</v>
      </c>
      <c r="BK674" s="22"/>
      <c r="BL674" s="33" t="e">
        <f t="shared" si="98"/>
        <v>#DIV/0!</v>
      </c>
      <c r="BM674" s="22"/>
      <c r="BN674" s="32"/>
      <c r="BO674" s="34" t="e">
        <f t="shared" si="97"/>
        <v>#DIV/0!</v>
      </c>
      <c r="BP674" s="35" t="e">
        <f t="shared" si="99"/>
        <v>#DIV/0!</v>
      </c>
    </row>
    <row r="675" spans="1:68" x14ac:dyDescent="0.45">
      <c r="A675" s="22"/>
      <c r="B675" s="22"/>
      <c r="C675" s="22"/>
      <c r="D675" s="22"/>
      <c r="E675" s="22"/>
      <c r="F675" s="22"/>
      <c r="G675" s="24">
        <f t="shared" si="94"/>
        <v>0</v>
      </c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6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4">
        <f t="shared" si="101"/>
        <v>0</v>
      </c>
      <c r="BF675" s="27">
        <f t="shared" si="95"/>
        <v>0</v>
      </c>
      <c r="BG675" s="28">
        <f t="shared" si="96"/>
        <v>0</v>
      </c>
      <c r="BH675" s="29" t="e">
        <f t="shared" si="102"/>
        <v>#DIV/0!</v>
      </c>
      <c r="BI675" s="30"/>
      <c r="BJ675" s="31" t="e">
        <f t="shared" si="100"/>
        <v>#DIV/0!</v>
      </c>
      <c r="BK675" s="22"/>
      <c r="BL675" s="33" t="e">
        <f t="shared" si="98"/>
        <v>#DIV/0!</v>
      </c>
      <c r="BM675" s="22"/>
      <c r="BN675" s="32"/>
      <c r="BO675" s="34" t="e">
        <f t="shared" si="97"/>
        <v>#DIV/0!</v>
      </c>
      <c r="BP675" s="35" t="e">
        <f t="shared" si="99"/>
        <v>#DIV/0!</v>
      </c>
    </row>
    <row r="676" spans="1:68" x14ac:dyDescent="0.45">
      <c r="A676" s="22"/>
      <c r="B676" s="22"/>
      <c r="C676" s="22"/>
      <c r="D676" s="22"/>
      <c r="E676" s="22"/>
      <c r="F676" s="22"/>
      <c r="G676" s="24">
        <f t="shared" si="94"/>
        <v>0</v>
      </c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6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4">
        <f t="shared" si="101"/>
        <v>0</v>
      </c>
      <c r="BF676" s="27">
        <f t="shared" si="95"/>
        <v>0</v>
      </c>
      <c r="BG676" s="28">
        <f t="shared" si="96"/>
        <v>0</v>
      </c>
      <c r="BH676" s="29" t="e">
        <f t="shared" si="102"/>
        <v>#DIV/0!</v>
      </c>
      <c r="BI676" s="30"/>
      <c r="BJ676" s="31" t="e">
        <f t="shared" si="100"/>
        <v>#DIV/0!</v>
      </c>
      <c r="BK676" s="22"/>
      <c r="BL676" s="33" t="e">
        <f t="shared" si="98"/>
        <v>#DIV/0!</v>
      </c>
      <c r="BM676" s="22"/>
      <c r="BN676" s="32"/>
      <c r="BO676" s="34" t="e">
        <f t="shared" si="97"/>
        <v>#DIV/0!</v>
      </c>
      <c r="BP676" s="35" t="e">
        <f t="shared" si="99"/>
        <v>#DIV/0!</v>
      </c>
    </row>
    <row r="677" spans="1:68" x14ac:dyDescent="0.45">
      <c r="A677" s="22"/>
      <c r="B677" s="22"/>
      <c r="C677" s="22"/>
      <c r="D677" s="22"/>
      <c r="E677" s="22"/>
      <c r="F677" s="22"/>
      <c r="G677" s="24">
        <f t="shared" si="94"/>
        <v>0</v>
      </c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6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4">
        <f t="shared" si="101"/>
        <v>0</v>
      </c>
      <c r="BF677" s="27">
        <f t="shared" si="95"/>
        <v>0</v>
      </c>
      <c r="BG677" s="28">
        <f t="shared" si="96"/>
        <v>0</v>
      </c>
      <c r="BH677" s="29" t="e">
        <f t="shared" si="102"/>
        <v>#DIV/0!</v>
      </c>
      <c r="BI677" s="30"/>
      <c r="BJ677" s="31" t="e">
        <f t="shared" si="100"/>
        <v>#DIV/0!</v>
      </c>
      <c r="BK677" s="22"/>
      <c r="BL677" s="33" t="e">
        <f t="shared" si="98"/>
        <v>#DIV/0!</v>
      </c>
      <c r="BM677" s="22"/>
      <c r="BN677" s="32"/>
      <c r="BO677" s="34" t="e">
        <f t="shared" si="97"/>
        <v>#DIV/0!</v>
      </c>
      <c r="BP677" s="35" t="e">
        <f t="shared" si="99"/>
        <v>#DIV/0!</v>
      </c>
    </row>
    <row r="678" spans="1:68" x14ac:dyDescent="0.45">
      <c r="A678" s="22"/>
      <c r="B678" s="22"/>
      <c r="C678" s="22"/>
      <c r="D678" s="22"/>
      <c r="E678" s="22"/>
      <c r="F678" s="22"/>
      <c r="G678" s="24">
        <f t="shared" si="94"/>
        <v>0</v>
      </c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6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4">
        <f t="shared" si="101"/>
        <v>0</v>
      </c>
      <c r="BF678" s="27">
        <f t="shared" si="95"/>
        <v>0</v>
      </c>
      <c r="BG678" s="28">
        <f t="shared" si="96"/>
        <v>0</v>
      </c>
      <c r="BH678" s="29" t="e">
        <f t="shared" si="102"/>
        <v>#DIV/0!</v>
      </c>
      <c r="BI678" s="30"/>
      <c r="BJ678" s="31" t="e">
        <f t="shared" si="100"/>
        <v>#DIV/0!</v>
      </c>
      <c r="BK678" s="22"/>
      <c r="BL678" s="33" t="e">
        <f t="shared" si="98"/>
        <v>#DIV/0!</v>
      </c>
      <c r="BM678" s="22"/>
      <c r="BN678" s="32"/>
      <c r="BO678" s="34" t="e">
        <f t="shared" si="97"/>
        <v>#DIV/0!</v>
      </c>
      <c r="BP678" s="35" t="e">
        <f t="shared" si="99"/>
        <v>#DIV/0!</v>
      </c>
    </row>
    <row r="679" spans="1:68" x14ac:dyDescent="0.45">
      <c r="A679" s="22"/>
      <c r="B679" s="22"/>
      <c r="C679" s="22"/>
      <c r="D679" s="22"/>
      <c r="E679" s="22"/>
      <c r="F679" s="22"/>
      <c r="G679" s="24">
        <f t="shared" si="94"/>
        <v>0</v>
      </c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6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4">
        <f t="shared" si="101"/>
        <v>0</v>
      </c>
      <c r="BF679" s="27">
        <f t="shared" si="95"/>
        <v>0</v>
      </c>
      <c r="BG679" s="28">
        <f t="shared" si="96"/>
        <v>0</v>
      </c>
      <c r="BH679" s="29" t="e">
        <f t="shared" si="102"/>
        <v>#DIV/0!</v>
      </c>
      <c r="BI679" s="30"/>
      <c r="BJ679" s="31" t="e">
        <f t="shared" si="100"/>
        <v>#DIV/0!</v>
      </c>
      <c r="BK679" s="22"/>
      <c r="BL679" s="33" t="e">
        <f t="shared" si="98"/>
        <v>#DIV/0!</v>
      </c>
      <c r="BM679" s="22"/>
      <c r="BN679" s="32"/>
      <c r="BO679" s="34" t="e">
        <f t="shared" si="97"/>
        <v>#DIV/0!</v>
      </c>
      <c r="BP679" s="35" t="e">
        <f t="shared" si="99"/>
        <v>#DIV/0!</v>
      </c>
    </row>
    <row r="680" spans="1:68" x14ac:dyDescent="0.45">
      <c r="A680" s="22"/>
      <c r="B680" s="22"/>
      <c r="C680" s="22"/>
      <c r="D680" s="22"/>
      <c r="E680" s="22"/>
      <c r="F680" s="22"/>
      <c r="G680" s="24">
        <f t="shared" si="94"/>
        <v>0</v>
      </c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6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4">
        <f t="shared" si="101"/>
        <v>0</v>
      </c>
      <c r="BF680" s="27">
        <f t="shared" si="95"/>
        <v>0</v>
      </c>
      <c r="BG680" s="28">
        <f t="shared" si="96"/>
        <v>0</v>
      </c>
      <c r="BH680" s="29" t="e">
        <f t="shared" si="102"/>
        <v>#DIV/0!</v>
      </c>
      <c r="BI680" s="30"/>
      <c r="BJ680" s="31" t="e">
        <f t="shared" si="100"/>
        <v>#DIV/0!</v>
      </c>
      <c r="BK680" s="22"/>
      <c r="BL680" s="33" t="e">
        <f t="shared" si="98"/>
        <v>#DIV/0!</v>
      </c>
      <c r="BM680" s="22"/>
      <c r="BN680" s="32"/>
      <c r="BO680" s="34" t="e">
        <f t="shared" si="97"/>
        <v>#DIV/0!</v>
      </c>
      <c r="BP680" s="35" t="e">
        <f t="shared" si="99"/>
        <v>#DIV/0!</v>
      </c>
    </row>
    <row r="681" spans="1:68" x14ac:dyDescent="0.45">
      <c r="A681" s="22"/>
      <c r="B681" s="22"/>
      <c r="C681" s="22"/>
      <c r="D681" s="22"/>
      <c r="E681" s="22"/>
      <c r="F681" s="22"/>
      <c r="G681" s="24">
        <f t="shared" si="94"/>
        <v>0</v>
      </c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6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4">
        <f t="shared" si="101"/>
        <v>0</v>
      </c>
      <c r="BF681" s="27">
        <f t="shared" si="95"/>
        <v>0</v>
      </c>
      <c r="BG681" s="28">
        <f t="shared" si="96"/>
        <v>0</v>
      </c>
      <c r="BH681" s="29" t="e">
        <f t="shared" si="102"/>
        <v>#DIV/0!</v>
      </c>
      <c r="BI681" s="30"/>
      <c r="BJ681" s="31" t="e">
        <f t="shared" si="100"/>
        <v>#DIV/0!</v>
      </c>
      <c r="BK681" s="22"/>
      <c r="BL681" s="33" t="e">
        <f t="shared" si="98"/>
        <v>#DIV/0!</v>
      </c>
      <c r="BM681" s="22"/>
      <c r="BN681" s="32"/>
      <c r="BO681" s="34" t="e">
        <f t="shared" si="97"/>
        <v>#DIV/0!</v>
      </c>
      <c r="BP681" s="35" t="e">
        <f t="shared" si="99"/>
        <v>#DIV/0!</v>
      </c>
    </row>
    <row r="682" spans="1:68" x14ac:dyDescent="0.45">
      <c r="A682" s="22"/>
      <c r="B682" s="22"/>
      <c r="C682" s="22"/>
      <c r="D682" s="22"/>
      <c r="E682" s="22"/>
      <c r="F682" s="22"/>
      <c r="G682" s="24">
        <f t="shared" si="94"/>
        <v>0</v>
      </c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6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4">
        <f t="shared" si="101"/>
        <v>0</v>
      </c>
      <c r="BF682" s="27">
        <f t="shared" si="95"/>
        <v>0</v>
      </c>
      <c r="BG682" s="28">
        <f t="shared" si="96"/>
        <v>0</v>
      </c>
      <c r="BH682" s="29" t="e">
        <f t="shared" si="102"/>
        <v>#DIV/0!</v>
      </c>
      <c r="BI682" s="30"/>
      <c r="BJ682" s="31" t="e">
        <f t="shared" si="100"/>
        <v>#DIV/0!</v>
      </c>
      <c r="BK682" s="22"/>
      <c r="BL682" s="33" t="e">
        <f t="shared" si="98"/>
        <v>#DIV/0!</v>
      </c>
      <c r="BM682" s="22"/>
      <c r="BN682" s="32"/>
      <c r="BO682" s="34" t="e">
        <f t="shared" si="97"/>
        <v>#DIV/0!</v>
      </c>
      <c r="BP682" s="35" t="e">
        <f t="shared" si="99"/>
        <v>#DIV/0!</v>
      </c>
    </row>
    <row r="683" spans="1:68" x14ac:dyDescent="0.45">
      <c r="A683" s="22"/>
      <c r="B683" s="22"/>
      <c r="C683" s="22"/>
      <c r="D683" s="22"/>
      <c r="E683" s="22"/>
      <c r="F683" s="22"/>
      <c r="G683" s="24">
        <f t="shared" si="94"/>
        <v>0</v>
      </c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6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4">
        <f t="shared" si="101"/>
        <v>0</v>
      </c>
      <c r="BF683" s="27">
        <f t="shared" si="95"/>
        <v>0</v>
      </c>
      <c r="BG683" s="28">
        <f t="shared" si="96"/>
        <v>0</v>
      </c>
      <c r="BH683" s="29" t="e">
        <f t="shared" si="102"/>
        <v>#DIV/0!</v>
      </c>
      <c r="BI683" s="30"/>
      <c r="BJ683" s="31" t="e">
        <f t="shared" si="100"/>
        <v>#DIV/0!</v>
      </c>
      <c r="BK683" s="22"/>
      <c r="BL683" s="33" t="e">
        <f t="shared" si="98"/>
        <v>#DIV/0!</v>
      </c>
      <c r="BM683" s="22"/>
      <c r="BN683" s="32"/>
      <c r="BO683" s="34" t="e">
        <f t="shared" si="97"/>
        <v>#DIV/0!</v>
      </c>
      <c r="BP683" s="35" t="e">
        <f t="shared" si="99"/>
        <v>#DIV/0!</v>
      </c>
    </row>
    <row r="684" spans="1:68" x14ac:dyDescent="0.45">
      <c r="A684" s="22"/>
      <c r="B684" s="22"/>
      <c r="C684" s="22"/>
      <c r="D684" s="22"/>
      <c r="E684" s="22"/>
      <c r="F684" s="22"/>
      <c r="G684" s="24">
        <f t="shared" si="94"/>
        <v>0</v>
      </c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6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4">
        <f t="shared" si="101"/>
        <v>0</v>
      </c>
      <c r="BF684" s="27">
        <f t="shared" si="95"/>
        <v>0</v>
      </c>
      <c r="BG684" s="28">
        <f t="shared" si="96"/>
        <v>0</v>
      </c>
      <c r="BH684" s="29" t="e">
        <f t="shared" si="102"/>
        <v>#DIV/0!</v>
      </c>
      <c r="BI684" s="30"/>
      <c r="BJ684" s="31" t="e">
        <f t="shared" si="100"/>
        <v>#DIV/0!</v>
      </c>
      <c r="BK684" s="22"/>
      <c r="BL684" s="33" t="e">
        <f t="shared" si="98"/>
        <v>#DIV/0!</v>
      </c>
      <c r="BM684" s="22"/>
      <c r="BN684" s="32"/>
      <c r="BO684" s="34" t="e">
        <f t="shared" si="97"/>
        <v>#DIV/0!</v>
      </c>
      <c r="BP684" s="35" t="e">
        <f t="shared" si="99"/>
        <v>#DIV/0!</v>
      </c>
    </row>
    <row r="685" spans="1:68" x14ac:dyDescent="0.45">
      <c r="A685" s="22"/>
      <c r="B685" s="22"/>
      <c r="C685" s="22"/>
      <c r="D685" s="22"/>
      <c r="E685" s="22"/>
      <c r="F685" s="22"/>
      <c r="G685" s="24">
        <f t="shared" si="94"/>
        <v>0</v>
      </c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6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4">
        <f t="shared" si="101"/>
        <v>0</v>
      </c>
      <c r="BF685" s="27">
        <f t="shared" si="95"/>
        <v>0</v>
      </c>
      <c r="BG685" s="28">
        <f t="shared" si="96"/>
        <v>0</v>
      </c>
      <c r="BH685" s="29" t="e">
        <f t="shared" si="102"/>
        <v>#DIV/0!</v>
      </c>
      <c r="BI685" s="30"/>
      <c r="BJ685" s="31" t="e">
        <f t="shared" si="100"/>
        <v>#DIV/0!</v>
      </c>
      <c r="BK685" s="22"/>
      <c r="BL685" s="33" t="e">
        <f t="shared" si="98"/>
        <v>#DIV/0!</v>
      </c>
      <c r="BM685" s="22"/>
      <c r="BN685" s="32"/>
      <c r="BO685" s="34" t="e">
        <f t="shared" si="97"/>
        <v>#DIV/0!</v>
      </c>
      <c r="BP685" s="35" t="e">
        <f t="shared" si="99"/>
        <v>#DIV/0!</v>
      </c>
    </row>
    <row r="686" spans="1:68" x14ac:dyDescent="0.45">
      <c r="A686" s="22"/>
      <c r="B686" s="22"/>
      <c r="C686" s="22"/>
      <c r="D686" s="22"/>
      <c r="E686" s="22"/>
      <c r="F686" s="22"/>
      <c r="G686" s="24">
        <f t="shared" si="94"/>
        <v>0</v>
      </c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6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4">
        <f t="shared" si="101"/>
        <v>0</v>
      </c>
      <c r="BF686" s="27">
        <f t="shared" si="95"/>
        <v>0</v>
      </c>
      <c r="BG686" s="28">
        <f t="shared" si="96"/>
        <v>0</v>
      </c>
      <c r="BH686" s="29" t="e">
        <f t="shared" si="102"/>
        <v>#DIV/0!</v>
      </c>
      <c r="BI686" s="30"/>
      <c r="BJ686" s="31" t="e">
        <f t="shared" si="100"/>
        <v>#DIV/0!</v>
      </c>
      <c r="BK686" s="22"/>
      <c r="BL686" s="33" t="e">
        <f t="shared" si="98"/>
        <v>#DIV/0!</v>
      </c>
      <c r="BM686" s="22"/>
      <c r="BN686" s="32"/>
      <c r="BO686" s="34" t="e">
        <f t="shared" si="97"/>
        <v>#DIV/0!</v>
      </c>
      <c r="BP686" s="35" t="e">
        <f t="shared" si="99"/>
        <v>#DIV/0!</v>
      </c>
    </row>
    <row r="687" spans="1:68" x14ac:dyDescent="0.45">
      <c r="A687" s="22"/>
      <c r="B687" s="22"/>
      <c r="C687" s="22"/>
      <c r="D687" s="22"/>
      <c r="E687" s="22"/>
      <c r="F687" s="22"/>
      <c r="G687" s="24">
        <f t="shared" si="94"/>
        <v>0</v>
      </c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6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4">
        <f t="shared" si="101"/>
        <v>0</v>
      </c>
      <c r="BF687" s="27">
        <f t="shared" si="95"/>
        <v>0</v>
      </c>
      <c r="BG687" s="28">
        <f t="shared" si="96"/>
        <v>0</v>
      </c>
      <c r="BH687" s="29" t="e">
        <f t="shared" si="102"/>
        <v>#DIV/0!</v>
      </c>
      <c r="BI687" s="30"/>
      <c r="BJ687" s="31" t="e">
        <f t="shared" si="100"/>
        <v>#DIV/0!</v>
      </c>
      <c r="BK687" s="22"/>
      <c r="BL687" s="33" t="e">
        <f t="shared" si="98"/>
        <v>#DIV/0!</v>
      </c>
      <c r="BM687" s="22"/>
      <c r="BN687" s="32"/>
      <c r="BO687" s="34" t="e">
        <f t="shared" si="97"/>
        <v>#DIV/0!</v>
      </c>
      <c r="BP687" s="35" t="e">
        <f t="shared" si="99"/>
        <v>#DIV/0!</v>
      </c>
    </row>
    <row r="688" spans="1:68" x14ac:dyDescent="0.45">
      <c r="A688" s="22"/>
      <c r="B688" s="22"/>
      <c r="C688" s="22"/>
      <c r="D688" s="22"/>
      <c r="E688" s="22"/>
      <c r="F688" s="22"/>
      <c r="G688" s="24">
        <f t="shared" si="94"/>
        <v>0</v>
      </c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6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4">
        <f t="shared" si="101"/>
        <v>0</v>
      </c>
      <c r="BF688" s="27">
        <f t="shared" si="95"/>
        <v>0</v>
      </c>
      <c r="BG688" s="28">
        <f t="shared" si="96"/>
        <v>0</v>
      </c>
      <c r="BH688" s="29" t="e">
        <f t="shared" si="102"/>
        <v>#DIV/0!</v>
      </c>
      <c r="BI688" s="30"/>
      <c r="BJ688" s="31" t="e">
        <f t="shared" si="100"/>
        <v>#DIV/0!</v>
      </c>
      <c r="BK688" s="22"/>
      <c r="BL688" s="33" t="e">
        <f t="shared" si="98"/>
        <v>#DIV/0!</v>
      </c>
      <c r="BM688" s="22"/>
      <c r="BN688" s="32"/>
      <c r="BO688" s="34" t="e">
        <f t="shared" si="97"/>
        <v>#DIV/0!</v>
      </c>
      <c r="BP688" s="35" t="e">
        <f t="shared" si="99"/>
        <v>#DIV/0!</v>
      </c>
    </row>
    <row r="689" spans="1:68" x14ac:dyDescent="0.45">
      <c r="A689" s="22"/>
      <c r="B689" s="22"/>
      <c r="C689" s="22"/>
      <c r="D689" s="22"/>
      <c r="E689" s="22"/>
      <c r="F689" s="22"/>
      <c r="G689" s="24">
        <f t="shared" si="94"/>
        <v>0</v>
      </c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6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4">
        <f t="shared" si="101"/>
        <v>0</v>
      </c>
      <c r="BF689" s="27">
        <f t="shared" si="95"/>
        <v>0</v>
      </c>
      <c r="BG689" s="28">
        <f t="shared" si="96"/>
        <v>0</v>
      </c>
      <c r="BH689" s="29" t="e">
        <f t="shared" si="102"/>
        <v>#DIV/0!</v>
      </c>
      <c r="BI689" s="30"/>
      <c r="BJ689" s="31" t="e">
        <f t="shared" si="100"/>
        <v>#DIV/0!</v>
      </c>
      <c r="BK689" s="22"/>
      <c r="BL689" s="33" t="e">
        <f t="shared" si="98"/>
        <v>#DIV/0!</v>
      </c>
      <c r="BM689" s="22"/>
      <c r="BN689" s="32"/>
      <c r="BO689" s="34" t="e">
        <f t="shared" si="97"/>
        <v>#DIV/0!</v>
      </c>
      <c r="BP689" s="35" t="e">
        <f t="shared" si="99"/>
        <v>#DIV/0!</v>
      </c>
    </row>
    <row r="690" spans="1:68" x14ac:dyDescent="0.45">
      <c r="A690" s="22"/>
      <c r="B690" s="22"/>
      <c r="C690" s="22"/>
      <c r="D690" s="22"/>
      <c r="E690" s="22"/>
      <c r="F690" s="22"/>
      <c r="G690" s="24">
        <f t="shared" si="94"/>
        <v>0</v>
      </c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6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4">
        <f t="shared" si="101"/>
        <v>0</v>
      </c>
      <c r="BF690" s="27">
        <f t="shared" si="95"/>
        <v>0</v>
      </c>
      <c r="BG690" s="28">
        <f t="shared" si="96"/>
        <v>0</v>
      </c>
      <c r="BH690" s="29" t="e">
        <f t="shared" si="102"/>
        <v>#DIV/0!</v>
      </c>
      <c r="BI690" s="30"/>
      <c r="BJ690" s="31" t="e">
        <f t="shared" si="100"/>
        <v>#DIV/0!</v>
      </c>
      <c r="BK690" s="22"/>
      <c r="BL690" s="33" t="e">
        <f t="shared" si="98"/>
        <v>#DIV/0!</v>
      </c>
      <c r="BM690" s="22"/>
      <c r="BN690" s="32"/>
      <c r="BO690" s="34" t="e">
        <f t="shared" si="97"/>
        <v>#DIV/0!</v>
      </c>
      <c r="BP690" s="35" t="e">
        <f t="shared" si="99"/>
        <v>#DIV/0!</v>
      </c>
    </row>
    <row r="691" spans="1:68" x14ac:dyDescent="0.45">
      <c r="A691" s="22"/>
      <c r="B691" s="22"/>
      <c r="C691" s="22"/>
      <c r="D691" s="22"/>
      <c r="E691" s="22"/>
      <c r="F691" s="22"/>
      <c r="G691" s="24">
        <f t="shared" ref="G691:G754" si="103">(D691-C691)-(E691+F691)</f>
        <v>0</v>
      </c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6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4">
        <f t="shared" si="101"/>
        <v>0</v>
      </c>
      <c r="BF691" s="27">
        <f t="shared" ref="BF691:BF754" si="104">G691-BE691</f>
        <v>0</v>
      </c>
      <c r="BG691" s="28">
        <f t="shared" ref="BG691:BG754" si="105">(HOUR(BF691)*60)+MINUTE(BF691)</f>
        <v>0</v>
      </c>
      <c r="BH691" s="29" t="e">
        <f t="shared" si="102"/>
        <v>#DIV/0!</v>
      </c>
      <c r="BI691" s="30"/>
      <c r="BJ691" s="31" t="e">
        <f t="shared" si="100"/>
        <v>#DIV/0!</v>
      </c>
      <c r="BK691" s="22"/>
      <c r="BL691" s="33" t="e">
        <f t="shared" si="98"/>
        <v>#DIV/0!</v>
      </c>
      <c r="BM691" s="22"/>
      <c r="BN691" s="32"/>
      <c r="BO691" s="34" t="e">
        <f t="shared" ref="BO691:BO754" si="106">(BM691-BN691)/BK691</f>
        <v>#DIV/0!</v>
      </c>
      <c r="BP691" s="35" t="e">
        <f t="shared" si="99"/>
        <v>#DIV/0!</v>
      </c>
    </row>
    <row r="692" spans="1:68" x14ac:dyDescent="0.45">
      <c r="A692" s="22"/>
      <c r="B692" s="22"/>
      <c r="C692" s="22"/>
      <c r="D692" s="22"/>
      <c r="E692" s="22"/>
      <c r="F692" s="22"/>
      <c r="G692" s="24">
        <f t="shared" si="103"/>
        <v>0</v>
      </c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6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4">
        <f t="shared" si="101"/>
        <v>0</v>
      </c>
      <c r="BF692" s="27">
        <f t="shared" si="104"/>
        <v>0</v>
      </c>
      <c r="BG692" s="28">
        <f t="shared" si="105"/>
        <v>0</v>
      </c>
      <c r="BH692" s="29" t="e">
        <f t="shared" si="102"/>
        <v>#DIV/0!</v>
      </c>
      <c r="BI692" s="30"/>
      <c r="BJ692" s="31" t="e">
        <f t="shared" si="100"/>
        <v>#DIV/0!</v>
      </c>
      <c r="BK692" s="22"/>
      <c r="BL692" s="33" t="e">
        <f t="shared" si="98"/>
        <v>#DIV/0!</v>
      </c>
      <c r="BM692" s="22"/>
      <c r="BN692" s="32"/>
      <c r="BO692" s="34" t="e">
        <f t="shared" si="106"/>
        <v>#DIV/0!</v>
      </c>
      <c r="BP692" s="35" t="e">
        <f t="shared" si="99"/>
        <v>#DIV/0!</v>
      </c>
    </row>
    <row r="693" spans="1:68" x14ac:dyDescent="0.45">
      <c r="A693" s="22"/>
      <c r="B693" s="22"/>
      <c r="C693" s="22"/>
      <c r="D693" s="22"/>
      <c r="E693" s="22"/>
      <c r="F693" s="22"/>
      <c r="G693" s="24">
        <f t="shared" si="103"/>
        <v>0</v>
      </c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6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4">
        <f t="shared" si="101"/>
        <v>0</v>
      </c>
      <c r="BF693" s="27">
        <f t="shared" si="104"/>
        <v>0</v>
      </c>
      <c r="BG693" s="28">
        <f t="shared" si="105"/>
        <v>0</v>
      </c>
      <c r="BH693" s="29" t="e">
        <f t="shared" si="102"/>
        <v>#DIV/0!</v>
      </c>
      <c r="BI693" s="30"/>
      <c r="BJ693" s="31" t="e">
        <f t="shared" si="100"/>
        <v>#DIV/0!</v>
      </c>
      <c r="BK693" s="22"/>
      <c r="BL693" s="33" t="e">
        <f t="shared" si="98"/>
        <v>#DIV/0!</v>
      </c>
      <c r="BM693" s="22"/>
      <c r="BN693" s="32"/>
      <c r="BO693" s="34" t="e">
        <f t="shared" si="106"/>
        <v>#DIV/0!</v>
      </c>
      <c r="BP693" s="35" t="e">
        <f t="shared" si="99"/>
        <v>#DIV/0!</v>
      </c>
    </row>
    <row r="694" spans="1:68" x14ac:dyDescent="0.45">
      <c r="A694" s="22"/>
      <c r="B694" s="22"/>
      <c r="C694" s="22"/>
      <c r="D694" s="22"/>
      <c r="E694" s="22"/>
      <c r="F694" s="22"/>
      <c r="G694" s="24">
        <f t="shared" si="103"/>
        <v>0</v>
      </c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6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4">
        <f t="shared" si="101"/>
        <v>0</v>
      </c>
      <c r="BF694" s="27">
        <f t="shared" si="104"/>
        <v>0</v>
      </c>
      <c r="BG694" s="28">
        <f t="shared" si="105"/>
        <v>0</v>
      </c>
      <c r="BH694" s="29" t="e">
        <f t="shared" si="102"/>
        <v>#DIV/0!</v>
      </c>
      <c r="BI694" s="30"/>
      <c r="BJ694" s="31" t="e">
        <f t="shared" si="100"/>
        <v>#DIV/0!</v>
      </c>
      <c r="BK694" s="22"/>
      <c r="BL694" s="33" t="e">
        <f t="shared" si="98"/>
        <v>#DIV/0!</v>
      </c>
      <c r="BM694" s="22"/>
      <c r="BN694" s="32"/>
      <c r="BO694" s="34" t="e">
        <f t="shared" si="106"/>
        <v>#DIV/0!</v>
      </c>
      <c r="BP694" s="35" t="e">
        <f t="shared" si="99"/>
        <v>#DIV/0!</v>
      </c>
    </row>
    <row r="695" spans="1:68" x14ac:dyDescent="0.45">
      <c r="A695" s="22"/>
      <c r="B695" s="22"/>
      <c r="C695" s="22"/>
      <c r="D695" s="22"/>
      <c r="E695" s="22"/>
      <c r="F695" s="22"/>
      <c r="G695" s="24">
        <f t="shared" si="103"/>
        <v>0</v>
      </c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6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4">
        <f t="shared" si="101"/>
        <v>0</v>
      </c>
      <c r="BF695" s="27">
        <f t="shared" si="104"/>
        <v>0</v>
      </c>
      <c r="BG695" s="28">
        <f t="shared" si="105"/>
        <v>0</v>
      </c>
      <c r="BH695" s="29" t="e">
        <f t="shared" si="102"/>
        <v>#DIV/0!</v>
      </c>
      <c r="BI695" s="30"/>
      <c r="BJ695" s="31" t="e">
        <f t="shared" si="100"/>
        <v>#DIV/0!</v>
      </c>
      <c r="BK695" s="22"/>
      <c r="BL695" s="33" t="e">
        <f t="shared" si="98"/>
        <v>#DIV/0!</v>
      </c>
      <c r="BM695" s="22"/>
      <c r="BN695" s="32"/>
      <c r="BO695" s="34" t="e">
        <f t="shared" si="106"/>
        <v>#DIV/0!</v>
      </c>
      <c r="BP695" s="35" t="e">
        <f t="shared" si="99"/>
        <v>#DIV/0!</v>
      </c>
    </row>
    <row r="696" spans="1:68" x14ac:dyDescent="0.45">
      <c r="A696" s="22"/>
      <c r="B696" s="22"/>
      <c r="C696" s="22"/>
      <c r="D696" s="22"/>
      <c r="E696" s="22"/>
      <c r="F696" s="22"/>
      <c r="G696" s="24">
        <f t="shared" si="103"/>
        <v>0</v>
      </c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6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4">
        <f t="shared" si="101"/>
        <v>0</v>
      </c>
      <c r="BF696" s="27">
        <f t="shared" si="104"/>
        <v>0</v>
      </c>
      <c r="BG696" s="28">
        <f t="shared" si="105"/>
        <v>0</v>
      </c>
      <c r="BH696" s="29" t="e">
        <f t="shared" si="102"/>
        <v>#DIV/0!</v>
      </c>
      <c r="BI696" s="30"/>
      <c r="BJ696" s="31" t="e">
        <f t="shared" si="100"/>
        <v>#DIV/0!</v>
      </c>
      <c r="BK696" s="22"/>
      <c r="BL696" s="33" t="e">
        <f t="shared" si="98"/>
        <v>#DIV/0!</v>
      </c>
      <c r="BM696" s="22"/>
      <c r="BN696" s="32"/>
      <c r="BO696" s="34" t="e">
        <f t="shared" si="106"/>
        <v>#DIV/0!</v>
      </c>
      <c r="BP696" s="35" t="e">
        <f t="shared" si="99"/>
        <v>#DIV/0!</v>
      </c>
    </row>
    <row r="697" spans="1:68" x14ac:dyDescent="0.45">
      <c r="A697" s="22"/>
      <c r="B697" s="22"/>
      <c r="C697" s="22"/>
      <c r="D697" s="22"/>
      <c r="E697" s="22"/>
      <c r="F697" s="22"/>
      <c r="G697" s="24">
        <f t="shared" si="103"/>
        <v>0</v>
      </c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6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4">
        <f t="shared" si="101"/>
        <v>0</v>
      </c>
      <c r="BF697" s="27">
        <f t="shared" si="104"/>
        <v>0</v>
      </c>
      <c r="BG697" s="28">
        <f t="shared" si="105"/>
        <v>0</v>
      </c>
      <c r="BH697" s="29" t="e">
        <f t="shared" si="102"/>
        <v>#DIV/0!</v>
      </c>
      <c r="BI697" s="30"/>
      <c r="BJ697" s="31" t="e">
        <f t="shared" si="100"/>
        <v>#DIV/0!</v>
      </c>
      <c r="BK697" s="22"/>
      <c r="BL697" s="33" t="e">
        <f t="shared" si="98"/>
        <v>#DIV/0!</v>
      </c>
      <c r="BM697" s="22"/>
      <c r="BN697" s="32"/>
      <c r="BO697" s="34" t="e">
        <f t="shared" si="106"/>
        <v>#DIV/0!</v>
      </c>
      <c r="BP697" s="35" t="e">
        <f t="shared" si="99"/>
        <v>#DIV/0!</v>
      </c>
    </row>
    <row r="698" spans="1:68" x14ac:dyDescent="0.45">
      <c r="A698" s="22"/>
      <c r="B698" s="22"/>
      <c r="C698" s="22"/>
      <c r="D698" s="22"/>
      <c r="E698" s="22"/>
      <c r="F698" s="22"/>
      <c r="G698" s="24">
        <f t="shared" si="103"/>
        <v>0</v>
      </c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6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4">
        <f t="shared" si="101"/>
        <v>0</v>
      </c>
      <c r="BF698" s="27">
        <f t="shared" si="104"/>
        <v>0</v>
      </c>
      <c r="BG698" s="28">
        <f t="shared" si="105"/>
        <v>0</v>
      </c>
      <c r="BH698" s="29" t="e">
        <f t="shared" si="102"/>
        <v>#DIV/0!</v>
      </c>
      <c r="BI698" s="30"/>
      <c r="BJ698" s="31" t="e">
        <f t="shared" si="100"/>
        <v>#DIV/0!</v>
      </c>
      <c r="BK698" s="22"/>
      <c r="BL698" s="33" t="e">
        <f t="shared" si="98"/>
        <v>#DIV/0!</v>
      </c>
      <c r="BM698" s="22"/>
      <c r="BN698" s="32"/>
      <c r="BO698" s="34" t="e">
        <f t="shared" si="106"/>
        <v>#DIV/0!</v>
      </c>
      <c r="BP698" s="35" t="e">
        <f t="shared" si="99"/>
        <v>#DIV/0!</v>
      </c>
    </row>
    <row r="699" spans="1:68" x14ac:dyDescent="0.45">
      <c r="A699" s="22"/>
      <c r="B699" s="22"/>
      <c r="C699" s="22"/>
      <c r="D699" s="22"/>
      <c r="E699" s="22"/>
      <c r="F699" s="22"/>
      <c r="G699" s="24">
        <f t="shared" si="103"/>
        <v>0</v>
      </c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6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4">
        <f t="shared" si="101"/>
        <v>0</v>
      </c>
      <c r="BF699" s="27">
        <f t="shared" si="104"/>
        <v>0</v>
      </c>
      <c r="BG699" s="28">
        <f t="shared" si="105"/>
        <v>0</v>
      </c>
      <c r="BH699" s="29" t="e">
        <f t="shared" si="102"/>
        <v>#DIV/0!</v>
      </c>
      <c r="BI699" s="30"/>
      <c r="BJ699" s="31" t="e">
        <f t="shared" si="100"/>
        <v>#DIV/0!</v>
      </c>
      <c r="BK699" s="22"/>
      <c r="BL699" s="33" t="e">
        <f t="shared" si="98"/>
        <v>#DIV/0!</v>
      </c>
      <c r="BM699" s="22"/>
      <c r="BN699" s="32"/>
      <c r="BO699" s="34" t="e">
        <f t="shared" si="106"/>
        <v>#DIV/0!</v>
      </c>
      <c r="BP699" s="35" t="e">
        <f t="shared" si="99"/>
        <v>#DIV/0!</v>
      </c>
    </row>
    <row r="700" spans="1:68" x14ac:dyDescent="0.45">
      <c r="A700" s="22"/>
      <c r="B700" s="22"/>
      <c r="C700" s="22"/>
      <c r="D700" s="22"/>
      <c r="E700" s="22"/>
      <c r="F700" s="22"/>
      <c r="G700" s="24">
        <f t="shared" si="103"/>
        <v>0</v>
      </c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6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4">
        <f t="shared" si="101"/>
        <v>0</v>
      </c>
      <c r="BF700" s="27">
        <f t="shared" si="104"/>
        <v>0</v>
      </c>
      <c r="BG700" s="28">
        <f t="shared" si="105"/>
        <v>0</v>
      </c>
      <c r="BH700" s="29" t="e">
        <f t="shared" si="102"/>
        <v>#DIV/0!</v>
      </c>
      <c r="BI700" s="30"/>
      <c r="BJ700" s="31" t="e">
        <f t="shared" si="100"/>
        <v>#DIV/0!</v>
      </c>
      <c r="BK700" s="22"/>
      <c r="BL700" s="33" t="e">
        <f t="shared" si="98"/>
        <v>#DIV/0!</v>
      </c>
      <c r="BM700" s="22"/>
      <c r="BN700" s="32"/>
      <c r="BO700" s="34" t="e">
        <f t="shared" si="106"/>
        <v>#DIV/0!</v>
      </c>
      <c r="BP700" s="35" t="e">
        <f t="shared" si="99"/>
        <v>#DIV/0!</v>
      </c>
    </row>
    <row r="701" spans="1:68" x14ac:dyDescent="0.45">
      <c r="A701" s="22"/>
      <c r="B701" s="22"/>
      <c r="C701" s="22"/>
      <c r="D701" s="22"/>
      <c r="E701" s="22"/>
      <c r="F701" s="22"/>
      <c r="G701" s="24">
        <f t="shared" si="103"/>
        <v>0</v>
      </c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6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4">
        <f t="shared" si="101"/>
        <v>0</v>
      </c>
      <c r="BF701" s="27">
        <f t="shared" si="104"/>
        <v>0</v>
      </c>
      <c r="BG701" s="28">
        <f t="shared" si="105"/>
        <v>0</v>
      </c>
      <c r="BH701" s="29" t="e">
        <f t="shared" si="102"/>
        <v>#DIV/0!</v>
      </c>
      <c r="BI701" s="30"/>
      <c r="BJ701" s="31" t="e">
        <f t="shared" si="100"/>
        <v>#DIV/0!</v>
      </c>
      <c r="BK701" s="22"/>
      <c r="BL701" s="33" t="e">
        <f t="shared" si="98"/>
        <v>#DIV/0!</v>
      </c>
      <c r="BM701" s="22"/>
      <c r="BN701" s="32"/>
      <c r="BO701" s="34" t="e">
        <f t="shared" si="106"/>
        <v>#DIV/0!</v>
      </c>
      <c r="BP701" s="35" t="e">
        <f t="shared" si="99"/>
        <v>#DIV/0!</v>
      </c>
    </row>
    <row r="702" spans="1:68" x14ac:dyDescent="0.45">
      <c r="A702" s="22"/>
      <c r="B702" s="22"/>
      <c r="C702" s="22"/>
      <c r="D702" s="22"/>
      <c r="E702" s="22"/>
      <c r="F702" s="22"/>
      <c r="G702" s="24">
        <f t="shared" si="103"/>
        <v>0</v>
      </c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6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4">
        <f t="shared" si="101"/>
        <v>0</v>
      </c>
      <c r="BF702" s="27">
        <f t="shared" si="104"/>
        <v>0</v>
      </c>
      <c r="BG702" s="28">
        <f t="shared" si="105"/>
        <v>0</v>
      </c>
      <c r="BH702" s="29" t="e">
        <f t="shared" si="102"/>
        <v>#DIV/0!</v>
      </c>
      <c r="BI702" s="30"/>
      <c r="BJ702" s="31" t="e">
        <f t="shared" si="100"/>
        <v>#DIV/0!</v>
      </c>
      <c r="BK702" s="22"/>
      <c r="BL702" s="33" t="e">
        <f t="shared" si="98"/>
        <v>#DIV/0!</v>
      </c>
      <c r="BM702" s="22"/>
      <c r="BN702" s="32"/>
      <c r="BO702" s="34" t="e">
        <f t="shared" si="106"/>
        <v>#DIV/0!</v>
      </c>
      <c r="BP702" s="35" t="e">
        <f t="shared" si="99"/>
        <v>#DIV/0!</v>
      </c>
    </row>
    <row r="703" spans="1:68" x14ac:dyDescent="0.45">
      <c r="A703" s="22"/>
      <c r="B703" s="22"/>
      <c r="C703" s="22"/>
      <c r="D703" s="22"/>
      <c r="E703" s="22"/>
      <c r="F703" s="22"/>
      <c r="G703" s="24">
        <f t="shared" si="103"/>
        <v>0</v>
      </c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6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4">
        <f t="shared" si="101"/>
        <v>0</v>
      </c>
      <c r="BF703" s="27">
        <f t="shared" si="104"/>
        <v>0</v>
      </c>
      <c r="BG703" s="28">
        <f t="shared" si="105"/>
        <v>0</v>
      </c>
      <c r="BH703" s="29" t="e">
        <f t="shared" si="102"/>
        <v>#DIV/0!</v>
      </c>
      <c r="BI703" s="30"/>
      <c r="BJ703" s="31" t="e">
        <f t="shared" si="100"/>
        <v>#DIV/0!</v>
      </c>
      <c r="BK703" s="22"/>
      <c r="BL703" s="33" t="e">
        <f t="shared" si="98"/>
        <v>#DIV/0!</v>
      </c>
      <c r="BM703" s="22"/>
      <c r="BN703" s="32"/>
      <c r="BO703" s="34" t="e">
        <f t="shared" si="106"/>
        <v>#DIV/0!</v>
      </c>
      <c r="BP703" s="35" t="e">
        <f t="shared" si="99"/>
        <v>#DIV/0!</v>
      </c>
    </row>
    <row r="704" spans="1:68" x14ac:dyDescent="0.45">
      <c r="A704" s="22"/>
      <c r="B704" s="22"/>
      <c r="C704" s="22"/>
      <c r="D704" s="22"/>
      <c r="E704" s="22"/>
      <c r="F704" s="22"/>
      <c r="G704" s="24">
        <f t="shared" si="103"/>
        <v>0</v>
      </c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6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4">
        <f t="shared" si="101"/>
        <v>0</v>
      </c>
      <c r="BF704" s="27">
        <f t="shared" si="104"/>
        <v>0</v>
      </c>
      <c r="BG704" s="28">
        <f t="shared" si="105"/>
        <v>0</v>
      </c>
      <c r="BH704" s="29" t="e">
        <f t="shared" si="102"/>
        <v>#DIV/0!</v>
      </c>
      <c r="BI704" s="30"/>
      <c r="BJ704" s="31" t="e">
        <f t="shared" si="100"/>
        <v>#DIV/0!</v>
      </c>
      <c r="BK704" s="22"/>
      <c r="BL704" s="33" t="e">
        <f t="shared" si="98"/>
        <v>#DIV/0!</v>
      </c>
      <c r="BM704" s="22"/>
      <c r="BN704" s="32"/>
      <c r="BO704" s="34" t="e">
        <f t="shared" si="106"/>
        <v>#DIV/0!</v>
      </c>
      <c r="BP704" s="35" t="e">
        <f t="shared" si="99"/>
        <v>#DIV/0!</v>
      </c>
    </row>
    <row r="705" spans="1:68" x14ac:dyDescent="0.45">
      <c r="A705" s="22"/>
      <c r="B705" s="22"/>
      <c r="C705" s="22"/>
      <c r="D705" s="22"/>
      <c r="E705" s="22"/>
      <c r="F705" s="22"/>
      <c r="G705" s="24">
        <f t="shared" si="103"/>
        <v>0</v>
      </c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6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4">
        <f t="shared" si="101"/>
        <v>0</v>
      </c>
      <c r="BF705" s="27">
        <f t="shared" si="104"/>
        <v>0</v>
      </c>
      <c r="BG705" s="28">
        <f t="shared" si="105"/>
        <v>0</v>
      </c>
      <c r="BH705" s="29" t="e">
        <f t="shared" si="102"/>
        <v>#DIV/0!</v>
      </c>
      <c r="BI705" s="30"/>
      <c r="BJ705" s="31" t="e">
        <f t="shared" si="100"/>
        <v>#DIV/0!</v>
      </c>
      <c r="BK705" s="22"/>
      <c r="BL705" s="33" t="e">
        <f t="shared" si="98"/>
        <v>#DIV/0!</v>
      </c>
      <c r="BM705" s="22"/>
      <c r="BN705" s="32"/>
      <c r="BO705" s="34" t="e">
        <f t="shared" si="106"/>
        <v>#DIV/0!</v>
      </c>
      <c r="BP705" s="35" t="e">
        <f t="shared" si="99"/>
        <v>#DIV/0!</v>
      </c>
    </row>
    <row r="706" spans="1:68" x14ac:dyDescent="0.45">
      <c r="A706" s="22"/>
      <c r="B706" s="22"/>
      <c r="C706" s="22"/>
      <c r="D706" s="22"/>
      <c r="E706" s="22"/>
      <c r="F706" s="22"/>
      <c r="G706" s="24">
        <f t="shared" si="103"/>
        <v>0</v>
      </c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6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4">
        <f t="shared" si="101"/>
        <v>0</v>
      </c>
      <c r="BF706" s="27">
        <f t="shared" si="104"/>
        <v>0</v>
      </c>
      <c r="BG706" s="28">
        <f t="shared" si="105"/>
        <v>0</v>
      </c>
      <c r="BH706" s="29" t="e">
        <f t="shared" si="102"/>
        <v>#DIV/0!</v>
      </c>
      <c r="BI706" s="30"/>
      <c r="BJ706" s="31" t="e">
        <f t="shared" si="100"/>
        <v>#DIV/0!</v>
      </c>
      <c r="BK706" s="22"/>
      <c r="BL706" s="33" t="e">
        <f t="shared" ref="BL706:BL769" si="107">BK706/BJ706</f>
        <v>#DIV/0!</v>
      </c>
      <c r="BM706" s="22"/>
      <c r="BN706" s="32"/>
      <c r="BO706" s="34" t="e">
        <f t="shared" si="106"/>
        <v>#DIV/0!</v>
      </c>
      <c r="BP706" s="35" t="e">
        <f t="shared" ref="BP706:BP769" si="108">BO706*BL706*BH706</f>
        <v>#DIV/0!</v>
      </c>
    </row>
    <row r="707" spans="1:68" x14ac:dyDescent="0.45">
      <c r="A707" s="22"/>
      <c r="B707" s="22"/>
      <c r="C707" s="22"/>
      <c r="D707" s="22"/>
      <c r="E707" s="22"/>
      <c r="F707" s="22"/>
      <c r="G707" s="24">
        <f t="shared" si="103"/>
        <v>0</v>
      </c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6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4">
        <f t="shared" si="101"/>
        <v>0</v>
      </c>
      <c r="BF707" s="27">
        <f t="shared" si="104"/>
        <v>0</v>
      </c>
      <c r="BG707" s="28">
        <f t="shared" si="105"/>
        <v>0</v>
      </c>
      <c r="BH707" s="29" t="e">
        <f t="shared" si="102"/>
        <v>#DIV/0!</v>
      </c>
      <c r="BI707" s="30"/>
      <c r="BJ707" s="31" t="e">
        <f t="shared" si="100"/>
        <v>#DIV/0!</v>
      </c>
      <c r="BK707" s="22"/>
      <c r="BL707" s="33" t="e">
        <f t="shared" si="107"/>
        <v>#DIV/0!</v>
      </c>
      <c r="BM707" s="22"/>
      <c r="BN707" s="32"/>
      <c r="BO707" s="34" t="e">
        <f t="shared" si="106"/>
        <v>#DIV/0!</v>
      </c>
      <c r="BP707" s="35" t="e">
        <f t="shared" si="108"/>
        <v>#DIV/0!</v>
      </c>
    </row>
    <row r="708" spans="1:68" x14ac:dyDescent="0.45">
      <c r="A708" s="22"/>
      <c r="B708" s="22"/>
      <c r="C708" s="22"/>
      <c r="D708" s="22"/>
      <c r="E708" s="22"/>
      <c r="F708" s="22"/>
      <c r="G708" s="24">
        <f t="shared" si="103"/>
        <v>0</v>
      </c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6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4">
        <f t="shared" si="101"/>
        <v>0</v>
      </c>
      <c r="BF708" s="27">
        <f t="shared" si="104"/>
        <v>0</v>
      </c>
      <c r="BG708" s="28">
        <f t="shared" si="105"/>
        <v>0</v>
      </c>
      <c r="BH708" s="29" t="e">
        <f t="shared" si="102"/>
        <v>#DIV/0!</v>
      </c>
      <c r="BI708" s="30"/>
      <c r="BJ708" s="31" t="e">
        <f t="shared" si="100"/>
        <v>#DIV/0!</v>
      </c>
      <c r="BK708" s="22"/>
      <c r="BL708" s="33" t="e">
        <f t="shared" si="107"/>
        <v>#DIV/0!</v>
      </c>
      <c r="BM708" s="22"/>
      <c r="BN708" s="32"/>
      <c r="BO708" s="34" t="e">
        <f t="shared" si="106"/>
        <v>#DIV/0!</v>
      </c>
      <c r="BP708" s="35" t="e">
        <f t="shared" si="108"/>
        <v>#DIV/0!</v>
      </c>
    </row>
    <row r="709" spans="1:68" x14ac:dyDescent="0.45">
      <c r="A709" s="22"/>
      <c r="B709" s="22"/>
      <c r="C709" s="22"/>
      <c r="D709" s="22"/>
      <c r="E709" s="22"/>
      <c r="F709" s="22"/>
      <c r="G709" s="24">
        <f t="shared" si="103"/>
        <v>0</v>
      </c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6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4">
        <f t="shared" si="101"/>
        <v>0</v>
      </c>
      <c r="BF709" s="27">
        <f t="shared" si="104"/>
        <v>0</v>
      </c>
      <c r="BG709" s="28">
        <f t="shared" si="105"/>
        <v>0</v>
      </c>
      <c r="BH709" s="29" t="e">
        <f t="shared" si="102"/>
        <v>#DIV/0!</v>
      </c>
      <c r="BI709" s="30"/>
      <c r="BJ709" s="31" t="e">
        <f t="shared" si="100"/>
        <v>#DIV/0!</v>
      </c>
      <c r="BK709" s="22"/>
      <c r="BL709" s="33" t="e">
        <f t="shared" si="107"/>
        <v>#DIV/0!</v>
      </c>
      <c r="BM709" s="22"/>
      <c r="BN709" s="32"/>
      <c r="BO709" s="34" t="e">
        <f t="shared" si="106"/>
        <v>#DIV/0!</v>
      </c>
      <c r="BP709" s="35" t="e">
        <f t="shared" si="108"/>
        <v>#DIV/0!</v>
      </c>
    </row>
    <row r="710" spans="1:68" x14ac:dyDescent="0.45">
      <c r="A710" s="22"/>
      <c r="B710" s="22"/>
      <c r="C710" s="22"/>
      <c r="D710" s="22"/>
      <c r="E710" s="22"/>
      <c r="F710" s="22"/>
      <c r="G710" s="24">
        <f t="shared" si="103"/>
        <v>0</v>
      </c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6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4">
        <f t="shared" si="101"/>
        <v>0</v>
      </c>
      <c r="BF710" s="27">
        <f t="shared" si="104"/>
        <v>0</v>
      </c>
      <c r="BG710" s="28">
        <f t="shared" si="105"/>
        <v>0</v>
      </c>
      <c r="BH710" s="29" t="e">
        <f t="shared" si="102"/>
        <v>#DIV/0!</v>
      </c>
      <c r="BI710" s="30"/>
      <c r="BJ710" s="31" t="e">
        <f t="shared" si="100"/>
        <v>#DIV/0!</v>
      </c>
      <c r="BK710" s="22"/>
      <c r="BL710" s="33" t="e">
        <f t="shared" si="107"/>
        <v>#DIV/0!</v>
      </c>
      <c r="BM710" s="22"/>
      <c r="BN710" s="32"/>
      <c r="BO710" s="34" t="e">
        <f t="shared" si="106"/>
        <v>#DIV/0!</v>
      </c>
      <c r="BP710" s="35" t="e">
        <f t="shared" si="108"/>
        <v>#DIV/0!</v>
      </c>
    </row>
    <row r="711" spans="1:68" x14ac:dyDescent="0.45">
      <c r="A711" s="22"/>
      <c r="B711" s="22"/>
      <c r="C711" s="22"/>
      <c r="D711" s="22"/>
      <c r="E711" s="22"/>
      <c r="F711" s="22"/>
      <c r="G711" s="24">
        <f t="shared" si="103"/>
        <v>0</v>
      </c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6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4">
        <f t="shared" si="101"/>
        <v>0</v>
      </c>
      <c r="BF711" s="27">
        <f t="shared" si="104"/>
        <v>0</v>
      </c>
      <c r="BG711" s="28">
        <f t="shared" si="105"/>
        <v>0</v>
      </c>
      <c r="BH711" s="29" t="e">
        <f t="shared" si="102"/>
        <v>#DIV/0!</v>
      </c>
      <c r="BI711" s="30"/>
      <c r="BJ711" s="31" t="e">
        <f t="shared" si="100"/>
        <v>#DIV/0!</v>
      </c>
      <c r="BK711" s="22"/>
      <c r="BL711" s="33" t="e">
        <f t="shared" si="107"/>
        <v>#DIV/0!</v>
      </c>
      <c r="BM711" s="22"/>
      <c r="BN711" s="32"/>
      <c r="BO711" s="34" t="e">
        <f t="shared" si="106"/>
        <v>#DIV/0!</v>
      </c>
      <c r="BP711" s="35" t="e">
        <f t="shared" si="108"/>
        <v>#DIV/0!</v>
      </c>
    </row>
    <row r="712" spans="1:68" x14ac:dyDescent="0.45">
      <c r="A712" s="22"/>
      <c r="B712" s="22"/>
      <c r="C712" s="22"/>
      <c r="D712" s="22"/>
      <c r="E712" s="22"/>
      <c r="F712" s="22"/>
      <c r="G712" s="24">
        <f t="shared" si="103"/>
        <v>0</v>
      </c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6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4">
        <f t="shared" si="101"/>
        <v>0</v>
      </c>
      <c r="BF712" s="27">
        <f t="shared" si="104"/>
        <v>0</v>
      </c>
      <c r="BG712" s="28">
        <f t="shared" si="105"/>
        <v>0</v>
      </c>
      <c r="BH712" s="29" t="e">
        <f t="shared" si="102"/>
        <v>#DIV/0!</v>
      </c>
      <c r="BI712" s="30"/>
      <c r="BJ712" s="31" t="e">
        <f t="shared" si="100"/>
        <v>#DIV/0!</v>
      </c>
      <c r="BK712" s="22"/>
      <c r="BL712" s="33" t="e">
        <f t="shared" si="107"/>
        <v>#DIV/0!</v>
      </c>
      <c r="BM712" s="22"/>
      <c r="BN712" s="32"/>
      <c r="BO712" s="34" t="e">
        <f t="shared" si="106"/>
        <v>#DIV/0!</v>
      </c>
      <c r="BP712" s="35" t="e">
        <f t="shared" si="108"/>
        <v>#DIV/0!</v>
      </c>
    </row>
    <row r="713" spans="1:68" x14ac:dyDescent="0.45">
      <c r="A713" s="22"/>
      <c r="B713" s="22"/>
      <c r="C713" s="22"/>
      <c r="D713" s="22"/>
      <c r="E713" s="22"/>
      <c r="F713" s="22"/>
      <c r="G713" s="24">
        <f t="shared" si="103"/>
        <v>0</v>
      </c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6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4">
        <f t="shared" si="101"/>
        <v>0</v>
      </c>
      <c r="BF713" s="27">
        <f t="shared" si="104"/>
        <v>0</v>
      </c>
      <c r="BG713" s="28">
        <f t="shared" si="105"/>
        <v>0</v>
      </c>
      <c r="BH713" s="29" t="e">
        <f t="shared" si="102"/>
        <v>#DIV/0!</v>
      </c>
      <c r="BI713" s="30"/>
      <c r="BJ713" s="31" t="e">
        <f t="shared" ref="BJ713:BJ776" si="109">(BG713*60)/BI713*6</f>
        <v>#DIV/0!</v>
      </c>
      <c r="BK713" s="22"/>
      <c r="BL713" s="33" t="e">
        <f t="shared" si="107"/>
        <v>#DIV/0!</v>
      </c>
      <c r="BM713" s="22"/>
      <c r="BN713" s="32"/>
      <c r="BO713" s="34" t="e">
        <f t="shared" si="106"/>
        <v>#DIV/0!</v>
      </c>
      <c r="BP713" s="35" t="e">
        <f t="shared" si="108"/>
        <v>#DIV/0!</v>
      </c>
    </row>
    <row r="714" spans="1:68" x14ac:dyDescent="0.45">
      <c r="A714" s="22"/>
      <c r="B714" s="22"/>
      <c r="C714" s="22"/>
      <c r="D714" s="22"/>
      <c r="E714" s="22"/>
      <c r="F714" s="22"/>
      <c r="G714" s="24">
        <f t="shared" si="103"/>
        <v>0</v>
      </c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6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4">
        <f t="shared" ref="BE714:BE777" si="110">SUM(H714:BD714)</f>
        <v>0</v>
      </c>
      <c r="BF714" s="27">
        <f t="shared" si="104"/>
        <v>0</v>
      </c>
      <c r="BG714" s="28">
        <f t="shared" si="105"/>
        <v>0</v>
      </c>
      <c r="BH714" s="29" t="e">
        <f t="shared" ref="BH714:BH777" si="111">BF714/G714</f>
        <v>#DIV/0!</v>
      </c>
      <c r="BI714" s="30"/>
      <c r="BJ714" s="31" t="e">
        <f t="shared" si="109"/>
        <v>#DIV/0!</v>
      </c>
      <c r="BK714" s="22"/>
      <c r="BL714" s="33" t="e">
        <f t="shared" si="107"/>
        <v>#DIV/0!</v>
      </c>
      <c r="BM714" s="22"/>
      <c r="BN714" s="32"/>
      <c r="BO714" s="34" t="e">
        <f t="shared" si="106"/>
        <v>#DIV/0!</v>
      </c>
      <c r="BP714" s="35" t="e">
        <f t="shared" si="108"/>
        <v>#DIV/0!</v>
      </c>
    </row>
    <row r="715" spans="1:68" x14ac:dyDescent="0.45">
      <c r="A715" s="22"/>
      <c r="B715" s="22"/>
      <c r="C715" s="22"/>
      <c r="D715" s="22"/>
      <c r="E715" s="22"/>
      <c r="F715" s="22"/>
      <c r="G715" s="24">
        <f t="shared" si="103"/>
        <v>0</v>
      </c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6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4">
        <f t="shared" si="110"/>
        <v>0</v>
      </c>
      <c r="BF715" s="27">
        <f t="shared" si="104"/>
        <v>0</v>
      </c>
      <c r="BG715" s="28">
        <f t="shared" si="105"/>
        <v>0</v>
      </c>
      <c r="BH715" s="29" t="e">
        <f t="shared" si="111"/>
        <v>#DIV/0!</v>
      </c>
      <c r="BI715" s="30"/>
      <c r="BJ715" s="31" t="e">
        <f t="shared" si="109"/>
        <v>#DIV/0!</v>
      </c>
      <c r="BK715" s="22"/>
      <c r="BL715" s="33" t="e">
        <f t="shared" si="107"/>
        <v>#DIV/0!</v>
      </c>
      <c r="BM715" s="22"/>
      <c r="BN715" s="32"/>
      <c r="BO715" s="34" t="e">
        <f t="shared" si="106"/>
        <v>#DIV/0!</v>
      </c>
      <c r="BP715" s="35" t="e">
        <f t="shared" si="108"/>
        <v>#DIV/0!</v>
      </c>
    </row>
    <row r="716" spans="1:68" x14ac:dyDescent="0.45">
      <c r="A716" s="22"/>
      <c r="B716" s="22"/>
      <c r="C716" s="22"/>
      <c r="D716" s="22"/>
      <c r="E716" s="22"/>
      <c r="F716" s="22"/>
      <c r="G716" s="24">
        <f t="shared" si="103"/>
        <v>0</v>
      </c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6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4">
        <f t="shared" si="110"/>
        <v>0</v>
      </c>
      <c r="BF716" s="27">
        <f t="shared" si="104"/>
        <v>0</v>
      </c>
      <c r="BG716" s="28">
        <f t="shared" si="105"/>
        <v>0</v>
      </c>
      <c r="BH716" s="29" t="e">
        <f t="shared" si="111"/>
        <v>#DIV/0!</v>
      </c>
      <c r="BI716" s="30"/>
      <c r="BJ716" s="31" t="e">
        <f t="shared" si="109"/>
        <v>#DIV/0!</v>
      </c>
      <c r="BK716" s="22"/>
      <c r="BL716" s="33" t="e">
        <f t="shared" si="107"/>
        <v>#DIV/0!</v>
      </c>
      <c r="BM716" s="22"/>
      <c r="BN716" s="32"/>
      <c r="BO716" s="34" t="e">
        <f t="shared" si="106"/>
        <v>#DIV/0!</v>
      </c>
      <c r="BP716" s="35" t="e">
        <f t="shared" si="108"/>
        <v>#DIV/0!</v>
      </c>
    </row>
    <row r="717" spans="1:68" x14ac:dyDescent="0.45">
      <c r="A717" s="22"/>
      <c r="B717" s="22"/>
      <c r="C717" s="22"/>
      <c r="D717" s="22"/>
      <c r="E717" s="22"/>
      <c r="F717" s="22"/>
      <c r="G717" s="24">
        <f t="shared" si="103"/>
        <v>0</v>
      </c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6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4">
        <f t="shared" si="110"/>
        <v>0</v>
      </c>
      <c r="BF717" s="27">
        <f t="shared" si="104"/>
        <v>0</v>
      </c>
      <c r="BG717" s="28">
        <f t="shared" si="105"/>
        <v>0</v>
      </c>
      <c r="BH717" s="29" t="e">
        <f t="shared" si="111"/>
        <v>#DIV/0!</v>
      </c>
      <c r="BI717" s="30"/>
      <c r="BJ717" s="31" t="e">
        <f t="shared" si="109"/>
        <v>#DIV/0!</v>
      </c>
      <c r="BK717" s="22"/>
      <c r="BL717" s="33" t="e">
        <f t="shared" si="107"/>
        <v>#DIV/0!</v>
      </c>
      <c r="BM717" s="22"/>
      <c r="BN717" s="32"/>
      <c r="BO717" s="34" t="e">
        <f t="shared" si="106"/>
        <v>#DIV/0!</v>
      </c>
      <c r="BP717" s="35" t="e">
        <f t="shared" si="108"/>
        <v>#DIV/0!</v>
      </c>
    </row>
    <row r="718" spans="1:68" x14ac:dyDescent="0.45">
      <c r="A718" s="22"/>
      <c r="B718" s="22"/>
      <c r="C718" s="22"/>
      <c r="D718" s="22"/>
      <c r="E718" s="22"/>
      <c r="F718" s="22"/>
      <c r="G718" s="24">
        <f t="shared" si="103"/>
        <v>0</v>
      </c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6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4">
        <f t="shared" si="110"/>
        <v>0</v>
      </c>
      <c r="BF718" s="27">
        <f t="shared" si="104"/>
        <v>0</v>
      </c>
      <c r="BG718" s="28">
        <f t="shared" si="105"/>
        <v>0</v>
      </c>
      <c r="BH718" s="29" t="e">
        <f t="shared" si="111"/>
        <v>#DIV/0!</v>
      </c>
      <c r="BI718" s="30"/>
      <c r="BJ718" s="31" t="e">
        <f t="shared" si="109"/>
        <v>#DIV/0!</v>
      </c>
      <c r="BK718" s="22"/>
      <c r="BL718" s="33" t="e">
        <f t="shared" si="107"/>
        <v>#DIV/0!</v>
      </c>
      <c r="BM718" s="22"/>
      <c r="BN718" s="32"/>
      <c r="BO718" s="34" t="e">
        <f t="shared" si="106"/>
        <v>#DIV/0!</v>
      </c>
      <c r="BP718" s="35" t="e">
        <f t="shared" si="108"/>
        <v>#DIV/0!</v>
      </c>
    </row>
    <row r="719" spans="1:68" x14ac:dyDescent="0.45">
      <c r="A719" s="22"/>
      <c r="B719" s="22"/>
      <c r="C719" s="22"/>
      <c r="D719" s="22"/>
      <c r="E719" s="22"/>
      <c r="F719" s="22"/>
      <c r="G719" s="24">
        <f t="shared" si="103"/>
        <v>0</v>
      </c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6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4">
        <f t="shared" si="110"/>
        <v>0</v>
      </c>
      <c r="BF719" s="27">
        <f t="shared" si="104"/>
        <v>0</v>
      </c>
      <c r="BG719" s="28">
        <f t="shared" si="105"/>
        <v>0</v>
      </c>
      <c r="BH719" s="29" t="e">
        <f t="shared" si="111"/>
        <v>#DIV/0!</v>
      </c>
      <c r="BI719" s="30"/>
      <c r="BJ719" s="31" t="e">
        <f t="shared" si="109"/>
        <v>#DIV/0!</v>
      </c>
      <c r="BK719" s="22"/>
      <c r="BL719" s="33" t="e">
        <f t="shared" si="107"/>
        <v>#DIV/0!</v>
      </c>
      <c r="BM719" s="22"/>
      <c r="BN719" s="32"/>
      <c r="BO719" s="34" t="e">
        <f t="shared" si="106"/>
        <v>#DIV/0!</v>
      </c>
      <c r="BP719" s="35" t="e">
        <f t="shared" si="108"/>
        <v>#DIV/0!</v>
      </c>
    </row>
    <row r="720" spans="1:68" x14ac:dyDescent="0.45">
      <c r="A720" s="22"/>
      <c r="B720" s="22"/>
      <c r="C720" s="22"/>
      <c r="D720" s="22"/>
      <c r="E720" s="22"/>
      <c r="F720" s="22"/>
      <c r="G720" s="24">
        <f t="shared" si="103"/>
        <v>0</v>
      </c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6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4">
        <f t="shared" si="110"/>
        <v>0</v>
      </c>
      <c r="BF720" s="27">
        <f t="shared" si="104"/>
        <v>0</v>
      </c>
      <c r="BG720" s="28">
        <f t="shared" si="105"/>
        <v>0</v>
      </c>
      <c r="BH720" s="29" t="e">
        <f t="shared" si="111"/>
        <v>#DIV/0!</v>
      </c>
      <c r="BI720" s="30"/>
      <c r="BJ720" s="31" t="e">
        <f t="shared" si="109"/>
        <v>#DIV/0!</v>
      </c>
      <c r="BK720" s="22"/>
      <c r="BL720" s="33" t="e">
        <f t="shared" si="107"/>
        <v>#DIV/0!</v>
      </c>
      <c r="BM720" s="22"/>
      <c r="BN720" s="32"/>
      <c r="BO720" s="34" t="e">
        <f t="shared" si="106"/>
        <v>#DIV/0!</v>
      </c>
      <c r="BP720" s="35" t="e">
        <f t="shared" si="108"/>
        <v>#DIV/0!</v>
      </c>
    </row>
    <row r="721" spans="1:68" x14ac:dyDescent="0.45">
      <c r="A721" s="22"/>
      <c r="B721" s="22"/>
      <c r="C721" s="22"/>
      <c r="D721" s="22"/>
      <c r="E721" s="22"/>
      <c r="F721" s="22"/>
      <c r="G721" s="24">
        <f t="shared" si="103"/>
        <v>0</v>
      </c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6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4">
        <f t="shared" si="110"/>
        <v>0</v>
      </c>
      <c r="BF721" s="27">
        <f t="shared" si="104"/>
        <v>0</v>
      </c>
      <c r="BG721" s="28">
        <f t="shared" si="105"/>
        <v>0</v>
      </c>
      <c r="BH721" s="29" t="e">
        <f t="shared" si="111"/>
        <v>#DIV/0!</v>
      </c>
      <c r="BI721" s="30"/>
      <c r="BJ721" s="31" t="e">
        <f t="shared" si="109"/>
        <v>#DIV/0!</v>
      </c>
      <c r="BK721" s="22"/>
      <c r="BL721" s="33" t="e">
        <f t="shared" si="107"/>
        <v>#DIV/0!</v>
      </c>
      <c r="BM721" s="22"/>
      <c r="BN721" s="32"/>
      <c r="BO721" s="34" t="e">
        <f t="shared" si="106"/>
        <v>#DIV/0!</v>
      </c>
      <c r="BP721" s="35" t="e">
        <f t="shared" si="108"/>
        <v>#DIV/0!</v>
      </c>
    </row>
    <row r="722" spans="1:68" x14ac:dyDescent="0.45">
      <c r="A722" s="22"/>
      <c r="B722" s="22"/>
      <c r="C722" s="22"/>
      <c r="D722" s="22"/>
      <c r="E722" s="22"/>
      <c r="F722" s="22"/>
      <c r="G722" s="24">
        <f t="shared" si="103"/>
        <v>0</v>
      </c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6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4">
        <f t="shared" si="110"/>
        <v>0</v>
      </c>
      <c r="BF722" s="27">
        <f t="shared" si="104"/>
        <v>0</v>
      </c>
      <c r="BG722" s="28">
        <f t="shared" si="105"/>
        <v>0</v>
      </c>
      <c r="BH722" s="29" t="e">
        <f t="shared" si="111"/>
        <v>#DIV/0!</v>
      </c>
      <c r="BI722" s="30"/>
      <c r="BJ722" s="31" t="e">
        <f t="shared" si="109"/>
        <v>#DIV/0!</v>
      </c>
      <c r="BK722" s="22"/>
      <c r="BL722" s="33" t="e">
        <f t="shared" si="107"/>
        <v>#DIV/0!</v>
      </c>
      <c r="BM722" s="22"/>
      <c r="BN722" s="32"/>
      <c r="BO722" s="34" t="e">
        <f t="shared" si="106"/>
        <v>#DIV/0!</v>
      </c>
      <c r="BP722" s="35" t="e">
        <f t="shared" si="108"/>
        <v>#DIV/0!</v>
      </c>
    </row>
    <row r="723" spans="1:68" x14ac:dyDescent="0.45">
      <c r="A723" s="22"/>
      <c r="B723" s="22"/>
      <c r="C723" s="22"/>
      <c r="D723" s="22"/>
      <c r="E723" s="22"/>
      <c r="F723" s="22"/>
      <c r="G723" s="24">
        <f t="shared" si="103"/>
        <v>0</v>
      </c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6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4">
        <f t="shared" si="110"/>
        <v>0</v>
      </c>
      <c r="BF723" s="27">
        <f t="shared" si="104"/>
        <v>0</v>
      </c>
      <c r="BG723" s="28">
        <f t="shared" si="105"/>
        <v>0</v>
      </c>
      <c r="BH723" s="29" t="e">
        <f t="shared" si="111"/>
        <v>#DIV/0!</v>
      </c>
      <c r="BI723" s="30"/>
      <c r="BJ723" s="31" t="e">
        <f t="shared" si="109"/>
        <v>#DIV/0!</v>
      </c>
      <c r="BK723" s="22"/>
      <c r="BL723" s="33" t="e">
        <f t="shared" si="107"/>
        <v>#DIV/0!</v>
      </c>
      <c r="BM723" s="22"/>
      <c r="BN723" s="32"/>
      <c r="BO723" s="34" t="e">
        <f t="shared" si="106"/>
        <v>#DIV/0!</v>
      </c>
      <c r="BP723" s="35" t="e">
        <f t="shared" si="108"/>
        <v>#DIV/0!</v>
      </c>
    </row>
    <row r="724" spans="1:68" x14ac:dyDescent="0.45">
      <c r="A724" s="22"/>
      <c r="B724" s="22"/>
      <c r="C724" s="22"/>
      <c r="D724" s="22"/>
      <c r="E724" s="22"/>
      <c r="F724" s="22"/>
      <c r="G724" s="24">
        <f t="shared" si="103"/>
        <v>0</v>
      </c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6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4">
        <f t="shared" si="110"/>
        <v>0</v>
      </c>
      <c r="BF724" s="27">
        <f t="shared" si="104"/>
        <v>0</v>
      </c>
      <c r="BG724" s="28">
        <f t="shared" si="105"/>
        <v>0</v>
      </c>
      <c r="BH724" s="29" t="e">
        <f t="shared" si="111"/>
        <v>#DIV/0!</v>
      </c>
      <c r="BI724" s="30"/>
      <c r="BJ724" s="31" t="e">
        <f t="shared" si="109"/>
        <v>#DIV/0!</v>
      </c>
      <c r="BK724" s="22"/>
      <c r="BL724" s="33" t="e">
        <f t="shared" si="107"/>
        <v>#DIV/0!</v>
      </c>
      <c r="BM724" s="22"/>
      <c r="BN724" s="32"/>
      <c r="BO724" s="34" t="e">
        <f t="shared" si="106"/>
        <v>#DIV/0!</v>
      </c>
      <c r="BP724" s="35" t="e">
        <f t="shared" si="108"/>
        <v>#DIV/0!</v>
      </c>
    </row>
    <row r="725" spans="1:68" x14ac:dyDescent="0.45">
      <c r="A725" s="22"/>
      <c r="B725" s="22"/>
      <c r="C725" s="22"/>
      <c r="D725" s="22"/>
      <c r="E725" s="22"/>
      <c r="F725" s="22"/>
      <c r="G725" s="24">
        <f t="shared" si="103"/>
        <v>0</v>
      </c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6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4">
        <f t="shared" si="110"/>
        <v>0</v>
      </c>
      <c r="BF725" s="27">
        <f t="shared" si="104"/>
        <v>0</v>
      </c>
      <c r="BG725" s="28">
        <f t="shared" si="105"/>
        <v>0</v>
      </c>
      <c r="BH725" s="29" t="e">
        <f t="shared" si="111"/>
        <v>#DIV/0!</v>
      </c>
      <c r="BI725" s="30"/>
      <c r="BJ725" s="31" t="e">
        <f t="shared" si="109"/>
        <v>#DIV/0!</v>
      </c>
      <c r="BK725" s="22"/>
      <c r="BL725" s="33" t="e">
        <f t="shared" si="107"/>
        <v>#DIV/0!</v>
      </c>
      <c r="BM725" s="22"/>
      <c r="BN725" s="32"/>
      <c r="BO725" s="34" t="e">
        <f t="shared" si="106"/>
        <v>#DIV/0!</v>
      </c>
      <c r="BP725" s="35" t="e">
        <f t="shared" si="108"/>
        <v>#DIV/0!</v>
      </c>
    </row>
    <row r="726" spans="1:68" x14ac:dyDescent="0.45">
      <c r="A726" s="22"/>
      <c r="B726" s="22"/>
      <c r="C726" s="22"/>
      <c r="D726" s="22"/>
      <c r="E726" s="22"/>
      <c r="F726" s="22"/>
      <c r="G726" s="24">
        <f t="shared" si="103"/>
        <v>0</v>
      </c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6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4">
        <f t="shared" si="110"/>
        <v>0</v>
      </c>
      <c r="BF726" s="27">
        <f t="shared" si="104"/>
        <v>0</v>
      </c>
      <c r="BG726" s="28">
        <f t="shared" si="105"/>
        <v>0</v>
      </c>
      <c r="BH726" s="29" t="e">
        <f t="shared" si="111"/>
        <v>#DIV/0!</v>
      </c>
      <c r="BI726" s="30"/>
      <c r="BJ726" s="31" t="e">
        <f t="shared" si="109"/>
        <v>#DIV/0!</v>
      </c>
      <c r="BK726" s="22"/>
      <c r="BL726" s="33" t="e">
        <f t="shared" si="107"/>
        <v>#DIV/0!</v>
      </c>
      <c r="BM726" s="22"/>
      <c r="BN726" s="32"/>
      <c r="BO726" s="34" t="e">
        <f t="shared" si="106"/>
        <v>#DIV/0!</v>
      </c>
      <c r="BP726" s="35" t="e">
        <f t="shared" si="108"/>
        <v>#DIV/0!</v>
      </c>
    </row>
    <row r="727" spans="1:68" x14ac:dyDescent="0.45">
      <c r="A727" s="22"/>
      <c r="B727" s="22"/>
      <c r="C727" s="22"/>
      <c r="D727" s="22"/>
      <c r="E727" s="22"/>
      <c r="F727" s="22"/>
      <c r="G727" s="24">
        <f t="shared" si="103"/>
        <v>0</v>
      </c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6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4">
        <f t="shared" si="110"/>
        <v>0</v>
      </c>
      <c r="BF727" s="27">
        <f t="shared" si="104"/>
        <v>0</v>
      </c>
      <c r="BG727" s="28">
        <f t="shared" si="105"/>
        <v>0</v>
      </c>
      <c r="BH727" s="29" t="e">
        <f t="shared" si="111"/>
        <v>#DIV/0!</v>
      </c>
      <c r="BI727" s="30"/>
      <c r="BJ727" s="31" t="e">
        <f t="shared" si="109"/>
        <v>#DIV/0!</v>
      </c>
      <c r="BK727" s="22"/>
      <c r="BL727" s="33" t="e">
        <f t="shared" si="107"/>
        <v>#DIV/0!</v>
      </c>
      <c r="BM727" s="22"/>
      <c r="BN727" s="32"/>
      <c r="BO727" s="34" t="e">
        <f t="shared" si="106"/>
        <v>#DIV/0!</v>
      </c>
      <c r="BP727" s="35" t="e">
        <f t="shared" si="108"/>
        <v>#DIV/0!</v>
      </c>
    </row>
    <row r="728" spans="1:68" x14ac:dyDescent="0.45">
      <c r="A728" s="22"/>
      <c r="B728" s="22"/>
      <c r="C728" s="22"/>
      <c r="D728" s="22"/>
      <c r="E728" s="22"/>
      <c r="F728" s="22"/>
      <c r="G728" s="24">
        <f t="shared" si="103"/>
        <v>0</v>
      </c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6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4">
        <f t="shared" si="110"/>
        <v>0</v>
      </c>
      <c r="BF728" s="27">
        <f t="shared" si="104"/>
        <v>0</v>
      </c>
      <c r="BG728" s="28">
        <f t="shared" si="105"/>
        <v>0</v>
      </c>
      <c r="BH728" s="29" t="e">
        <f t="shared" si="111"/>
        <v>#DIV/0!</v>
      </c>
      <c r="BI728" s="30"/>
      <c r="BJ728" s="31" t="e">
        <f t="shared" si="109"/>
        <v>#DIV/0!</v>
      </c>
      <c r="BK728" s="22"/>
      <c r="BL728" s="33" t="e">
        <f t="shared" si="107"/>
        <v>#DIV/0!</v>
      </c>
      <c r="BM728" s="22"/>
      <c r="BN728" s="32"/>
      <c r="BO728" s="34" t="e">
        <f t="shared" si="106"/>
        <v>#DIV/0!</v>
      </c>
      <c r="BP728" s="35" t="e">
        <f t="shared" si="108"/>
        <v>#DIV/0!</v>
      </c>
    </row>
    <row r="729" spans="1:68" x14ac:dyDescent="0.45">
      <c r="A729" s="22"/>
      <c r="B729" s="22"/>
      <c r="C729" s="22"/>
      <c r="D729" s="22"/>
      <c r="E729" s="22"/>
      <c r="F729" s="22"/>
      <c r="G729" s="24">
        <f t="shared" si="103"/>
        <v>0</v>
      </c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6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4">
        <f t="shared" si="110"/>
        <v>0</v>
      </c>
      <c r="BF729" s="27">
        <f t="shared" si="104"/>
        <v>0</v>
      </c>
      <c r="BG729" s="28">
        <f t="shared" si="105"/>
        <v>0</v>
      </c>
      <c r="BH729" s="29" t="e">
        <f t="shared" si="111"/>
        <v>#DIV/0!</v>
      </c>
      <c r="BI729" s="30"/>
      <c r="BJ729" s="31" t="e">
        <f t="shared" si="109"/>
        <v>#DIV/0!</v>
      </c>
      <c r="BK729" s="22"/>
      <c r="BL729" s="33" t="e">
        <f t="shared" si="107"/>
        <v>#DIV/0!</v>
      </c>
      <c r="BM729" s="22"/>
      <c r="BN729" s="32"/>
      <c r="BO729" s="34" t="e">
        <f t="shared" si="106"/>
        <v>#DIV/0!</v>
      </c>
      <c r="BP729" s="35" t="e">
        <f t="shared" si="108"/>
        <v>#DIV/0!</v>
      </c>
    </row>
    <row r="730" spans="1:68" x14ac:dyDescent="0.45">
      <c r="A730" s="22"/>
      <c r="B730" s="22"/>
      <c r="C730" s="22"/>
      <c r="D730" s="22"/>
      <c r="E730" s="22"/>
      <c r="F730" s="22"/>
      <c r="G730" s="24">
        <f t="shared" si="103"/>
        <v>0</v>
      </c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6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4">
        <f t="shared" si="110"/>
        <v>0</v>
      </c>
      <c r="BF730" s="27">
        <f t="shared" si="104"/>
        <v>0</v>
      </c>
      <c r="BG730" s="28">
        <f t="shared" si="105"/>
        <v>0</v>
      </c>
      <c r="BH730" s="29" t="e">
        <f t="shared" si="111"/>
        <v>#DIV/0!</v>
      </c>
      <c r="BI730" s="30"/>
      <c r="BJ730" s="31" t="e">
        <f t="shared" si="109"/>
        <v>#DIV/0!</v>
      </c>
      <c r="BK730" s="22"/>
      <c r="BL730" s="33" t="e">
        <f t="shared" si="107"/>
        <v>#DIV/0!</v>
      </c>
      <c r="BM730" s="22"/>
      <c r="BN730" s="32"/>
      <c r="BO730" s="34" t="e">
        <f t="shared" si="106"/>
        <v>#DIV/0!</v>
      </c>
      <c r="BP730" s="35" t="e">
        <f t="shared" si="108"/>
        <v>#DIV/0!</v>
      </c>
    </row>
    <row r="731" spans="1:68" x14ac:dyDescent="0.45">
      <c r="A731" s="22"/>
      <c r="B731" s="22"/>
      <c r="C731" s="22"/>
      <c r="D731" s="22"/>
      <c r="E731" s="22"/>
      <c r="F731" s="22"/>
      <c r="G731" s="24">
        <f t="shared" si="103"/>
        <v>0</v>
      </c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6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4">
        <f t="shared" si="110"/>
        <v>0</v>
      </c>
      <c r="BF731" s="27">
        <f t="shared" si="104"/>
        <v>0</v>
      </c>
      <c r="BG731" s="28">
        <f t="shared" si="105"/>
        <v>0</v>
      </c>
      <c r="BH731" s="29" t="e">
        <f t="shared" si="111"/>
        <v>#DIV/0!</v>
      </c>
      <c r="BI731" s="30"/>
      <c r="BJ731" s="31" t="e">
        <f t="shared" si="109"/>
        <v>#DIV/0!</v>
      </c>
      <c r="BK731" s="22"/>
      <c r="BL731" s="33" t="e">
        <f t="shared" si="107"/>
        <v>#DIV/0!</v>
      </c>
      <c r="BM731" s="22"/>
      <c r="BN731" s="32"/>
      <c r="BO731" s="34" t="e">
        <f t="shared" si="106"/>
        <v>#DIV/0!</v>
      </c>
      <c r="BP731" s="35" t="e">
        <f t="shared" si="108"/>
        <v>#DIV/0!</v>
      </c>
    </row>
    <row r="732" spans="1:68" x14ac:dyDescent="0.45">
      <c r="A732" s="22"/>
      <c r="B732" s="22"/>
      <c r="C732" s="22"/>
      <c r="D732" s="22"/>
      <c r="E732" s="22"/>
      <c r="F732" s="22"/>
      <c r="G732" s="24">
        <f t="shared" si="103"/>
        <v>0</v>
      </c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6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4">
        <f t="shared" si="110"/>
        <v>0</v>
      </c>
      <c r="BF732" s="27">
        <f t="shared" si="104"/>
        <v>0</v>
      </c>
      <c r="BG732" s="28">
        <f t="shared" si="105"/>
        <v>0</v>
      </c>
      <c r="BH732" s="29" t="e">
        <f t="shared" si="111"/>
        <v>#DIV/0!</v>
      </c>
      <c r="BI732" s="30"/>
      <c r="BJ732" s="31" t="e">
        <f t="shared" si="109"/>
        <v>#DIV/0!</v>
      </c>
      <c r="BK732" s="22"/>
      <c r="BL732" s="33" t="e">
        <f t="shared" si="107"/>
        <v>#DIV/0!</v>
      </c>
      <c r="BM732" s="22"/>
      <c r="BN732" s="32"/>
      <c r="BO732" s="34" t="e">
        <f t="shared" si="106"/>
        <v>#DIV/0!</v>
      </c>
      <c r="BP732" s="35" t="e">
        <f t="shared" si="108"/>
        <v>#DIV/0!</v>
      </c>
    </row>
    <row r="733" spans="1:68" x14ac:dyDescent="0.45">
      <c r="A733" s="22"/>
      <c r="B733" s="22"/>
      <c r="C733" s="22"/>
      <c r="D733" s="22"/>
      <c r="E733" s="22"/>
      <c r="F733" s="22"/>
      <c r="G733" s="24">
        <f t="shared" si="103"/>
        <v>0</v>
      </c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6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4">
        <f t="shared" si="110"/>
        <v>0</v>
      </c>
      <c r="BF733" s="27">
        <f t="shared" si="104"/>
        <v>0</v>
      </c>
      <c r="BG733" s="28">
        <f t="shared" si="105"/>
        <v>0</v>
      </c>
      <c r="BH733" s="29" t="e">
        <f t="shared" si="111"/>
        <v>#DIV/0!</v>
      </c>
      <c r="BI733" s="30"/>
      <c r="BJ733" s="31" t="e">
        <f t="shared" si="109"/>
        <v>#DIV/0!</v>
      </c>
      <c r="BK733" s="22"/>
      <c r="BL733" s="33" t="e">
        <f t="shared" si="107"/>
        <v>#DIV/0!</v>
      </c>
      <c r="BM733" s="22"/>
      <c r="BN733" s="32"/>
      <c r="BO733" s="34" t="e">
        <f t="shared" si="106"/>
        <v>#DIV/0!</v>
      </c>
      <c r="BP733" s="35" t="e">
        <f t="shared" si="108"/>
        <v>#DIV/0!</v>
      </c>
    </row>
    <row r="734" spans="1:68" x14ac:dyDescent="0.45">
      <c r="A734" s="22"/>
      <c r="B734" s="22"/>
      <c r="C734" s="22"/>
      <c r="D734" s="22"/>
      <c r="E734" s="22"/>
      <c r="F734" s="22"/>
      <c r="G734" s="24">
        <f t="shared" si="103"/>
        <v>0</v>
      </c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6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4">
        <f t="shared" si="110"/>
        <v>0</v>
      </c>
      <c r="BF734" s="27">
        <f t="shared" si="104"/>
        <v>0</v>
      </c>
      <c r="BG734" s="28">
        <f t="shared" si="105"/>
        <v>0</v>
      </c>
      <c r="BH734" s="29" t="e">
        <f t="shared" si="111"/>
        <v>#DIV/0!</v>
      </c>
      <c r="BI734" s="30"/>
      <c r="BJ734" s="31" t="e">
        <f t="shared" si="109"/>
        <v>#DIV/0!</v>
      </c>
      <c r="BK734" s="22"/>
      <c r="BL734" s="33" t="e">
        <f t="shared" si="107"/>
        <v>#DIV/0!</v>
      </c>
      <c r="BM734" s="22"/>
      <c r="BN734" s="32"/>
      <c r="BO734" s="34" t="e">
        <f t="shared" si="106"/>
        <v>#DIV/0!</v>
      </c>
      <c r="BP734" s="35" t="e">
        <f t="shared" si="108"/>
        <v>#DIV/0!</v>
      </c>
    </row>
    <row r="735" spans="1:68" x14ac:dyDescent="0.45">
      <c r="A735" s="22"/>
      <c r="B735" s="22"/>
      <c r="C735" s="22"/>
      <c r="D735" s="22"/>
      <c r="E735" s="22"/>
      <c r="F735" s="22"/>
      <c r="G735" s="24">
        <f t="shared" si="103"/>
        <v>0</v>
      </c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6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4">
        <f t="shared" si="110"/>
        <v>0</v>
      </c>
      <c r="BF735" s="27">
        <f t="shared" si="104"/>
        <v>0</v>
      </c>
      <c r="BG735" s="28">
        <f t="shared" si="105"/>
        <v>0</v>
      </c>
      <c r="BH735" s="29" t="e">
        <f t="shared" si="111"/>
        <v>#DIV/0!</v>
      </c>
      <c r="BI735" s="30"/>
      <c r="BJ735" s="31" t="e">
        <f t="shared" si="109"/>
        <v>#DIV/0!</v>
      </c>
      <c r="BK735" s="22"/>
      <c r="BL735" s="33" t="e">
        <f t="shared" si="107"/>
        <v>#DIV/0!</v>
      </c>
      <c r="BM735" s="22"/>
      <c r="BN735" s="32"/>
      <c r="BO735" s="34" t="e">
        <f t="shared" si="106"/>
        <v>#DIV/0!</v>
      </c>
      <c r="BP735" s="35" t="e">
        <f t="shared" si="108"/>
        <v>#DIV/0!</v>
      </c>
    </row>
    <row r="736" spans="1:68" x14ac:dyDescent="0.45">
      <c r="A736" s="22"/>
      <c r="B736" s="22"/>
      <c r="C736" s="22"/>
      <c r="D736" s="22"/>
      <c r="E736" s="22"/>
      <c r="F736" s="22"/>
      <c r="G736" s="24">
        <f t="shared" si="103"/>
        <v>0</v>
      </c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6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4">
        <f t="shared" si="110"/>
        <v>0</v>
      </c>
      <c r="BF736" s="27">
        <f t="shared" si="104"/>
        <v>0</v>
      </c>
      <c r="BG736" s="28">
        <f t="shared" si="105"/>
        <v>0</v>
      </c>
      <c r="BH736" s="29" t="e">
        <f t="shared" si="111"/>
        <v>#DIV/0!</v>
      </c>
      <c r="BI736" s="30"/>
      <c r="BJ736" s="31" t="e">
        <f t="shared" si="109"/>
        <v>#DIV/0!</v>
      </c>
      <c r="BK736" s="22"/>
      <c r="BL736" s="33" t="e">
        <f t="shared" si="107"/>
        <v>#DIV/0!</v>
      </c>
      <c r="BM736" s="22"/>
      <c r="BN736" s="32"/>
      <c r="BO736" s="34" t="e">
        <f t="shared" si="106"/>
        <v>#DIV/0!</v>
      </c>
      <c r="BP736" s="35" t="e">
        <f t="shared" si="108"/>
        <v>#DIV/0!</v>
      </c>
    </row>
    <row r="737" spans="1:68" x14ac:dyDescent="0.45">
      <c r="A737" s="22"/>
      <c r="B737" s="22"/>
      <c r="C737" s="22"/>
      <c r="D737" s="22"/>
      <c r="E737" s="22"/>
      <c r="F737" s="22"/>
      <c r="G737" s="24">
        <f t="shared" si="103"/>
        <v>0</v>
      </c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6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4">
        <f t="shared" si="110"/>
        <v>0</v>
      </c>
      <c r="BF737" s="27">
        <f t="shared" si="104"/>
        <v>0</v>
      </c>
      <c r="BG737" s="28">
        <f t="shared" si="105"/>
        <v>0</v>
      </c>
      <c r="BH737" s="29" t="e">
        <f t="shared" si="111"/>
        <v>#DIV/0!</v>
      </c>
      <c r="BI737" s="30"/>
      <c r="BJ737" s="31" t="e">
        <f t="shared" si="109"/>
        <v>#DIV/0!</v>
      </c>
      <c r="BK737" s="22"/>
      <c r="BL737" s="33" t="e">
        <f t="shared" si="107"/>
        <v>#DIV/0!</v>
      </c>
      <c r="BM737" s="22"/>
      <c r="BN737" s="32"/>
      <c r="BO737" s="34" t="e">
        <f t="shared" si="106"/>
        <v>#DIV/0!</v>
      </c>
      <c r="BP737" s="35" t="e">
        <f t="shared" si="108"/>
        <v>#DIV/0!</v>
      </c>
    </row>
    <row r="738" spans="1:68" x14ac:dyDescent="0.45">
      <c r="A738" s="22"/>
      <c r="B738" s="22"/>
      <c r="C738" s="22"/>
      <c r="D738" s="22"/>
      <c r="E738" s="22"/>
      <c r="F738" s="22"/>
      <c r="G738" s="24">
        <f t="shared" si="103"/>
        <v>0</v>
      </c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6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4">
        <f t="shared" si="110"/>
        <v>0</v>
      </c>
      <c r="BF738" s="27">
        <f t="shared" si="104"/>
        <v>0</v>
      </c>
      <c r="BG738" s="28">
        <f t="shared" si="105"/>
        <v>0</v>
      </c>
      <c r="BH738" s="29" t="e">
        <f t="shared" si="111"/>
        <v>#DIV/0!</v>
      </c>
      <c r="BI738" s="30"/>
      <c r="BJ738" s="31" t="e">
        <f t="shared" si="109"/>
        <v>#DIV/0!</v>
      </c>
      <c r="BK738" s="22"/>
      <c r="BL738" s="33" t="e">
        <f t="shared" si="107"/>
        <v>#DIV/0!</v>
      </c>
      <c r="BM738" s="22"/>
      <c r="BN738" s="32"/>
      <c r="BO738" s="34" t="e">
        <f t="shared" si="106"/>
        <v>#DIV/0!</v>
      </c>
      <c r="BP738" s="35" t="e">
        <f t="shared" si="108"/>
        <v>#DIV/0!</v>
      </c>
    </row>
    <row r="739" spans="1:68" x14ac:dyDescent="0.45">
      <c r="A739" s="22"/>
      <c r="B739" s="22"/>
      <c r="C739" s="22"/>
      <c r="D739" s="22"/>
      <c r="E739" s="22"/>
      <c r="F739" s="22"/>
      <c r="G739" s="24">
        <f t="shared" si="103"/>
        <v>0</v>
      </c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6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4">
        <f t="shared" si="110"/>
        <v>0</v>
      </c>
      <c r="BF739" s="27">
        <f t="shared" si="104"/>
        <v>0</v>
      </c>
      <c r="BG739" s="28">
        <f t="shared" si="105"/>
        <v>0</v>
      </c>
      <c r="BH739" s="29" t="e">
        <f t="shared" si="111"/>
        <v>#DIV/0!</v>
      </c>
      <c r="BI739" s="30"/>
      <c r="BJ739" s="31" t="e">
        <f t="shared" si="109"/>
        <v>#DIV/0!</v>
      </c>
      <c r="BK739" s="22"/>
      <c r="BL739" s="33" t="e">
        <f t="shared" si="107"/>
        <v>#DIV/0!</v>
      </c>
      <c r="BM739" s="22"/>
      <c r="BN739" s="32"/>
      <c r="BO739" s="34" t="e">
        <f t="shared" si="106"/>
        <v>#DIV/0!</v>
      </c>
      <c r="BP739" s="35" t="e">
        <f t="shared" si="108"/>
        <v>#DIV/0!</v>
      </c>
    </row>
    <row r="740" spans="1:68" x14ac:dyDescent="0.45">
      <c r="A740" s="22"/>
      <c r="B740" s="22"/>
      <c r="C740" s="22"/>
      <c r="D740" s="22"/>
      <c r="E740" s="22"/>
      <c r="F740" s="22"/>
      <c r="G740" s="24">
        <f t="shared" si="103"/>
        <v>0</v>
      </c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6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4">
        <f t="shared" si="110"/>
        <v>0</v>
      </c>
      <c r="BF740" s="27">
        <f t="shared" si="104"/>
        <v>0</v>
      </c>
      <c r="BG740" s="28">
        <f t="shared" si="105"/>
        <v>0</v>
      </c>
      <c r="BH740" s="29" t="e">
        <f t="shared" si="111"/>
        <v>#DIV/0!</v>
      </c>
      <c r="BI740" s="30"/>
      <c r="BJ740" s="31" t="e">
        <f t="shared" si="109"/>
        <v>#DIV/0!</v>
      </c>
      <c r="BK740" s="22"/>
      <c r="BL740" s="33" t="e">
        <f t="shared" si="107"/>
        <v>#DIV/0!</v>
      </c>
      <c r="BM740" s="22"/>
      <c r="BN740" s="32"/>
      <c r="BO740" s="34" t="e">
        <f t="shared" si="106"/>
        <v>#DIV/0!</v>
      </c>
      <c r="BP740" s="35" t="e">
        <f t="shared" si="108"/>
        <v>#DIV/0!</v>
      </c>
    </row>
    <row r="741" spans="1:68" x14ac:dyDescent="0.45">
      <c r="A741" s="22"/>
      <c r="B741" s="22"/>
      <c r="C741" s="22"/>
      <c r="D741" s="22"/>
      <c r="E741" s="22"/>
      <c r="F741" s="22"/>
      <c r="G741" s="24">
        <f t="shared" si="103"/>
        <v>0</v>
      </c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6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4">
        <f t="shared" si="110"/>
        <v>0</v>
      </c>
      <c r="BF741" s="27">
        <f t="shared" si="104"/>
        <v>0</v>
      </c>
      <c r="BG741" s="28">
        <f t="shared" si="105"/>
        <v>0</v>
      </c>
      <c r="BH741" s="29" t="e">
        <f t="shared" si="111"/>
        <v>#DIV/0!</v>
      </c>
      <c r="BI741" s="30"/>
      <c r="BJ741" s="31" t="e">
        <f t="shared" si="109"/>
        <v>#DIV/0!</v>
      </c>
      <c r="BK741" s="22"/>
      <c r="BL741" s="33" t="e">
        <f t="shared" si="107"/>
        <v>#DIV/0!</v>
      </c>
      <c r="BM741" s="22"/>
      <c r="BN741" s="32"/>
      <c r="BO741" s="34" t="e">
        <f t="shared" si="106"/>
        <v>#DIV/0!</v>
      </c>
      <c r="BP741" s="35" t="e">
        <f t="shared" si="108"/>
        <v>#DIV/0!</v>
      </c>
    </row>
    <row r="742" spans="1:68" x14ac:dyDescent="0.45">
      <c r="A742" s="22"/>
      <c r="B742" s="22"/>
      <c r="C742" s="22"/>
      <c r="D742" s="22"/>
      <c r="E742" s="22"/>
      <c r="F742" s="22"/>
      <c r="G742" s="24">
        <f t="shared" si="103"/>
        <v>0</v>
      </c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6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4">
        <f t="shared" si="110"/>
        <v>0</v>
      </c>
      <c r="BF742" s="27">
        <f t="shared" si="104"/>
        <v>0</v>
      </c>
      <c r="BG742" s="28">
        <f t="shared" si="105"/>
        <v>0</v>
      </c>
      <c r="BH742" s="29" t="e">
        <f t="shared" si="111"/>
        <v>#DIV/0!</v>
      </c>
      <c r="BI742" s="30"/>
      <c r="BJ742" s="31" t="e">
        <f t="shared" si="109"/>
        <v>#DIV/0!</v>
      </c>
      <c r="BK742" s="22"/>
      <c r="BL742" s="33" t="e">
        <f t="shared" si="107"/>
        <v>#DIV/0!</v>
      </c>
      <c r="BM742" s="22"/>
      <c r="BN742" s="32"/>
      <c r="BO742" s="34" t="e">
        <f t="shared" si="106"/>
        <v>#DIV/0!</v>
      </c>
      <c r="BP742" s="35" t="e">
        <f t="shared" si="108"/>
        <v>#DIV/0!</v>
      </c>
    </row>
    <row r="743" spans="1:68" x14ac:dyDescent="0.45">
      <c r="A743" s="22"/>
      <c r="B743" s="22"/>
      <c r="C743" s="22"/>
      <c r="D743" s="22"/>
      <c r="E743" s="22"/>
      <c r="F743" s="22"/>
      <c r="G743" s="24">
        <f t="shared" si="103"/>
        <v>0</v>
      </c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6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4">
        <f t="shared" si="110"/>
        <v>0</v>
      </c>
      <c r="BF743" s="27">
        <f t="shared" si="104"/>
        <v>0</v>
      </c>
      <c r="BG743" s="28">
        <f t="shared" si="105"/>
        <v>0</v>
      </c>
      <c r="BH743" s="29" t="e">
        <f t="shared" si="111"/>
        <v>#DIV/0!</v>
      </c>
      <c r="BI743" s="30"/>
      <c r="BJ743" s="31" t="e">
        <f t="shared" si="109"/>
        <v>#DIV/0!</v>
      </c>
      <c r="BK743" s="22"/>
      <c r="BL743" s="33" t="e">
        <f t="shared" si="107"/>
        <v>#DIV/0!</v>
      </c>
      <c r="BM743" s="22"/>
      <c r="BN743" s="32"/>
      <c r="BO743" s="34" t="e">
        <f t="shared" si="106"/>
        <v>#DIV/0!</v>
      </c>
      <c r="BP743" s="35" t="e">
        <f t="shared" si="108"/>
        <v>#DIV/0!</v>
      </c>
    </row>
    <row r="744" spans="1:68" x14ac:dyDescent="0.45">
      <c r="A744" s="22"/>
      <c r="B744" s="22"/>
      <c r="C744" s="22"/>
      <c r="D744" s="22"/>
      <c r="E744" s="22"/>
      <c r="F744" s="22"/>
      <c r="G744" s="24">
        <f t="shared" si="103"/>
        <v>0</v>
      </c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6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4">
        <f t="shared" si="110"/>
        <v>0</v>
      </c>
      <c r="BF744" s="27">
        <f t="shared" si="104"/>
        <v>0</v>
      </c>
      <c r="BG744" s="28">
        <f t="shared" si="105"/>
        <v>0</v>
      </c>
      <c r="BH744" s="29" t="e">
        <f t="shared" si="111"/>
        <v>#DIV/0!</v>
      </c>
      <c r="BI744" s="30"/>
      <c r="BJ744" s="31" t="e">
        <f t="shared" si="109"/>
        <v>#DIV/0!</v>
      </c>
      <c r="BK744" s="22"/>
      <c r="BL744" s="33" t="e">
        <f t="shared" si="107"/>
        <v>#DIV/0!</v>
      </c>
      <c r="BM744" s="22"/>
      <c r="BN744" s="32"/>
      <c r="BO744" s="34" t="e">
        <f t="shared" si="106"/>
        <v>#DIV/0!</v>
      </c>
      <c r="BP744" s="35" t="e">
        <f t="shared" si="108"/>
        <v>#DIV/0!</v>
      </c>
    </row>
    <row r="745" spans="1:68" x14ac:dyDescent="0.45">
      <c r="A745" s="22"/>
      <c r="B745" s="22"/>
      <c r="C745" s="22"/>
      <c r="D745" s="22"/>
      <c r="E745" s="22"/>
      <c r="F745" s="22"/>
      <c r="G745" s="24">
        <f t="shared" si="103"/>
        <v>0</v>
      </c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6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4">
        <f t="shared" si="110"/>
        <v>0</v>
      </c>
      <c r="BF745" s="27">
        <f t="shared" si="104"/>
        <v>0</v>
      </c>
      <c r="BG745" s="28">
        <f t="shared" si="105"/>
        <v>0</v>
      </c>
      <c r="BH745" s="29" t="e">
        <f t="shared" si="111"/>
        <v>#DIV/0!</v>
      </c>
      <c r="BI745" s="30"/>
      <c r="BJ745" s="31" t="e">
        <f t="shared" si="109"/>
        <v>#DIV/0!</v>
      </c>
      <c r="BK745" s="22"/>
      <c r="BL745" s="33" t="e">
        <f t="shared" si="107"/>
        <v>#DIV/0!</v>
      </c>
      <c r="BM745" s="22"/>
      <c r="BN745" s="32"/>
      <c r="BO745" s="34" t="e">
        <f t="shared" si="106"/>
        <v>#DIV/0!</v>
      </c>
      <c r="BP745" s="35" t="e">
        <f t="shared" si="108"/>
        <v>#DIV/0!</v>
      </c>
    </row>
    <row r="746" spans="1:68" x14ac:dyDescent="0.45">
      <c r="A746" s="22"/>
      <c r="B746" s="22"/>
      <c r="C746" s="22"/>
      <c r="D746" s="22"/>
      <c r="E746" s="22"/>
      <c r="F746" s="22"/>
      <c r="G746" s="24">
        <f t="shared" si="103"/>
        <v>0</v>
      </c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6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4">
        <f t="shared" si="110"/>
        <v>0</v>
      </c>
      <c r="BF746" s="27">
        <f t="shared" si="104"/>
        <v>0</v>
      </c>
      <c r="BG746" s="28">
        <f t="shared" si="105"/>
        <v>0</v>
      </c>
      <c r="BH746" s="29" t="e">
        <f t="shared" si="111"/>
        <v>#DIV/0!</v>
      </c>
      <c r="BI746" s="30"/>
      <c r="BJ746" s="31" t="e">
        <f t="shared" si="109"/>
        <v>#DIV/0!</v>
      </c>
      <c r="BK746" s="22"/>
      <c r="BL746" s="33" t="e">
        <f t="shared" si="107"/>
        <v>#DIV/0!</v>
      </c>
      <c r="BM746" s="22"/>
      <c r="BN746" s="32"/>
      <c r="BO746" s="34" t="e">
        <f t="shared" si="106"/>
        <v>#DIV/0!</v>
      </c>
      <c r="BP746" s="35" t="e">
        <f t="shared" si="108"/>
        <v>#DIV/0!</v>
      </c>
    </row>
    <row r="747" spans="1:68" x14ac:dyDescent="0.45">
      <c r="A747" s="22"/>
      <c r="B747" s="22"/>
      <c r="C747" s="22"/>
      <c r="D747" s="22"/>
      <c r="E747" s="22"/>
      <c r="F747" s="22"/>
      <c r="G747" s="24">
        <f t="shared" si="103"/>
        <v>0</v>
      </c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6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4">
        <f t="shared" si="110"/>
        <v>0</v>
      </c>
      <c r="BF747" s="27">
        <f t="shared" si="104"/>
        <v>0</v>
      </c>
      <c r="BG747" s="28">
        <f t="shared" si="105"/>
        <v>0</v>
      </c>
      <c r="BH747" s="29" t="e">
        <f t="shared" si="111"/>
        <v>#DIV/0!</v>
      </c>
      <c r="BI747" s="30"/>
      <c r="BJ747" s="31" t="e">
        <f t="shared" si="109"/>
        <v>#DIV/0!</v>
      </c>
      <c r="BK747" s="22"/>
      <c r="BL747" s="33" t="e">
        <f t="shared" si="107"/>
        <v>#DIV/0!</v>
      </c>
      <c r="BM747" s="22"/>
      <c r="BN747" s="32"/>
      <c r="BO747" s="34" t="e">
        <f t="shared" si="106"/>
        <v>#DIV/0!</v>
      </c>
      <c r="BP747" s="35" t="e">
        <f t="shared" si="108"/>
        <v>#DIV/0!</v>
      </c>
    </row>
    <row r="748" spans="1:68" x14ac:dyDescent="0.45">
      <c r="A748" s="22"/>
      <c r="B748" s="22"/>
      <c r="C748" s="22"/>
      <c r="D748" s="22"/>
      <c r="E748" s="22"/>
      <c r="F748" s="22"/>
      <c r="G748" s="24">
        <f t="shared" si="103"/>
        <v>0</v>
      </c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6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4">
        <f t="shared" si="110"/>
        <v>0</v>
      </c>
      <c r="BF748" s="27">
        <f t="shared" si="104"/>
        <v>0</v>
      </c>
      <c r="BG748" s="28">
        <f t="shared" si="105"/>
        <v>0</v>
      </c>
      <c r="BH748" s="29" t="e">
        <f t="shared" si="111"/>
        <v>#DIV/0!</v>
      </c>
      <c r="BI748" s="30"/>
      <c r="BJ748" s="31" t="e">
        <f t="shared" si="109"/>
        <v>#DIV/0!</v>
      </c>
      <c r="BK748" s="22"/>
      <c r="BL748" s="33" t="e">
        <f t="shared" si="107"/>
        <v>#DIV/0!</v>
      </c>
      <c r="BM748" s="22"/>
      <c r="BN748" s="32"/>
      <c r="BO748" s="34" t="e">
        <f t="shared" si="106"/>
        <v>#DIV/0!</v>
      </c>
      <c r="BP748" s="35" t="e">
        <f t="shared" si="108"/>
        <v>#DIV/0!</v>
      </c>
    </row>
    <row r="749" spans="1:68" x14ac:dyDescent="0.45">
      <c r="A749" s="22"/>
      <c r="B749" s="22"/>
      <c r="C749" s="22"/>
      <c r="D749" s="22"/>
      <c r="E749" s="22"/>
      <c r="F749" s="22"/>
      <c r="G749" s="24">
        <f t="shared" si="103"/>
        <v>0</v>
      </c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6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4">
        <f t="shared" si="110"/>
        <v>0</v>
      </c>
      <c r="BF749" s="27">
        <f t="shared" si="104"/>
        <v>0</v>
      </c>
      <c r="BG749" s="28">
        <f t="shared" si="105"/>
        <v>0</v>
      </c>
      <c r="BH749" s="29" t="e">
        <f t="shared" si="111"/>
        <v>#DIV/0!</v>
      </c>
      <c r="BI749" s="30"/>
      <c r="BJ749" s="31" t="e">
        <f t="shared" si="109"/>
        <v>#DIV/0!</v>
      </c>
      <c r="BK749" s="22"/>
      <c r="BL749" s="33" t="e">
        <f t="shared" si="107"/>
        <v>#DIV/0!</v>
      </c>
      <c r="BM749" s="22"/>
      <c r="BN749" s="32"/>
      <c r="BO749" s="34" t="e">
        <f t="shared" si="106"/>
        <v>#DIV/0!</v>
      </c>
      <c r="BP749" s="35" t="e">
        <f t="shared" si="108"/>
        <v>#DIV/0!</v>
      </c>
    </row>
    <row r="750" spans="1:68" x14ac:dyDescent="0.45">
      <c r="A750" s="22"/>
      <c r="B750" s="22"/>
      <c r="C750" s="22"/>
      <c r="D750" s="22"/>
      <c r="E750" s="22"/>
      <c r="F750" s="22"/>
      <c r="G750" s="24">
        <f t="shared" si="103"/>
        <v>0</v>
      </c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6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4">
        <f t="shared" si="110"/>
        <v>0</v>
      </c>
      <c r="BF750" s="27">
        <f t="shared" si="104"/>
        <v>0</v>
      </c>
      <c r="BG750" s="28">
        <f t="shared" si="105"/>
        <v>0</v>
      </c>
      <c r="BH750" s="29" t="e">
        <f t="shared" si="111"/>
        <v>#DIV/0!</v>
      </c>
      <c r="BI750" s="30"/>
      <c r="BJ750" s="31" t="e">
        <f t="shared" si="109"/>
        <v>#DIV/0!</v>
      </c>
      <c r="BK750" s="22"/>
      <c r="BL750" s="33" t="e">
        <f t="shared" si="107"/>
        <v>#DIV/0!</v>
      </c>
      <c r="BM750" s="22"/>
      <c r="BN750" s="32"/>
      <c r="BO750" s="34" t="e">
        <f t="shared" si="106"/>
        <v>#DIV/0!</v>
      </c>
      <c r="BP750" s="35" t="e">
        <f t="shared" si="108"/>
        <v>#DIV/0!</v>
      </c>
    </row>
    <row r="751" spans="1:68" x14ac:dyDescent="0.45">
      <c r="A751" s="22"/>
      <c r="B751" s="22"/>
      <c r="C751" s="22"/>
      <c r="D751" s="22"/>
      <c r="E751" s="22"/>
      <c r="F751" s="22"/>
      <c r="G751" s="24">
        <f t="shared" si="103"/>
        <v>0</v>
      </c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6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4">
        <f t="shared" si="110"/>
        <v>0</v>
      </c>
      <c r="BF751" s="27">
        <f t="shared" si="104"/>
        <v>0</v>
      </c>
      <c r="BG751" s="28">
        <f t="shared" si="105"/>
        <v>0</v>
      </c>
      <c r="BH751" s="29" t="e">
        <f t="shared" si="111"/>
        <v>#DIV/0!</v>
      </c>
      <c r="BI751" s="30"/>
      <c r="BJ751" s="31" t="e">
        <f t="shared" si="109"/>
        <v>#DIV/0!</v>
      </c>
      <c r="BK751" s="22"/>
      <c r="BL751" s="33" t="e">
        <f t="shared" si="107"/>
        <v>#DIV/0!</v>
      </c>
      <c r="BM751" s="22"/>
      <c r="BN751" s="32"/>
      <c r="BO751" s="34" t="e">
        <f t="shared" si="106"/>
        <v>#DIV/0!</v>
      </c>
      <c r="BP751" s="35" t="e">
        <f t="shared" si="108"/>
        <v>#DIV/0!</v>
      </c>
    </row>
    <row r="752" spans="1:68" x14ac:dyDescent="0.45">
      <c r="A752" s="22"/>
      <c r="B752" s="22"/>
      <c r="C752" s="22"/>
      <c r="D752" s="22"/>
      <c r="E752" s="22"/>
      <c r="F752" s="22"/>
      <c r="G752" s="24">
        <f t="shared" si="103"/>
        <v>0</v>
      </c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6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4">
        <f t="shared" si="110"/>
        <v>0</v>
      </c>
      <c r="BF752" s="27">
        <f t="shared" si="104"/>
        <v>0</v>
      </c>
      <c r="BG752" s="28">
        <f t="shared" si="105"/>
        <v>0</v>
      </c>
      <c r="BH752" s="29" t="e">
        <f t="shared" si="111"/>
        <v>#DIV/0!</v>
      </c>
      <c r="BI752" s="30"/>
      <c r="BJ752" s="31" t="e">
        <f t="shared" si="109"/>
        <v>#DIV/0!</v>
      </c>
      <c r="BK752" s="22"/>
      <c r="BL752" s="33" t="e">
        <f t="shared" si="107"/>
        <v>#DIV/0!</v>
      </c>
      <c r="BM752" s="22"/>
      <c r="BN752" s="32"/>
      <c r="BO752" s="34" t="e">
        <f t="shared" si="106"/>
        <v>#DIV/0!</v>
      </c>
      <c r="BP752" s="35" t="e">
        <f t="shared" si="108"/>
        <v>#DIV/0!</v>
      </c>
    </row>
    <row r="753" spans="1:68" x14ac:dyDescent="0.45">
      <c r="A753" s="22"/>
      <c r="B753" s="22"/>
      <c r="C753" s="22"/>
      <c r="D753" s="22"/>
      <c r="E753" s="22"/>
      <c r="F753" s="22"/>
      <c r="G753" s="24">
        <f t="shared" si="103"/>
        <v>0</v>
      </c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6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4">
        <f t="shared" si="110"/>
        <v>0</v>
      </c>
      <c r="BF753" s="27">
        <f t="shared" si="104"/>
        <v>0</v>
      </c>
      <c r="BG753" s="28">
        <f t="shared" si="105"/>
        <v>0</v>
      </c>
      <c r="BH753" s="29" t="e">
        <f t="shared" si="111"/>
        <v>#DIV/0!</v>
      </c>
      <c r="BI753" s="30"/>
      <c r="BJ753" s="31" t="e">
        <f t="shared" si="109"/>
        <v>#DIV/0!</v>
      </c>
      <c r="BK753" s="22"/>
      <c r="BL753" s="33" t="e">
        <f t="shared" si="107"/>
        <v>#DIV/0!</v>
      </c>
      <c r="BM753" s="22"/>
      <c r="BN753" s="32"/>
      <c r="BO753" s="34" t="e">
        <f t="shared" si="106"/>
        <v>#DIV/0!</v>
      </c>
      <c r="BP753" s="35" t="e">
        <f t="shared" si="108"/>
        <v>#DIV/0!</v>
      </c>
    </row>
    <row r="754" spans="1:68" x14ac:dyDescent="0.45">
      <c r="A754" s="22"/>
      <c r="B754" s="22"/>
      <c r="C754" s="22"/>
      <c r="D754" s="22"/>
      <c r="E754" s="22"/>
      <c r="F754" s="22"/>
      <c r="G754" s="24">
        <f t="shared" si="103"/>
        <v>0</v>
      </c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6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4">
        <f t="shared" si="110"/>
        <v>0</v>
      </c>
      <c r="BF754" s="27">
        <f t="shared" si="104"/>
        <v>0</v>
      </c>
      <c r="BG754" s="28">
        <f t="shared" si="105"/>
        <v>0</v>
      </c>
      <c r="BH754" s="29" t="e">
        <f t="shared" si="111"/>
        <v>#DIV/0!</v>
      </c>
      <c r="BI754" s="30"/>
      <c r="BJ754" s="31" t="e">
        <f t="shared" si="109"/>
        <v>#DIV/0!</v>
      </c>
      <c r="BK754" s="22"/>
      <c r="BL754" s="33" t="e">
        <f t="shared" si="107"/>
        <v>#DIV/0!</v>
      </c>
      <c r="BM754" s="22"/>
      <c r="BN754" s="32"/>
      <c r="BO754" s="34" t="e">
        <f t="shared" si="106"/>
        <v>#DIV/0!</v>
      </c>
      <c r="BP754" s="35" t="e">
        <f t="shared" si="108"/>
        <v>#DIV/0!</v>
      </c>
    </row>
    <row r="755" spans="1:68" x14ac:dyDescent="0.45">
      <c r="A755" s="22"/>
      <c r="B755" s="22"/>
      <c r="C755" s="22"/>
      <c r="D755" s="22"/>
      <c r="E755" s="22"/>
      <c r="F755" s="22"/>
      <c r="G755" s="24">
        <f t="shared" ref="G755:G785" si="112">(D755-C755)-(E755+F755)</f>
        <v>0</v>
      </c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6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4">
        <f t="shared" si="110"/>
        <v>0</v>
      </c>
      <c r="BF755" s="27">
        <f t="shared" ref="BF755:BF785" si="113">G755-BE755</f>
        <v>0</v>
      </c>
      <c r="BG755" s="28">
        <f t="shared" ref="BG755:BG785" si="114">(HOUR(BF755)*60)+MINUTE(BF755)</f>
        <v>0</v>
      </c>
      <c r="BH755" s="29" t="e">
        <f t="shared" si="111"/>
        <v>#DIV/0!</v>
      </c>
      <c r="BI755" s="30"/>
      <c r="BJ755" s="31" t="e">
        <f t="shared" si="109"/>
        <v>#DIV/0!</v>
      </c>
      <c r="BK755" s="22"/>
      <c r="BL755" s="33" t="e">
        <f t="shared" si="107"/>
        <v>#DIV/0!</v>
      </c>
      <c r="BM755" s="22"/>
      <c r="BN755" s="32"/>
      <c r="BO755" s="34" t="e">
        <f t="shared" ref="BO755:BO785" si="115">(BM755-BN755)/BK755</f>
        <v>#DIV/0!</v>
      </c>
      <c r="BP755" s="35" t="e">
        <f t="shared" si="108"/>
        <v>#DIV/0!</v>
      </c>
    </row>
    <row r="756" spans="1:68" x14ac:dyDescent="0.45">
      <c r="A756" s="22"/>
      <c r="B756" s="22"/>
      <c r="C756" s="22"/>
      <c r="D756" s="22"/>
      <c r="E756" s="22"/>
      <c r="F756" s="22"/>
      <c r="G756" s="24">
        <f t="shared" si="112"/>
        <v>0</v>
      </c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6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4">
        <f t="shared" si="110"/>
        <v>0</v>
      </c>
      <c r="BF756" s="27">
        <f t="shared" si="113"/>
        <v>0</v>
      </c>
      <c r="BG756" s="28">
        <f t="shared" si="114"/>
        <v>0</v>
      </c>
      <c r="BH756" s="29" t="e">
        <f t="shared" si="111"/>
        <v>#DIV/0!</v>
      </c>
      <c r="BI756" s="30"/>
      <c r="BJ756" s="31" t="e">
        <f t="shared" si="109"/>
        <v>#DIV/0!</v>
      </c>
      <c r="BK756" s="22"/>
      <c r="BL756" s="33" t="e">
        <f t="shared" si="107"/>
        <v>#DIV/0!</v>
      </c>
      <c r="BM756" s="22"/>
      <c r="BN756" s="32"/>
      <c r="BO756" s="34" t="e">
        <f t="shared" si="115"/>
        <v>#DIV/0!</v>
      </c>
      <c r="BP756" s="35" t="e">
        <f t="shared" si="108"/>
        <v>#DIV/0!</v>
      </c>
    </row>
    <row r="757" spans="1:68" x14ac:dyDescent="0.45">
      <c r="A757" s="22"/>
      <c r="B757" s="22"/>
      <c r="C757" s="22"/>
      <c r="D757" s="22"/>
      <c r="E757" s="22"/>
      <c r="F757" s="22"/>
      <c r="G757" s="24">
        <f t="shared" si="112"/>
        <v>0</v>
      </c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6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4">
        <f t="shared" si="110"/>
        <v>0</v>
      </c>
      <c r="BF757" s="27">
        <f t="shared" si="113"/>
        <v>0</v>
      </c>
      <c r="BG757" s="28">
        <f t="shared" si="114"/>
        <v>0</v>
      </c>
      <c r="BH757" s="29" t="e">
        <f t="shared" si="111"/>
        <v>#DIV/0!</v>
      </c>
      <c r="BI757" s="30"/>
      <c r="BJ757" s="31" t="e">
        <f t="shared" si="109"/>
        <v>#DIV/0!</v>
      </c>
      <c r="BK757" s="22"/>
      <c r="BL757" s="33" t="e">
        <f t="shared" si="107"/>
        <v>#DIV/0!</v>
      </c>
      <c r="BM757" s="22"/>
      <c r="BN757" s="32"/>
      <c r="BO757" s="34" t="e">
        <f t="shared" si="115"/>
        <v>#DIV/0!</v>
      </c>
      <c r="BP757" s="35" t="e">
        <f t="shared" si="108"/>
        <v>#DIV/0!</v>
      </c>
    </row>
    <row r="758" spans="1:68" x14ac:dyDescent="0.45">
      <c r="A758" s="22"/>
      <c r="B758" s="22"/>
      <c r="C758" s="22"/>
      <c r="D758" s="22"/>
      <c r="E758" s="22"/>
      <c r="F758" s="22"/>
      <c r="G758" s="24">
        <f t="shared" si="112"/>
        <v>0</v>
      </c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6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4">
        <f t="shared" si="110"/>
        <v>0</v>
      </c>
      <c r="BF758" s="27">
        <f t="shared" si="113"/>
        <v>0</v>
      </c>
      <c r="BG758" s="28">
        <f t="shared" si="114"/>
        <v>0</v>
      </c>
      <c r="BH758" s="29" t="e">
        <f t="shared" si="111"/>
        <v>#DIV/0!</v>
      </c>
      <c r="BI758" s="30"/>
      <c r="BJ758" s="31" t="e">
        <f t="shared" si="109"/>
        <v>#DIV/0!</v>
      </c>
      <c r="BK758" s="22"/>
      <c r="BL758" s="33" t="e">
        <f t="shared" si="107"/>
        <v>#DIV/0!</v>
      </c>
      <c r="BM758" s="22"/>
      <c r="BN758" s="32"/>
      <c r="BO758" s="34" t="e">
        <f t="shared" si="115"/>
        <v>#DIV/0!</v>
      </c>
      <c r="BP758" s="35" t="e">
        <f t="shared" si="108"/>
        <v>#DIV/0!</v>
      </c>
    </row>
    <row r="759" spans="1:68" x14ac:dyDescent="0.45">
      <c r="A759" s="22"/>
      <c r="B759" s="22"/>
      <c r="C759" s="22"/>
      <c r="D759" s="22"/>
      <c r="E759" s="22"/>
      <c r="F759" s="22"/>
      <c r="G759" s="24">
        <f t="shared" si="112"/>
        <v>0</v>
      </c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6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4">
        <f t="shared" si="110"/>
        <v>0</v>
      </c>
      <c r="BF759" s="27">
        <f t="shared" si="113"/>
        <v>0</v>
      </c>
      <c r="BG759" s="28">
        <f t="shared" si="114"/>
        <v>0</v>
      </c>
      <c r="BH759" s="29" t="e">
        <f t="shared" si="111"/>
        <v>#DIV/0!</v>
      </c>
      <c r="BI759" s="30"/>
      <c r="BJ759" s="31" t="e">
        <f t="shared" si="109"/>
        <v>#DIV/0!</v>
      </c>
      <c r="BK759" s="22"/>
      <c r="BL759" s="33" t="e">
        <f t="shared" si="107"/>
        <v>#DIV/0!</v>
      </c>
      <c r="BM759" s="22"/>
      <c r="BN759" s="32"/>
      <c r="BO759" s="34" t="e">
        <f t="shared" si="115"/>
        <v>#DIV/0!</v>
      </c>
      <c r="BP759" s="35" t="e">
        <f t="shared" si="108"/>
        <v>#DIV/0!</v>
      </c>
    </row>
    <row r="760" spans="1:68" x14ac:dyDescent="0.45">
      <c r="A760" s="22"/>
      <c r="B760" s="22"/>
      <c r="C760" s="22"/>
      <c r="D760" s="22"/>
      <c r="E760" s="22"/>
      <c r="F760" s="22"/>
      <c r="G760" s="24">
        <f t="shared" si="112"/>
        <v>0</v>
      </c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6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4">
        <f t="shared" si="110"/>
        <v>0</v>
      </c>
      <c r="BF760" s="27">
        <f t="shared" si="113"/>
        <v>0</v>
      </c>
      <c r="BG760" s="28">
        <f t="shared" si="114"/>
        <v>0</v>
      </c>
      <c r="BH760" s="29" t="e">
        <f t="shared" si="111"/>
        <v>#DIV/0!</v>
      </c>
      <c r="BI760" s="30"/>
      <c r="BJ760" s="31" t="e">
        <f t="shared" si="109"/>
        <v>#DIV/0!</v>
      </c>
      <c r="BK760" s="22"/>
      <c r="BL760" s="33" t="e">
        <f t="shared" si="107"/>
        <v>#DIV/0!</v>
      </c>
      <c r="BM760" s="22"/>
      <c r="BN760" s="32"/>
      <c r="BO760" s="34" t="e">
        <f t="shared" si="115"/>
        <v>#DIV/0!</v>
      </c>
      <c r="BP760" s="35" t="e">
        <f t="shared" si="108"/>
        <v>#DIV/0!</v>
      </c>
    </row>
    <row r="761" spans="1:68" x14ac:dyDescent="0.45">
      <c r="A761" s="22"/>
      <c r="B761" s="22"/>
      <c r="C761" s="22"/>
      <c r="D761" s="22"/>
      <c r="E761" s="22"/>
      <c r="F761" s="22"/>
      <c r="G761" s="24">
        <f t="shared" si="112"/>
        <v>0</v>
      </c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6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4">
        <f t="shared" si="110"/>
        <v>0</v>
      </c>
      <c r="BF761" s="27">
        <f t="shared" si="113"/>
        <v>0</v>
      </c>
      <c r="BG761" s="28">
        <f t="shared" si="114"/>
        <v>0</v>
      </c>
      <c r="BH761" s="29" t="e">
        <f t="shared" si="111"/>
        <v>#DIV/0!</v>
      </c>
      <c r="BI761" s="30"/>
      <c r="BJ761" s="31" t="e">
        <f t="shared" si="109"/>
        <v>#DIV/0!</v>
      </c>
      <c r="BK761" s="22"/>
      <c r="BL761" s="33" t="e">
        <f t="shared" si="107"/>
        <v>#DIV/0!</v>
      </c>
      <c r="BM761" s="22"/>
      <c r="BN761" s="32"/>
      <c r="BO761" s="34" t="e">
        <f t="shared" si="115"/>
        <v>#DIV/0!</v>
      </c>
      <c r="BP761" s="35" t="e">
        <f t="shared" si="108"/>
        <v>#DIV/0!</v>
      </c>
    </row>
    <row r="762" spans="1:68" x14ac:dyDescent="0.45">
      <c r="A762" s="22"/>
      <c r="B762" s="22"/>
      <c r="C762" s="22"/>
      <c r="D762" s="22"/>
      <c r="E762" s="22"/>
      <c r="F762" s="22"/>
      <c r="G762" s="24">
        <f t="shared" si="112"/>
        <v>0</v>
      </c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6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4">
        <f t="shared" si="110"/>
        <v>0</v>
      </c>
      <c r="BF762" s="27">
        <f t="shared" si="113"/>
        <v>0</v>
      </c>
      <c r="BG762" s="28">
        <f t="shared" si="114"/>
        <v>0</v>
      </c>
      <c r="BH762" s="29" t="e">
        <f t="shared" si="111"/>
        <v>#DIV/0!</v>
      </c>
      <c r="BI762" s="30"/>
      <c r="BJ762" s="31" t="e">
        <f t="shared" si="109"/>
        <v>#DIV/0!</v>
      </c>
      <c r="BK762" s="22"/>
      <c r="BL762" s="33" t="e">
        <f t="shared" si="107"/>
        <v>#DIV/0!</v>
      </c>
      <c r="BM762" s="22"/>
      <c r="BN762" s="32"/>
      <c r="BO762" s="34" t="e">
        <f t="shared" si="115"/>
        <v>#DIV/0!</v>
      </c>
      <c r="BP762" s="35" t="e">
        <f t="shared" si="108"/>
        <v>#DIV/0!</v>
      </c>
    </row>
    <row r="763" spans="1:68" x14ac:dyDescent="0.45">
      <c r="A763" s="22"/>
      <c r="B763" s="22"/>
      <c r="C763" s="22"/>
      <c r="D763" s="22"/>
      <c r="E763" s="22"/>
      <c r="F763" s="22"/>
      <c r="G763" s="24">
        <f t="shared" si="112"/>
        <v>0</v>
      </c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6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4">
        <f t="shared" si="110"/>
        <v>0</v>
      </c>
      <c r="BF763" s="27">
        <f t="shared" si="113"/>
        <v>0</v>
      </c>
      <c r="BG763" s="28">
        <f t="shared" si="114"/>
        <v>0</v>
      </c>
      <c r="BH763" s="29" t="e">
        <f t="shared" si="111"/>
        <v>#DIV/0!</v>
      </c>
      <c r="BI763" s="30"/>
      <c r="BJ763" s="31" t="e">
        <f t="shared" si="109"/>
        <v>#DIV/0!</v>
      </c>
      <c r="BK763" s="22"/>
      <c r="BL763" s="33" t="e">
        <f t="shared" si="107"/>
        <v>#DIV/0!</v>
      </c>
      <c r="BM763" s="22"/>
      <c r="BN763" s="32"/>
      <c r="BO763" s="34" t="e">
        <f t="shared" si="115"/>
        <v>#DIV/0!</v>
      </c>
      <c r="BP763" s="35" t="e">
        <f t="shared" si="108"/>
        <v>#DIV/0!</v>
      </c>
    </row>
    <row r="764" spans="1:68" x14ac:dyDescent="0.45">
      <c r="A764" s="22"/>
      <c r="B764" s="22"/>
      <c r="C764" s="22"/>
      <c r="D764" s="22"/>
      <c r="E764" s="22"/>
      <c r="F764" s="22"/>
      <c r="G764" s="24">
        <f t="shared" si="112"/>
        <v>0</v>
      </c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6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4">
        <f t="shared" si="110"/>
        <v>0</v>
      </c>
      <c r="BF764" s="27">
        <f t="shared" si="113"/>
        <v>0</v>
      </c>
      <c r="BG764" s="28">
        <f t="shared" si="114"/>
        <v>0</v>
      </c>
      <c r="BH764" s="29" t="e">
        <f t="shared" si="111"/>
        <v>#DIV/0!</v>
      </c>
      <c r="BI764" s="30"/>
      <c r="BJ764" s="31" t="e">
        <f t="shared" si="109"/>
        <v>#DIV/0!</v>
      </c>
      <c r="BK764" s="22"/>
      <c r="BL764" s="33" t="e">
        <f t="shared" si="107"/>
        <v>#DIV/0!</v>
      </c>
      <c r="BM764" s="22"/>
      <c r="BN764" s="32"/>
      <c r="BO764" s="34" t="e">
        <f t="shared" si="115"/>
        <v>#DIV/0!</v>
      </c>
      <c r="BP764" s="35" t="e">
        <f t="shared" si="108"/>
        <v>#DIV/0!</v>
      </c>
    </row>
    <row r="765" spans="1:68" x14ac:dyDescent="0.45">
      <c r="A765" s="22"/>
      <c r="B765" s="22"/>
      <c r="C765" s="22"/>
      <c r="D765" s="22"/>
      <c r="E765" s="22"/>
      <c r="F765" s="22"/>
      <c r="G765" s="24">
        <f t="shared" si="112"/>
        <v>0</v>
      </c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6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4">
        <f t="shared" si="110"/>
        <v>0</v>
      </c>
      <c r="BF765" s="27">
        <f t="shared" si="113"/>
        <v>0</v>
      </c>
      <c r="BG765" s="28">
        <f t="shared" si="114"/>
        <v>0</v>
      </c>
      <c r="BH765" s="29" t="e">
        <f t="shared" si="111"/>
        <v>#DIV/0!</v>
      </c>
      <c r="BI765" s="30"/>
      <c r="BJ765" s="31" t="e">
        <f t="shared" si="109"/>
        <v>#DIV/0!</v>
      </c>
      <c r="BK765" s="22"/>
      <c r="BL765" s="33" t="e">
        <f t="shared" si="107"/>
        <v>#DIV/0!</v>
      </c>
      <c r="BM765" s="22"/>
      <c r="BN765" s="32"/>
      <c r="BO765" s="34" t="e">
        <f t="shared" si="115"/>
        <v>#DIV/0!</v>
      </c>
      <c r="BP765" s="35" t="e">
        <f t="shared" si="108"/>
        <v>#DIV/0!</v>
      </c>
    </row>
    <row r="766" spans="1:68" x14ac:dyDescent="0.45">
      <c r="A766" s="22"/>
      <c r="B766" s="22"/>
      <c r="C766" s="22"/>
      <c r="D766" s="22"/>
      <c r="E766" s="22"/>
      <c r="F766" s="22"/>
      <c r="G766" s="24">
        <f t="shared" si="112"/>
        <v>0</v>
      </c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6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4">
        <f t="shared" si="110"/>
        <v>0</v>
      </c>
      <c r="BF766" s="27">
        <f t="shared" si="113"/>
        <v>0</v>
      </c>
      <c r="BG766" s="28">
        <f t="shared" si="114"/>
        <v>0</v>
      </c>
      <c r="BH766" s="29" t="e">
        <f t="shared" si="111"/>
        <v>#DIV/0!</v>
      </c>
      <c r="BI766" s="30"/>
      <c r="BJ766" s="31" t="e">
        <f t="shared" si="109"/>
        <v>#DIV/0!</v>
      </c>
      <c r="BK766" s="22"/>
      <c r="BL766" s="33" t="e">
        <f t="shared" si="107"/>
        <v>#DIV/0!</v>
      </c>
      <c r="BM766" s="22"/>
      <c r="BN766" s="32"/>
      <c r="BO766" s="34" t="e">
        <f t="shared" si="115"/>
        <v>#DIV/0!</v>
      </c>
      <c r="BP766" s="35" t="e">
        <f t="shared" si="108"/>
        <v>#DIV/0!</v>
      </c>
    </row>
    <row r="767" spans="1:68" x14ac:dyDescent="0.45">
      <c r="A767" s="22"/>
      <c r="B767" s="22"/>
      <c r="C767" s="22"/>
      <c r="D767" s="22"/>
      <c r="E767" s="22"/>
      <c r="F767" s="22"/>
      <c r="G767" s="24">
        <f t="shared" si="112"/>
        <v>0</v>
      </c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6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4">
        <f t="shared" si="110"/>
        <v>0</v>
      </c>
      <c r="BF767" s="27">
        <f t="shared" si="113"/>
        <v>0</v>
      </c>
      <c r="BG767" s="28">
        <f t="shared" si="114"/>
        <v>0</v>
      </c>
      <c r="BH767" s="29" t="e">
        <f t="shared" si="111"/>
        <v>#DIV/0!</v>
      </c>
      <c r="BI767" s="30"/>
      <c r="BJ767" s="31" t="e">
        <f t="shared" si="109"/>
        <v>#DIV/0!</v>
      </c>
      <c r="BK767" s="22"/>
      <c r="BL767" s="33" t="e">
        <f t="shared" si="107"/>
        <v>#DIV/0!</v>
      </c>
      <c r="BM767" s="22"/>
      <c r="BN767" s="32"/>
      <c r="BO767" s="34" t="e">
        <f t="shared" si="115"/>
        <v>#DIV/0!</v>
      </c>
      <c r="BP767" s="35" t="e">
        <f t="shared" si="108"/>
        <v>#DIV/0!</v>
      </c>
    </row>
    <row r="768" spans="1:68" x14ac:dyDescent="0.45">
      <c r="A768" s="22"/>
      <c r="B768" s="22"/>
      <c r="C768" s="22"/>
      <c r="D768" s="22"/>
      <c r="E768" s="22"/>
      <c r="F768" s="22"/>
      <c r="G768" s="24">
        <f t="shared" si="112"/>
        <v>0</v>
      </c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6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4">
        <f t="shared" si="110"/>
        <v>0</v>
      </c>
      <c r="BF768" s="27">
        <f t="shared" si="113"/>
        <v>0</v>
      </c>
      <c r="BG768" s="28">
        <f t="shared" si="114"/>
        <v>0</v>
      </c>
      <c r="BH768" s="29" t="e">
        <f t="shared" si="111"/>
        <v>#DIV/0!</v>
      </c>
      <c r="BI768" s="30"/>
      <c r="BJ768" s="31" t="e">
        <f t="shared" si="109"/>
        <v>#DIV/0!</v>
      </c>
      <c r="BK768" s="22"/>
      <c r="BL768" s="33" t="e">
        <f t="shared" si="107"/>
        <v>#DIV/0!</v>
      </c>
      <c r="BM768" s="22"/>
      <c r="BN768" s="32"/>
      <c r="BO768" s="34" t="e">
        <f t="shared" si="115"/>
        <v>#DIV/0!</v>
      </c>
      <c r="BP768" s="35" t="e">
        <f t="shared" si="108"/>
        <v>#DIV/0!</v>
      </c>
    </row>
    <row r="769" spans="1:68" x14ac:dyDescent="0.45">
      <c r="A769" s="22"/>
      <c r="B769" s="22"/>
      <c r="C769" s="22"/>
      <c r="D769" s="22"/>
      <c r="E769" s="22"/>
      <c r="F769" s="22"/>
      <c r="G769" s="24">
        <f t="shared" si="112"/>
        <v>0</v>
      </c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6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4">
        <f t="shared" si="110"/>
        <v>0</v>
      </c>
      <c r="BF769" s="27">
        <f t="shared" si="113"/>
        <v>0</v>
      </c>
      <c r="BG769" s="28">
        <f t="shared" si="114"/>
        <v>0</v>
      </c>
      <c r="BH769" s="29" t="e">
        <f t="shared" si="111"/>
        <v>#DIV/0!</v>
      </c>
      <c r="BI769" s="30"/>
      <c r="BJ769" s="31" t="e">
        <f t="shared" si="109"/>
        <v>#DIV/0!</v>
      </c>
      <c r="BK769" s="22"/>
      <c r="BL769" s="33" t="e">
        <f t="shared" si="107"/>
        <v>#DIV/0!</v>
      </c>
      <c r="BM769" s="22"/>
      <c r="BN769" s="32"/>
      <c r="BO769" s="34" t="e">
        <f t="shared" si="115"/>
        <v>#DIV/0!</v>
      </c>
      <c r="BP769" s="35" t="e">
        <f t="shared" si="108"/>
        <v>#DIV/0!</v>
      </c>
    </row>
    <row r="770" spans="1:68" x14ac:dyDescent="0.45">
      <c r="A770" s="22"/>
      <c r="B770" s="22"/>
      <c r="C770" s="22"/>
      <c r="D770" s="22"/>
      <c r="E770" s="22"/>
      <c r="F770" s="22"/>
      <c r="G770" s="24">
        <f t="shared" si="112"/>
        <v>0</v>
      </c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6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4">
        <f t="shared" si="110"/>
        <v>0</v>
      </c>
      <c r="BF770" s="27">
        <f t="shared" si="113"/>
        <v>0</v>
      </c>
      <c r="BG770" s="28">
        <f t="shared" si="114"/>
        <v>0</v>
      </c>
      <c r="BH770" s="29" t="e">
        <f t="shared" si="111"/>
        <v>#DIV/0!</v>
      </c>
      <c r="BI770" s="30"/>
      <c r="BJ770" s="31" t="e">
        <f t="shared" si="109"/>
        <v>#DIV/0!</v>
      </c>
      <c r="BK770" s="22"/>
      <c r="BL770" s="33" t="e">
        <f t="shared" ref="BL770:BL785" si="116">BK770/BJ770</f>
        <v>#DIV/0!</v>
      </c>
      <c r="BM770" s="22"/>
      <c r="BN770" s="32"/>
      <c r="BO770" s="34" t="e">
        <f t="shared" si="115"/>
        <v>#DIV/0!</v>
      </c>
      <c r="BP770" s="35" t="e">
        <f t="shared" ref="BP770:BP785" si="117">BO770*BL770*BH770</f>
        <v>#DIV/0!</v>
      </c>
    </row>
    <row r="771" spans="1:68" x14ac:dyDescent="0.45">
      <c r="A771" s="22"/>
      <c r="B771" s="22"/>
      <c r="C771" s="22"/>
      <c r="D771" s="22"/>
      <c r="E771" s="22"/>
      <c r="F771" s="22"/>
      <c r="G771" s="24">
        <f t="shared" si="112"/>
        <v>0</v>
      </c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6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4">
        <f t="shared" si="110"/>
        <v>0</v>
      </c>
      <c r="BF771" s="27">
        <f t="shared" si="113"/>
        <v>0</v>
      </c>
      <c r="BG771" s="28">
        <f t="shared" si="114"/>
        <v>0</v>
      </c>
      <c r="BH771" s="29" t="e">
        <f t="shared" si="111"/>
        <v>#DIV/0!</v>
      </c>
      <c r="BI771" s="30"/>
      <c r="BJ771" s="31" t="e">
        <f t="shared" si="109"/>
        <v>#DIV/0!</v>
      </c>
      <c r="BK771" s="22"/>
      <c r="BL771" s="33" t="e">
        <f t="shared" si="116"/>
        <v>#DIV/0!</v>
      </c>
      <c r="BM771" s="22"/>
      <c r="BN771" s="32"/>
      <c r="BO771" s="34" t="e">
        <f t="shared" si="115"/>
        <v>#DIV/0!</v>
      </c>
      <c r="BP771" s="35" t="e">
        <f t="shared" si="117"/>
        <v>#DIV/0!</v>
      </c>
    </row>
    <row r="772" spans="1:68" x14ac:dyDescent="0.45">
      <c r="A772" s="22"/>
      <c r="B772" s="22"/>
      <c r="C772" s="22"/>
      <c r="D772" s="22"/>
      <c r="E772" s="22"/>
      <c r="F772" s="22"/>
      <c r="G772" s="24">
        <f t="shared" si="112"/>
        <v>0</v>
      </c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6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4">
        <f t="shared" si="110"/>
        <v>0</v>
      </c>
      <c r="BF772" s="27">
        <f t="shared" si="113"/>
        <v>0</v>
      </c>
      <c r="BG772" s="28">
        <f t="shared" si="114"/>
        <v>0</v>
      </c>
      <c r="BH772" s="29" t="e">
        <f t="shared" si="111"/>
        <v>#DIV/0!</v>
      </c>
      <c r="BI772" s="30"/>
      <c r="BJ772" s="31" t="e">
        <f t="shared" si="109"/>
        <v>#DIV/0!</v>
      </c>
      <c r="BK772" s="22"/>
      <c r="BL772" s="33" t="e">
        <f t="shared" si="116"/>
        <v>#DIV/0!</v>
      </c>
      <c r="BM772" s="22"/>
      <c r="BN772" s="32"/>
      <c r="BO772" s="34" t="e">
        <f t="shared" si="115"/>
        <v>#DIV/0!</v>
      </c>
      <c r="BP772" s="35" t="e">
        <f t="shared" si="117"/>
        <v>#DIV/0!</v>
      </c>
    </row>
    <row r="773" spans="1:68" x14ac:dyDescent="0.45">
      <c r="A773" s="22"/>
      <c r="B773" s="22"/>
      <c r="C773" s="22"/>
      <c r="D773" s="22"/>
      <c r="E773" s="22"/>
      <c r="F773" s="22"/>
      <c r="G773" s="24">
        <f t="shared" si="112"/>
        <v>0</v>
      </c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6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4">
        <f t="shared" si="110"/>
        <v>0</v>
      </c>
      <c r="BF773" s="27">
        <f t="shared" si="113"/>
        <v>0</v>
      </c>
      <c r="BG773" s="28">
        <f t="shared" si="114"/>
        <v>0</v>
      </c>
      <c r="BH773" s="29" t="e">
        <f t="shared" si="111"/>
        <v>#DIV/0!</v>
      </c>
      <c r="BI773" s="30"/>
      <c r="BJ773" s="31" t="e">
        <f t="shared" si="109"/>
        <v>#DIV/0!</v>
      </c>
      <c r="BK773" s="22"/>
      <c r="BL773" s="33" t="e">
        <f t="shared" si="116"/>
        <v>#DIV/0!</v>
      </c>
      <c r="BM773" s="22"/>
      <c r="BN773" s="32"/>
      <c r="BO773" s="34" t="e">
        <f t="shared" si="115"/>
        <v>#DIV/0!</v>
      </c>
      <c r="BP773" s="35" t="e">
        <f t="shared" si="117"/>
        <v>#DIV/0!</v>
      </c>
    </row>
    <row r="774" spans="1:68" x14ac:dyDescent="0.45">
      <c r="A774" s="22"/>
      <c r="B774" s="22"/>
      <c r="C774" s="22"/>
      <c r="D774" s="22"/>
      <c r="E774" s="22"/>
      <c r="F774" s="22"/>
      <c r="G774" s="24">
        <f t="shared" si="112"/>
        <v>0</v>
      </c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6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4">
        <f t="shared" si="110"/>
        <v>0</v>
      </c>
      <c r="BF774" s="27">
        <f t="shared" si="113"/>
        <v>0</v>
      </c>
      <c r="BG774" s="28">
        <f t="shared" si="114"/>
        <v>0</v>
      </c>
      <c r="BH774" s="29" t="e">
        <f t="shared" si="111"/>
        <v>#DIV/0!</v>
      </c>
      <c r="BI774" s="30"/>
      <c r="BJ774" s="31" t="e">
        <f t="shared" si="109"/>
        <v>#DIV/0!</v>
      </c>
      <c r="BK774" s="22"/>
      <c r="BL774" s="33" t="e">
        <f t="shared" si="116"/>
        <v>#DIV/0!</v>
      </c>
      <c r="BM774" s="22"/>
      <c r="BN774" s="32"/>
      <c r="BO774" s="34" t="e">
        <f t="shared" si="115"/>
        <v>#DIV/0!</v>
      </c>
      <c r="BP774" s="35" t="e">
        <f t="shared" si="117"/>
        <v>#DIV/0!</v>
      </c>
    </row>
    <row r="775" spans="1:68" x14ac:dyDescent="0.45">
      <c r="A775" s="22"/>
      <c r="B775" s="22"/>
      <c r="C775" s="22"/>
      <c r="D775" s="22"/>
      <c r="E775" s="22"/>
      <c r="F775" s="22"/>
      <c r="G775" s="24">
        <f t="shared" si="112"/>
        <v>0</v>
      </c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6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4">
        <f t="shared" si="110"/>
        <v>0</v>
      </c>
      <c r="BF775" s="27">
        <f t="shared" si="113"/>
        <v>0</v>
      </c>
      <c r="BG775" s="28">
        <f t="shared" si="114"/>
        <v>0</v>
      </c>
      <c r="BH775" s="29" t="e">
        <f t="shared" si="111"/>
        <v>#DIV/0!</v>
      </c>
      <c r="BI775" s="30"/>
      <c r="BJ775" s="31" t="e">
        <f t="shared" si="109"/>
        <v>#DIV/0!</v>
      </c>
      <c r="BK775" s="22"/>
      <c r="BL775" s="33" t="e">
        <f t="shared" si="116"/>
        <v>#DIV/0!</v>
      </c>
      <c r="BM775" s="22"/>
      <c r="BN775" s="32"/>
      <c r="BO775" s="34" t="e">
        <f t="shared" si="115"/>
        <v>#DIV/0!</v>
      </c>
      <c r="BP775" s="35" t="e">
        <f t="shared" si="117"/>
        <v>#DIV/0!</v>
      </c>
    </row>
    <row r="776" spans="1:68" x14ac:dyDescent="0.45">
      <c r="A776" s="22"/>
      <c r="B776" s="22"/>
      <c r="C776" s="22"/>
      <c r="D776" s="22"/>
      <c r="E776" s="22"/>
      <c r="F776" s="22"/>
      <c r="G776" s="24">
        <f t="shared" si="112"/>
        <v>0</v>
      </c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6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4">
        <f t="shared" si="110"/>
        <v>0</v>
      </c>
      <c r="BF776" s="27">
        <f t="shared" si="113"/>
        <v>0</v>
      </c>
      <c r="BG776" s="28">
        <f t="shared" si="114"/>
        <v>0</v>
      </c>
      <c r="BH776" s="29" t="e">
        <f t="shared" si="111"/>
        <v>#DIV/0!</v>
      </c>
      <c r="BI776" s="30"/>
      <c r="BJ776" s="31" t="e">
        <f t="shared" si="109"/>
        <v>#DIV/0!</v>
      </c>
      <c r="BK776" s="22"/>
      <c r="BL776" s="33" t="e">
        <f t="shared" si="116"/>
        <v>#DIV/0!</v>
      </c>
      <c r="BM776" s="22"/>
      <c r="BN776" s="32"/>
      <c r="BO776" s="34" t="e">
        <f t="shared" si="115"/>
        <v>#DIV/0!</v>
      </c>
      <c r="BP776" s="35" t="e">
        <f t="shared" si="117"/>
        <v>#DIV/0!</v>
      </c>
    </row>
    <row r="777" spans="1:68" x14ac:dyDescent="0.45">
      <c r="A777" s="22"/>
      <c r="B777" s="22"/>
      <c r="C777" s="22"/>
      <c r="D777" s="22"/>
      <c r="E777" s="22"/>
      <c r="F777" s="22"/>
      <c r="G777" s="24">
        <f t="shared" si="112"/>
        <v>0</v>
      </c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6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4">
        <f t="shared" si="110"/>
        <v>0</v>
      </c>
      <c r="BF777" s="27">
        <f t="shared" si="113"/>
        <v>0</v>
      </c>
      <c r="BG777" s="28">
        <f t="shared" si="114"/>
        <v>0</v>
      </c>
      <c r="BH777" s="29" t="e">
        <f t="shared" si="111"/>
        <v>#DIV/0!</v>
      </c>
      <c r="BI777" s="30"/>
      <c r="BJ777" s="31" t="e">
        <f t="shared" ref="BJ777:BJ785" si="118">(BG777*60)/BI777*6</f>
        <v>#DIV/0!</v>
      </c>
      <c r="BK777" s="22"/>
      <c r="BL777" s="33" t="e">
        <f t="shared" si="116"/>
        <v>#DIV/0!</v>
      </c>
      <c r="BM777" s="22"/>
      <c r="BN777" s="32"/>
      <c r="BO777" s="34" t="e">
        <f t="shared" si="115"/>
        <v>#DIV/0!</v>
      </c>
      <c r="BP777" s="35" t="e">
        <f t="shared" si="117"/>
        <v>#DIV/0!</v>
      </c>
    </row>
    <row r="778" spans="1:68" x14ac:dyDescent="0.45">
      <c r="A778" s="22"/>
      <c r="B778" s="22"/>
      <c r="C778" s="22"/>
      <c r="D778" s="22"/>
      <c r="E778" s="22"/>
      <c r="F778" s="22"/>
      <c r="G778" s="24">
        <f t="shared" si="112"/>
        <v>0</v>
      </c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6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4">
        <f t="shared" ref="BE778:BE785" si="119">SUM(H778:BD778)</f>
        <v>0</v>
      </c>
      <c r="BF778" s="27">
        <f t="shared" si="113"/>
        <v>0</v>
      </c>
      <c r="BG778" s="28">
        <f t="shared" si="114"/>
        <v>0</v>
      </c>
      <c r="BH778" s="29" t="e">
        <f t="shared" ref="BH778:BH785" si="120">BF778/G778</f>
        <v>#DIV/0!</v>
      </c>
      <c r="BI778" s="30"/>
      <c r="BJ778" s="31" t="e">
        <f t="shared" si="118"/>
        <v>#DIV/0!</v>
      </c>
      <c r="BK778" s="22"/>
      <c r="BL778" s="33" t="e">
        <f t="shared" si="116"/>
        <v>#DIV/0!</v>
      </c>
      <c r="BM778" s="22"/>
      <c r="BN778" s="32"/>
      <c r="BO778" s="34" t="e">
        <f t="shared" si="115"/>
        <v>#DIV/0!</v>
      </c>
      <c r="BP778" s="35" t="e">
        <f t="shared" si="117"/>
        <v>#DIV/0!</v>
      </c>
    </row>
    <row r="779" spans="1:68" x14ac:dyDescent="0.45">
      <c r="A779" s="22"/>
      <c r="B779" s="22"/>
      <c r="C779" s="22"/>
      <c r="D779" s="22"/>
      <c r="E779" s="22"/>
      <c r="F779" s="22"/>
      <c r="G779" s="24">
        <f t="shared" si="112"/>
        <v>0</v>
      </c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6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4">
        <f t="shared" si="119"/>
        <v>0</v>
      </c>
      <c r="BF779" s="27">
        <f t="shared" si="113"/>
        <v>0</v>
      </c>
      <c r="BG779" s="28">
        <f t="shared" si="114"/>
        <v>0</v>
      </c>
      <c r="BH779" s="29" t="e">
        <f t="shared" si="120"/>
        <v>#DIV/0!</v>
      </c>
      <c r="BI779" s="30"/>
      <c r="BJ779" s="31" t="e">
        <f t="shared" si="118"/>
        <v>#DIV/0!</v>
      </c>
      <c r="BK779" s="22"/>
      <c r="BL779" s="33" t="e">
        <f t="shared" si="116"/>
        <v>#DIV/0!</v>
      </c>
      <c r="BM779" s="22"/>
      <c r="BN779" s="32"/>
      <c r="BO779" s="34" t="e">
        <f t="shared" si="115"/>
        <v>#DIV/0!</v>
      </c>
      <c r="BP779" s="35" t="e">
        <f t="shared" si="117"/>
        <v>#DIV/0!</v>
      </c>
    </row>
    <row r="780" spans="1:68" x14ac:dyDescent="0.45">
      <c r="A780" s="22"/>
      <c r="B780" s="22"/>
      <c r="C780" s="22"/>
      <c r="D780" s="22"/>
      <c r="E780" s="22"/>
      <c r="F780" s="22"/>
      <c r="G780" s="24">
        <f t="shared" si="112"/>
        <v>0</v>
      </c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6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4">
        <f t="shared" si="119"/>
        <v>0</v>
      </c>
      <c r="BF780" s="27">
        <f t="shared" si="113"/>
        <v>0</v>
      </c>
      <c r="BG780" s="28">
        <f t="shared" si="114"/>
        <v>0</v>
      </c>
      <c r="BH780" s="29" t="e">
        <f t="shared" si="120"/>
        <v>#DIV/0!</v>
      </c>
      <c r="BI780" s="30"/>
      <c r="BJ780" s="31" t="e">
        <f t="shared" si="118"/>
        <v>#DIV/0!</v>
      </c>
      <c r="BK780" s="22"/>
      <c r="BL780" s="33" t="e">
        <f t="shared" si="116"/>
        <v>#DIV/0!</v>
      </c>
      <c r="BM780" s="22"/>
      <c r="BN780" s="32"/>
      <c r="BO780" s="34" t="e">
        <f t="shared" si="115"/>
        <v>#DIV/0!</v>
      </c>
      <c r="BP780" s="35" t="e">
        <f t="shared" si="117"/>
        <v>#DIV/0!</v>
      </c>
    </row>
    <row r="781" spans="1:68" x14ac:dyDescent="0.45">
      <c r="A781" s="22"/>
      <c r="B781" s="22"/>
      <c r="C781" s="22"/>
      <c r="D781" s="22"/>
      <c r="E781" s="22"/>
      <c r="F781" s="22"/>
      <c r="G781" s="24">
        <f t="shared" si="112"/>
        <v>0</v>
      </c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6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4">
        <f t="shared" si="119"/>
        <v>0</v>
      </c>
      <c r="BF781" s="27">
        <f t="shared" si="113"/>
        <v>0</v>
      </c>
      <c r="BG781" s="28">
        <f t="shared" si="114"/>
        <v>0</v>
      </c>
      <c r="BH781" s="29" t="e">
        <f t="shared" si="120"/>
        <v>#DIV/0!</v>
      </c>
      <c r="BI781" s="30"/>
      <c r="BJ781" s="31" t="e">
        <f t="shared" si="118"/>
        <v>#DIV/0!</v>
      </c>
      <c r="BK781" s="22"/>
      <c r="BL781" s="33" t="e">
        <f t="shared" si="116"/>
        <v>#DIV/0!</v>
      </c>
      <c r="BM781" s="22"/>
      <c r="BN781" s="32"/>
      <c r="BO781" s="34" t="e">
        <f t="shared" si="115"/>
        <v>#DIV/0!</v>
      </c>
      <c r="BP781" s="35" t="e">
        <f t="shared" si="117"/>
        <v>#DIV/0!</v>
      </c>
    </row>
    <row r="782" spans="1:68" x14ac:dyDescent="0.45">
      <c r="A782" s="22"/>
      <c r="B782" s="22"/>
      <c r="C782" s="22"/>
      <c r="D782" s="22"/>
      <c r="E782" s="22"/>
      <c r="F782" s="22"/>
      <c r="G782" s="24">
        <f t="shared" si="112"/>
        <v>0</v>
      </c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6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4">
        <f t="shared" si="119"/>
        <v>0</v>
      </c>
      <c r="BF782" s="27">
        <f t="shared" si="113"/>
        <v>0</v>
      </c>
      <c r="BG782" s="28">
        <f t="shared" si="114"/>
        <v>0</v>
      </c>
      <c r="BH782" s="29" t="e">
        <f t="shared" si="120"/>
        <v>#DIV/0!</v>
      </c>
      <c r="BI782" s="30"/>
      <c r="BJ782" s="31" t="e">
        <f t="shared" si="118"/>
        <v>#DIV/0!</v>
      </c>
      <c r="BK782" s="22"/>
      <c r="BL782" s="33" t="e">
        <f t="shared" si="116"/>
        <v>#DIV/0!</v>
      </c>
      <c r="BM782" s="22"/>
      <c r="BN782" s="32"/>
      <c r="BO782" s="34" t="e">
        <f t="shared" si="115"/>
        <v>#DIV/0!</v>
      </c>
      <c r="BP782" s="35" t="e">
        <f t="shared" si="117"/>
        <v>#DIV/0!</v>
      </c>
    </row>
    <row r="783" spans="1:68" x14ac:dyDescent="0.45">
      <c r="A783" s="22"/>
      <c r="B783" s="22"/>
      <c r="C783" s="22"/>
      <c r="D783" s="22"/>
      <c r="E783" s="22"/>
      <c r="F783" s="22"/>
      <c r="G783" s="24">
        <f t="shared" si="112"/>
        <v>0</v>
      </c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6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4">
        <f t="shared" si="119"/>
        <v>0</v>
      </c>
      <c r="BF783" s="27">
        <f t="shared" si="113"/>
        <v>0</v>
      </c>
      <c r="BG783" s="28">
        <f t="shared" si="114"/>
        <v>0</v>
      </c>
      <c r="BH783" s="29" t="e">
        <f t="shared" si="120"/>
        <v>#DIV/0!</v>
      </c>
      <c r="BI783" s="30"/>
      <c r="BJ783" s="31" t="e">
        <f t="shared" si="118"/>
        <v>#DIV/0!</v>
      </c>
      <c r="BK783" s="22"/>
      <c r="BL783" s="33" t="e">
        <f t="shared" si="116"/>
        <v>#DIV/0!</v>
      </c>
      <c r="BM783" s="22"/>
      <c r="BN783" s="32"/>
      <c r="BO783" s="34" t="e">
        <f t="shared" si="115"/>
        <v>#DIV/0!</v>
      </c>
      <c r="BP783" s="35" t="e">
        <f t="shared" si="117"/>
        <v>#DIV/0!</v>
      </c>
    </row>
    <row r="784" spans="1:68" x14ac:dyDescent="0.45">
      <c r="A784" s="22"/>
      <c r="B784" s="22"/>
      <c r="C784" s="22"/>
      <c r="D784" s="22"/>
      <c r="E784" s="22"/>
      <c r="F784" s="22"/>
      <c r="G784" s="24">
        <f t="shared" si="112"/>
        <v>0</v>
      </c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6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4">
        <f t="shared" si="119"/>
        <v>0</v>
      </c>
      <c r="BF784" s="27">
        <f t="shared" si="113"/>
        <v>0</v>
      </c>
      <c r="BG784" s="28">
        <f t="shared" si="114"/>
        <v>0</v>
      </c>
      <c r="BH784" s="29" t="e">
        <f t="shared" si="120"/>
        <v>#DIV/0!</v>
      </c>
      <c r="BI784" s="30"/>
      <c r="BJ784" s="31" t="e">
        <f t="shared" si="118"/>
        <v>#DIV/0!</v>
      </c>
      <c r="BK784" s="22"/>
      <c r="BL784" s="33" t="e">
        <f t="shared" si="116"/>
        <v>#DIV/0!</v>
      </c>
      <c r="BM784" s="22"/>
      <c r="BN784" s="32"/>
      <c r="BO784" s="34" t="e">
        <f t="shared" si="115"/>
        <v>#DIV/0!</v>
      </c>
      <c r="BP784" s="35" t="e">
        <f t="shared" si="117"/>
        <v>#DIV/0!</v>
      </c>
    </row>
    <row r="785" spans="1:68" x14ac:dyDescent="0.45">
      <c r="A785" s="22"/>
      <c r="B785" s="22"/>
      <c r="C785" s="22"/>
      <c r="D785" s="22"/>
      <c r="E785" s="22"/>
      <c r="F785" s="22"/>
      <c r="G785" s="24">
        <f t="shared" si="112"/>
        <v>0</v>
      </c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6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4">
        <f t="shared" si="119"/>
        <v>0</v>
      </c>
      <c r="BF785" s="27">
        <f t="shared" si="113"/>
        <v>0</v>
      </c>
      <c r="BG785" s="28">
        <f t="shared" si="114"/>
        <v>0</v>
      </c>
      <c r="BH785" s="29" t="e">
        <f t="shared" si="120"/>
        <v>#DIV/0!</v>
      </c>
      <c r="BI785" s="30"/>
      <c r="BJ785" s="31" t="e">
        <f t="shared" si="118"/>
        <v>#DIV/0!</v>
      </c>
      <c r="BK785" s="22"/>
      <c r="BL785" s="33" t="e">
        <f t="shared" si="116"/>
        <v>#DIV/0!</v>
      </c>
      <c r="BM785" s="22"/>
      <c r="BN785" s="32"/>
      <c r="BO785" s="34" t="e">
        <f t="shared" si="115"/>
        <v>#DIV/0!</v>
      </c>
      <c r="BP785" s="35" t="e">
        <f t="shared" si="117"/>
        <v>#DIV/0!</v>
      </c>
    </row>
    <row r="786" spans="1:68" x14ac:dyDescent="0.45"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8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</row>
    <row r="787" spans="1:68" x14ac:dyDescent="0.45"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8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</row>
    <row r="788" spans="1:68" x14ac:dyDescent="0.45">
      <c r="BO788" s="121"/>
    </row>
    <row r="790" spans="1:68" x14ac:dyDescent="0.45">
      <c r="BO790" s="121"/>
    </row>
    <row r="792" spans="1:68" x14ac:dyDescent="0.45">
      <c r="BO792" s="121"/>
    </row>
    <row r="793" spans="1:68" x14ac:dyDescent="0.45">
      <c r="BO793" s="121"/>
    </row>
  </sheetData>
  <autoFilter ref="A1:BP785" xr:uid="{00000000-0009-0000-0000-000000000000}">
    <filterColumn colId="0">
      <filters blank="1"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</filters>
    </filterColumn>
  </autoFilter>
  <pageMargins left="0.7" right="0.7" top="0.75" bottom="0.75" header="0.3" footer="0.3"/>
  <pageSetup paperSize="9" scale="54" firstPageNumber="2147483648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2"/>
  <dimension ref="A1:BG950"/>
  <sheetViews>
    <sheetView zoomScale="55" zoomScaleNormal="55" workbookViewId="0">
      <pane xSplit="7" ySplit="1" topLeftCell="AZ2" activePane="bottomRight" state="frozen"/>
      <selection activeCell="I38" sqref="I38"/>
      <selection pane="topRight"/>
      <selection pane="bottomLeft"/>
      <selection pane="bottomRight" activeCell="BH18" sqref="BH18"/>
    </sheetView>
  </sheetViews>
  <sheetFormatPr defaultColWidth="9.109375" defaultRowHeight="23.4" x14ac:dyDescent="0.45"/>
  <cols>
    <col min="1" max="1" width="19.88671875" style="2" customWidth="1"/>
    <col min="2" max="2" width="71.44140625" style="2" bestFit="1" customWidth="1"/>
    <col min="3" max="3" width="16.109375" style="2" customWidth="1"/>
    <col min="4" max="4" width="17.109375" style="2" customWidth="1"/>
    <col min="5" max="5" width="15" style="2" bestFit="1" customWidth="1"/>
    <col min="6" max="6" width="18.44140625" style="2" bestFit="1" customWidth="1"/>
    <col min="7" max="7" width="31.44140625" style="3" customWidth="1"/>
    <col min="8" max="9" width="18" style="2" customWidth="1"/>
    <col min="10" max="10" width="21.88671875" style="2" customWidth="1"/>
    <col min="11" max="13" width="18" style="2" customWidth="1"/>
    <col min="14" max="14" width="20.109375" style="2" bestFit="1" customWidth="1"/>
    <col min="15" max="15" width="17.5546875" style="2" customWidth="1"/>
    <col min="16" max="16" width="18" style="2" customWidth="1"/>
    <col min="17" max="17" width="23.5546875" style="2" bestFit="1" customWidth="1"/>
    <col min="18" max="18" width="20.6640625" style="2" bestFit="1" customWidth="1"/>
    <col min="19" max="26" width="18" style="2" customWidth="1"/>
    <col min="27" max="27" width="24.88671875" style="2" customWidth="1"/>
    <col min="28" max="31" width="18" style="2" customWidth="1"/>
    <col min="32" max="32" width="24" style="2" bestFit="1" customWidth="1"/>
    <col min="33" max="33" width="24" style="2" customWidth="1"/>
    <col min="34" max="34" width="18" style="2" customWidth="1"/>
    <col min="35" max="37" width="16.33203125" style="2" customWidth="1"/>
    <col min="38" max="38" width="17.5546875" style="1" customWidth="1"/>
    <col min="39" max="39" width="17.5546875" style="2" customWidth="1"/>
    <col min="40" max="40" width="14.44140625" style="1" customWidth="1"/>
    <col min="41" max="42" width="17.33203125" style="2" customWidth="1"/>
    <col min="43" max="45" width="21.6640625" style="2" customWidth="1"/>
    <col min="46" max="47" width="21.6640625" style="1" customWidth="1"/>
    <col min="48" max="48" width="20.5546875" style="4" bestFit="1" customWidth="1"/>
    <col min="49" max="49" width="34.44140625" style="5" customWidth="1"/>
    <col min="50" max="50" width="20.88671875" style="4" customWidth="1"/>
    <col min="51" max="51" width="30.21875" style="6" bestFit="1" customWidth="1"/>
    <col min="52" max="52" width="22" style="7" bestFit="1" customWidth="1"/>
    <col min="53" max="53" width="26.6640625" style="4" bestFit="1" customWidth="1"/>
    <col min="54" max="54" width="22" style="2" customWidth="1"/>
    <col min="55" max="55" width="23.88671875" style="6" customWidth="1"/>
    <col min="56" max="56" width="20.109375" style="2" customWidth="1"/>
    <col min="57" max="57" width="19.33203125" style="1" hidden="1" customWidth="1"/>
    <col min="58" max="58" width="29.5546875" style="6" customWidth="1"/>
    <col min="59" max="59" width="30.5546875" style="8" customWidth="1"/>
    <col min="60" max="16384" width="9.109375" style="1"/>
  </cols>
  <sheetData>
    <row r="1" spans="1:59" ht="124.95" customHeight="1" x14ac:dyDescent="0.4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126</v>
      </c>
      <c r="J1" s="10" t="s">
        <v>124</v>
      </c>
      <c r="K1" s="10" t="s">
        <v>133</v>
      </c>
      <c r="L1" s="10" t="s">
        <v>9</v>
      </c>
      <c r="M1" s="10" t="s">
        <v>18</v>
      </c>
      <c r="N1" s="10" t="s">
        <v>129</v>
      </c>
      <c r="O1" s="10" t="s">
        <v>12</v>
      </c>
      <c r="P1" s="10" t="s">
        <v>8</v>
      </c>
      <c r="Q1" s="10" t="s">
        <v>14</v>
      </c>
      <c r="R1" s="10" t="s">
        <v>15</v>
      </c>
      <c r="S1" s="10" t="s">
        <v>167</v>
      </c>
      <c r="T1" s="10" t="s">
        <v>135</v>
      </c>
      <c r="U1" s="10" t="s">
        <v>18</v>
      </c>
      <c r="V1" s="10" t="s">
        <v>136</v>
      </c>
      <c r="W1" s="10" t="s">
        <v>117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133</v>
      </c>
      <c r="AC1" s="10" t="s">
        <v>118</v>
      </c>
      <c r="AD1" s="10" t="s">
        <v>119</v>
      </c>
      <c r="AE1" s="10" t="s">
        <v>120</v>
      </c>
      <c r="AF1" s="10" t="s">
        <v>24</v>
      </c>
      <c r="AG1" s="10" t="s">
        <v>25</v>
      </c>
      <c r="AH1" s="10" t="s">
        <v>132</v>
      </c>
      <c r="AI1" s="10" t="s">
        <v>26</v>
      </c>
      <c r="AJ1" s="10" t="s">
        <v>27</v>
      </c>
      <c r="AK1" s="10" t="s">
        <v>123</v>
      </c>
      <c r="AL1" s="10" t="s">
        <v>28</v>
      </c>
      <c r="AM1" s="97" t="s">
        <v>110</v>
      </c>
      <c r="AN1" s="10" t="s">
        <v>29</v>
      </c>
      <c r="AO1" s="10" t="s">
        <v>5</v>
      </c>
      <c r="AP1" s="10" t="s">
        <v>113</v>
      </c>
      <c r="AQ1" s="10" t="s">
        <v>114</v>
      </c>
      <c r="AR1" s="10" t="s">
        <v>31</v>
      </c>
      <c r="AS1" s="10" t="s">
        <v>111</v>
      </c>
      <c r="AT1" s="10" t="s">
        <v>122</v>
      </c>
      <c r="AU1" s="107" t="s">
        <v>116</v>
      </c>
      <c r="AV1" s="12" t="s">
        <v>32</v>
      </c>
      <c r="AW1" s="13" t="s">
        <v>33</v>
      </c>
      <c r="AX1" s="14" t="s">
        <v>34</v>
      </c>
      <c r="AY1" s="15" t="s">
        <v>115</v>
      </c>
      <c r="AZ1" s="16" t="s">
        <v>36</v>
      </c>
      <c r="BA1" s="14" t="s">
        <v>37</v>
      </c>
      <c r="BB1" s="17" t="s">
        <v>38</v>
      </c>
      <c r="BC1" s="18" t="s">
        <v>39</v>
      </c>
      <c r="BD1" s="16" t="s">
        <v>40</v>
      </c>
      <c r="BE1" s="16" t="s">
        <v>41</v>
      </c>
      <c r="BF1" s="19" t="s">
        <v>42</v>
      </c>
      <c r="BG1" s="20" t="s">
        <v>43</v>
      </c>
    </row>
    <row r="2" spans="1:59" x14ac:dyDescent="0.45">
      <c r="A2" s="21">
        <v>45810</v>
      </c>
      <c r="B2" s="22" t="s">
        <v>152</v>
      </c>
      <c r="C2" s="23">
        <v>0.33333333333333331</v>
      </c>
      <c r="D2" s="23">
        <v>0.73958333333333337</v>
      </c>
      <c r="E2" s="23">
        <v>5.2083333333333336E-2</v>
      </c>
      <c r="F2" s="22"/>
      <c r="G2" s="24">
        <f t="shared" ref="G2:G25" si="0">(D2-C2)-(E2+F2)</f>
        <v>0.35416666666666674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>
        <v>0.21458333333333332</v>
      </c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5"/>
      <c r="AN2" s="26"/>
      <c r="AO2" s="25"/>
      <c r="AP2" s="25"/>
      <c r="AQ2" s="25"/>
      <c r="AR2" s="25"/>
      <c r="AS2" s="25"/>
      <c r="AT2" s="26"/>
      <c r="AU2" s="25"/>
      <c r="AV2" s="24">
        <f t="shared" ref="AV2:AV12" si="1">SUM(H2:AT2)</f>
        <v>0.21458333333333332</v>
      </c>
      <c r="AW2" s="27">
        <f t="shared" ref="AW2:AW44" si="2">G2-AV2</f>
        <v>0.13958333333333342</v>
      </c>
      <c r="AX2" s="28">
        <f t="shared" ref="AX2:AX20" si="3">(HOUR(AW2)*60)+MINUTE(AW2)</f>
        <v>201</v>
      </c>
      <c r="AY2" s="29">
        <f t="shared" ref="AY2:AY44" si="4">AW2/G2</f>
        <v>0.39411764705882368</v>
      </c>
      <c r="AZ2" s="30">
        <v>15</v>
      </c>
      <c r="BA2" s="31">
        <f>(AX2*60)/AZ2*1</f>
        <v>804</v>
      </c>
      <c r="BB2" s="22">
        <v>633</v>
      </c>
      <c r="BC2" s="103">
        <f t="shared" ref="BC2:BC65" si="5">BB2/BA2</f>
        <v>0.78731343283582089</v>
      </c>
      <c r="BD2" s="22">
        <f>BB2-39</f>
        <v>594</v>
      </c>
      <c r="BE2" s="32"/>
      <c r="BF2" s="102">
        <f t="shared" ref="BF2:BF9" si="6">(BD2-BE2)/BB2</f>
        <v>0.93838862559241709</v>
      </c>
      <c r="BG2" s="35">
        <f t="shared" ref="BG2:BG65" si="7">BF2*BC2*AY2</f>
        <v>0.29117647058823543</v>
      </c>
    </row>
    <row r="3" spans="1:59" x14ac:dyDescent="0.45">
      <c r="A3" s="21">
        <v>45811</v>
      </c>
      <c r="B3" s="108" t="s">
        <v>152</v>
      </c>
      <c r="C3" s="23">
        <v>0.33333333333333331</v>
      </c>
      <c r="D3" s="23">
        <v>0.73958333333333337</v>
      </c>
      <c r="E3" s="23">
        <v>5.2083333333333336E-2</v>
      </c>
      <c r="F3" s="22"/>
      <c r="G3" s="24">
        <f t="shared" si="0"/>
        <v>0.35416666666666674</v>
      </c>
      <c r="H3" s="25"/>
      <c r="I3" s="25"/>
      <c r="J3" s="25"/>
      <c r="K3" s="25"/>
      <c r="L3" s="25"/>
      <c r="M3" s="25"/>
      <c r="N3" s="25">
        <v>2.4305555555555556E-2</v>
      </c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>
        <v>1.0416666666666666E-2</v>
      </c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5"/>
      <c r="AN3" s="26"/>
      <c r="AO3" s="25"/>
      <c r="AP3" s="25"/>
      <c r="AQ3" s="25"/>
      <c r="AR3" s="25"/>
      <c r="AS3" s="25"/>
      <c r="AT3" s="26"/>
      <c r="AU3" s="25"/>
      <c r="AV3" s="24">
        <f t="shared" si="1"/>
        <v>3.4722222222222224E-2</v>
      </c>
      <c r="AW3" s="27">
        <f t="shared" si="2"/>
        <v>0.31944444444444453</v>
      </c>
      <c r="AX3" s="28">
        <f t="shared" si="3"/>
        <v>460</v>
      </c>
      <c r="AY3" s="29">
        <f t="shared" si="4"/>
        <v>0.90196078431372551</v>
      </c>
      <c r="AZ3" s="30">
        <v>14</v>
      </c>
      <c r="BA3" s="31">
        <f t="shared" ref="BA3:BA66" si="8">(AX3*60)/AZ3*1</f>
        <v>1971.4285714285713</v>
      </c>
      <c r="BB3" s="22">
        <v>1587</v>
      </c>
      <c r="BC3" s="103">
        <f t="shared" si="5"/>
        <v>0.80500000000000005</v>
      </c>
      <c r="BD3" s="22">
        <f>BB3-107</f>
        <v>1480</v>
      </c>
      <c r="BE3" s="32"/>
      <c r="BF3" s="104">
        <f t="shared" si="6"/>
        <v>0.93257718966603653</v>
      </c>
      <c r="BG3" s="35">
        <f t="shared" si="7"/>
        <v>0.67712418300653598</v>
      </c>
    </row>
    <row r="4" spans="1:59" x14ac:dyDescent="0.45">
      <c r="A4" s="21">
        <v>45812</v>
      </c>
      <c r="B4" s="108" t="s">
        <v>152</v>
      </c>
      <c r="C4" s="23">
        <v>0.33333333333333331</v>
      </c>
      <c r="D4" s="23">
        <v>0.73958333333333337</v>
      </c>
      <c r="E4" s="23">
        <v>5.2083333333333336E-2</v>
      </c>
      <c r="F4" s="22"/>
      <c r="G4" s="24">
        <f t="shared" si="0"/>
        <v>0.35416666666666674</v>
      </c>
      <c r="H4" s="25"/>
      <c r="I4" s="25"/>
      <c r="J4" s="25"/>
      <c r="K4" s="25"/>
      <c r="L4" s="25"/>
      <c r="M4" s="25"/>
      <c r="N4" s="25"/>
      <c r="O4" s="25">
        <v>7.9166666666666663E-2</v>
      </c>
      <c r="P4" s="25"/>
      <c r="Q4" s="25"/>
      <c r="R4" s="25"/>
      <c r="S4" s="25">
        <v>1.3888888888888888E-2</v>
      </c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5"/>
      <c r="AN4" s="26"/>
      <c r="AO4" s="25"/>
      <c r="AP4" s="25"/>
      <c r="AQ4" s="25"/>
      <c r="AR4" s="25"/>
      <c r="AS4" s="25"/>
      <c r="AT4" s="26"/>
      <c r="AU4" s="25"/>
      <c r="AV4" s="24">
        <f t="shared" si="1"/>
        <v>9.3055555555555558E-2</v>
      </c>
      <c r="AW4" s="27">
        <f t="shared" si="2"/>
        <v>0.26111111111111118</v>
      </c>
      <c r="AX4" s="28">
        <f t="shared" si="3"/>
        <v>376</v>
      </c>
      <c r="AY4" s="29">
        <f t="shared" si="4"/>
        <v>0.73725490196078436</v>
      </c>
      <c r="AZ4" s="30">
        <v>14</v>
      </c>
      <c r="BA4" s="31">
        <f t="shared" si="8"/>
        <v>1611.4285714285713</v>
      </c>
      <c r="BB4" s="22">
        <v>1609</v>
      </c>
      <c r="BC4" s="103">
        <f t="shared" si="5"/>
        <v>0.99849290780141853</v>
      </c>
      <c r="BD4" s="22">
        <f>BB4-109</f>
        <v>1500</v>
      </c>
      <c r="BE4" s="32"/>
      <c r="BF4" s="102">
        <f t="shared" si="6"/>
        <v>0.93225605966438785</v>
      </c>
      <c r="BG4" s="35">
        <f t="shared" si="7"/>
        <v>0.68627450980392168</v>
      </c>
    </row>
    <row r="5" spans="1:59" x14ac:dyDescent="0.45">
      <c r="A5" s="21">
        <v>45818</v>
      </c>
      <c r="B5" s="22" t="s">
        <v>152</v>
      </c>
      <c r="C5" s="23">
        <v>0.33333333333333331</v>
      </c>
      <c r="D5" s="23">
        <v>0.73958333333333337</v>
      </c>
      <c r="E5" s="23">
        <v>5.2083333333333336E-2</v>
      </c>
      <c r="F5" s="22"/>
      <c r="G5" s="24">
        <f t="shared" si="0"/>
        <v>0.35416666666666674</v>
      </c>
      <c r="H5" s="25"/>
      <c r="I5" s="25"/>
      <c r="J5" s="25"/>
      <c r="K5" s="25"/>
      <c r="L5" s="25"/>
      <c r="M5" s="25"/>
      <c r="N5" s="25">
        <v>5.6944444444444443E-2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>
        <v>1.0416666666666666E-2</v>
      </c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5"/>
      <c r="AN5" s="26"/>
      <c r="AO5" s="25"/>
      <c r="AP5" s="25"/>
      <c r="AQ5" s="25"/>
      <c r="AR5" s="25"/>
      <c r="AS5" s="25"/>
      <c r="AT5" s="26"/>
      <c r="AU5" s="25"/>
      <c r="AV5" s="24">
        <f t="shared" si="1"/>
        <v>6.7361111111111108E-2</v>
      </c>
      <c r="AW5" s="27">
        <f t="shared" si="2"/>
        <v>0.28680555555555565</v>
      </c>
      <c r="AX5" s="28">
        <f t="shared" si="3"/>
        <v>413</v>
      </c>
      <c r="AY5" s="29">
        <f t="shared" si="4"/>
        <v>0.80980392156862757</v>
      </c>
      <c r="AZ5" s="30">
        <v>14</v>
      </c>
      <c r="BA5" s="31">
        <f t="shared" si="8"/>
        <v>1770</v>
      </c>
      <c r="BB5" s="22">
        <v>1734</v>
      </c>
      <c r="BC5" s="103">
        <f t="shared" si="5"/>
        <v>0.97966101694915253</v>
      </c>
      <c r="BD5" s="22">
        <f>BB5-78</f>
        <v>1656</v>
      </c>
      <c r="BE5" s="32"/>
      <c r="BF5" s="102">
        <f t="shared" si="6"/>
        <v>0.95501730103806226</v>
      </c>
      <c r="BG5" s="35">
        <f t="shared" si="7"/>
        <v>0.75764705882352956</v>
      </c>
    </row>
    <row r="6" spans="1:59" x14ac:dyDescent="0.45">
      <c r="A6" s="21">
        <v>45819</v>
      </c>
      <c r="B6" s="108" t="s">
        <v>152</v>
      </c>
      <c r="C6" s="23">
        <v>0.33333333333333331</v>
      </c>
      <c r="D6" s="23">
        <v>0.73958333333333337</v>
      </c>
      <c r="E6" s="23">
        <v>5.2083333333333336E-2</v>
      </c>
      <c r="F6" s="22"/>
      <c r="G6" s="24">
        <f t="shared" si="0"/>
        <v>0.35416666666666674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>
        <v>1.3888888888888888E-2</v>
      </c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  <c r="AM6" s="25"/>
      <c r="AN6" s="26"/>
      <c r="AO6" s="25"/>
      <c r="AP6" s="25"/>
      <c r="AQ6" s="25"/>
      <c r="AR6" s="25"/>
      <c r="AS6" s="25"/>
      <c r="AT6" s="26"/>
      <c r="AU6" s="25"/>
      <c r="AV6" s="24">
        <f t="shared" si="1"/>
        <v>1.3888888888888888E-2</v>
      </c>
      <c r="AW6" s="27">
        <f t="shared" si="2"/>
        <v>0.34027777777777785</v>
      </c>
      <c r="AX6" s="28">
        <f t="shared" si="3"/>
        <v>490</v>
      </c>
      <c r="AY6" s="29">
        <f t="shared" si="4"/>
        <v>0.96078431372549022</v>
      </c>
      <c r="AZ6" s="30">
        <v>14</v>
      </c>
      <c r="BA6" s="31">
        <f t="shared" si="8"/>
        <v>2100</v>
      </c>
      <c r="BB6" s="22">
        <v>1977</v>
      </c>
      <c r="BC6" s="103">
        <f t="shared" si="5"/>
        <v>0.94142857142857139</v>
      </c>
      <c r="BD6" s="22">
        <f>BB6-36</f>
        <v>1941</v>
      </c>
      <c r="BE6" s="32"/>
      <c r="BF6" s="102">
        <f t="shared" si="6"/>
        <v>0.98179059180576633</v>
      </c>
      <c r="BG6" s="35">
        <f t="shared" si="7"/>
        <v>0.88803921568627453</v>
      </c>
    </row>
    <row r="7" spans="1:59" x14ac:dyDescent="0.45">
      <c r="A7" s="21">
        <v>45820</v>
      </c>
      <c r="B7" s="108" t="s">
        <v>152</v>
      </c>
      <c r="C7" s="23">
        <v>0.33333333333333331</v>
      </c>
      <c r="D7" s="23">
        <v>0.73958333333333337</v>
      </c>
      <c r="E7" s="23">
        <v>5.2083333333333336E-2</v>
      </c>
      <c r="F7" s="22"/>
      <c r="G7" s="24">
        <f t="shared" si="0"/>
        <v>0.35416666666666674</v>
      </c>
      <c r="H7" s="25"/>
      <c r="I7" s="25"/>
      <c r="J7" s="25"/>
      <c r="K7" s="25"/>
      <c r="L7" s="25"/>
      <c r="M7" s="25"/>
      <c r="N7" s="25">
        <v>2.5000000000000001E-2</v>
      </c>
      <c r="O7" s="25"/>
      <c r="P7" s="25"/>
      <c r="Q7" s="25"/>
      <c r="R7" s="25"/>
      <c r="S7" s="25">
        <v>2.2916666666666665E-2</v>
      </c>
      <c r="T7" s="25"/>
      <c r="U7" s="25"/>
      <c r="V7" s="25"/>
      <c r="W7" s="25"/>
      <c r="X7" s="25"/>
      <c r="Y7" s="25"/>
      <c r="Z7" s="25"/>
      <c r="AA7" s="25">
        <v>1.0416666666666666E-2</v>
      </c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6"/>
      <c r="AM7" s="25"/>
      <c r="AN7" s="26"/>
      <c r="AO7" s="25"/>
      <c r="AP7" s="25"/>
      <c r="AQ7" s="25"/>
      <c r="AR7" s="25"/>
      <c r="AS7" s="25"/>
      <c r="AT7" s="26"/>
      <c r="AU7" s="25"/>
      <c r="AV7" s="24">
        <f t="shared" si="1"/>
        <v>5.8333333333333327E-2</v>
      </c>
      <c r="AW7" s="27">
        <f t="shared" si="2"/>
        <v>0.29583333333333339</v>
      </c>
      <c r="AX7" s="28">
        <f t="shared" si="3"/>
        <v>426</v>
      </c>
      <c r="AY7" s="29">
        <f t="shared" si="4"/>
        <v>0.83529411764705885</v>
      </c>
      <c r="AZ7" s="30">
        <v>14</v>
      </c>
      <c r="BA7" s="31">
        <f t="shared" si="8"/>
        <v>1825.7142857142858</v>
      </c>
      <c r="BB7" s="22">
        <v>1679</v>
      </c>
      <c r="BC7" s="103">
        <f t="shared" si="5"/>
        <v>0.91964006259780906</v>
      </c>
      <c r="BD7" s="22">
        <f>BB7-50</f>
        <v>1629</v>
      </c>
      <c r="BE7" s="32"/>
      <c r="BF7" s="102">
        <f t="shared" si="6"/>
        <v>0.97022036926742106</v>
      </c>
      <c r="BG7" s="35">
        <f t="shared" si="7"/>
        <v>0.74529411764705877</v>
      </c>
    </row>
    <row r="8" spans="1:59" x14ac:dyDescent="0.45">
      <c r="A8" s="21">
        <v>45821</v>
      </c>
      <c r="B8" s="22" t="s">
        <v>152</v>
      </c>
      <c r="C8" s="23">
        <v>0.33333333333333331</v>
      </c>
      <c r="D8" s="23">
        <v>0.73958333333333337</v>
      </c>
      <c r="E8" s="23">
        <v>7.2916666666666671E-2</v>
      </c>
      <c r="F8" s="22"/>
      <c r="G8" s="24">
        <f t="shared" si="0"/>
        <v>0.33333333333333337</v>
      </c>
      <c r="H8" s="25"/>
      <c r="I8" s="25"/>
      <c r="J8" s="25"/>
      <c r="K8" s="25"/>
      <c r="L8" s="25"/>
      <c r="M8" s="25"/>
      <c r="N8" s="25">
        <v>8.6805555555555552E-2</v>
      </c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>
        <v>1.0416666666666666E-2</v>
      </c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6"/>
      <c r="AM8" s="25"/>
      <c r="AN8" s="26"/>
      <c r="AO8" s="25"/>
      <c r="AP8" s="25"/>
      <c r="AQ8" s="25"/>
      <c r="AR8" s="25"/>
      <c r="AS8" s="25"/>
      <c r="AT8" s="26"/>
      <c r="AU8" s="25"/>
      <c r="AV8" s="24">
        <f t="shared" si="1"/>
        <v>9.7222222222222224E-2</v>
      </c>
      <c r="AW8" s="27">
        <f t="shared" si="2"/>
        <v>0.23611111111111116</v>
      </c>
      <c r="AX8" s="28">
        <f t="shared" si="3"/>
        <v>340</v>
      </c>
      <c r="AY8" s="29">
        <f t="shared" si="4"/>
        <v>0.70833333333333337</v>
      </c>
      <c r="AZ8" s="30">
        <v>14</v>
      </c>
      <c r="BA8" s="31">
        <f t="shared" si="8"/>
        <v>1457.1428571428571</v>
      </c>
      <c r="BB8" s="22">
        <v>1427</v>
      </c>
      <c r="BC8" s="103">
        <f t="shared" si="5"/>
        <v>0.97931372549019613</v>
      </c>
      <c r="BD8" s="22">
        <f>BB8-29</f>
        <v>1398</v>
      </c>
      <c r="BE8" s="32"/>
      <c r="BF8" s="34">
        <f t="shared" si="6"/>
        <v>0.97967764540995095</v>
      </c>
      <c r="BG8" s="35">
        <f t="shared" si="7"/>
        <v>0.67958333333333343</v>
      </c>
    </row>
    <row r="9" spans="1:59" x14ac:dyDescent="0.45">
      <c r="A9" s="21">
        <v>45824</v>
      </c>
      <c r="B9" s="22" t="s">
        <v>152</v>
      </c>
      <c r="C9" s="23">
        <v>0.33333333333333331</v>
      </c>
      <c r="D9" s="23">
        <v>0.73958333333333337</v>
      </c>
      <c r="E9" s="23">
        <v>5.2083333333333336E-2</v>
      </c>
      <c r="F9" s="22"/>
      <c r="G9" s="24">
        <f t="shared" si="0"/>
        <v>0.35416666666666674</v>
      </c>
      <c r="H9" s="25"/>
      <c r="I9" s="25"/>
      <c r="J9" s="25"/>
      <c r="K9" s="25"/>
      <c r="L9" s="25"/>
      <c r="M9" s="25"/>
      <c r="N9" s="25">
        <v>4.5138888888888888E-2</v>
      </c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>
        <v>1.0416666666666666E-2</v>
      </c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6"/>
      <c r="AM9" s="25"/>
      <c r="AN9" s="26"/>
      <c r="AO9" s="25"/>
      <c r="AP9" s="25"/>
      <c r="AQ9" s="25"/>
      <c r="AR9" s="25"/>
      <c r="AS9" s="25"/>
      <c r="AT9" s="26"/>
      <c r="AU9" s="25"/>
      <c r="AV9" s="24">
        <f t="shared" si="1"/>
        <v>5.5555555555555552E-2</v>
      </c>
      <c r="AW9" s="27">
        <f t="shared" si="2"/>
        <v>0.29861111111111116</v>
      </c>
      <c r="AX9" s="28">
        <f t="shared" si="3"/>
        <v>430</v>
      </c>
      <c r="AY9" s="29">
        <f t="shared" si="4"/>
        <v>0.84313725490196079</v>
      </c>
      <c r="AZ9" s="30">
        <v>14</v>
      </c>
      <c r="BA9" s="31">
        <f t="shared" si="8"/>
        <v>1842.8571428571429</v>
      </c>
      <c r="BB9" s="22">
        <v>1626</v>
      </c>
      <c r="BC9" s="103">
        <f t="shared" si="5"/>
        <v>0.88232558139534878</v>
      </c>
      <c r="BD9" s="22">
        <f>BB9-50</f>
        <v>1576</v>
      </c>
      <c r="BE9" s="32"/>
      <c r="BF9" s="102">
        <f t="shared" si="6"/>
        <v>0.96924969249692494</v>
      </c>
      <c r="BG9" s="35">
        <f t="shared" si="7"/>
        <v>0.72104575163398688</v>
      </c>
    </row>
    <row r="10" spans="1:59" x14ac:dyDescent="0.45">
      <c r="A10" s="21">
        <v>45825</v>
      </c>
      <c r="B10" s="22" t="s">
        <v>163</v>
      </c>
      <c r="C10" s="23">
        <v>0.33333333333333331</v>
      </c>
      <c r="D10" s="23">
        <v>0.73958333333333337</v>
      </c>
      <c r="E10" s="23">
        <v>5.2083333333333336E-2</v>
      </c>
      <c r="F10" s="22"/>
      <c r="G10" s="24">
        <f t="shared" si="0"/>
        <v>0.35416666666666674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6"/>
      <c r="AM10" s="25"/>
      <c r="AN10" s="26"/>
      <c r="AO10" s="25">
        <v>0.35416666666666669</v>
      </c>
      <c r="AP10" s="25"/>
      <c r="AQ10" s="25"/>
      <c r="AR10" s="25"/>
      <c r="AS10" s="25"/>
      <c r="AT10" s="26"/>
      <c r="AU10" s="25"/>
      <c r="AV10" s="24">
        <f t="shared" si="1"/>
        <v>0.35416666666666669</v>
      </c>
      <c r="AW10" s="27">
        <f t="shared" si="2"/>
        <v>0</v>
      </c>
      <c r="AX10" s="28">
        <f t="shared" si="3"/>
        <v>0</v>
      </c>
      <c r="AY10" s="29">
        <f t="shared" si="4"/>
        <v>0</v>
      </c>
      <c r="AZ10" s="30"/>
      <c r="BA10" s="31" t="e">
        <f t="shared" si="8"/>
        <v>#DIV/0!</v>
      </c>
      <c r="BB10" s="22"/>
      <c r="BC10" s="103" t="e">
        <f t="shared" si="5"/>
        <v>#DIV/0!</v>
      </c>
      <c r="BD10" s="22"/>
      <c r="BE10" s="32"/>
      <c r="BF10" s="102" t="e">
        <f t="shared" ref="BF10:BF72" si="9">(BD10-BE10)/BB10</f>
        <v>#DIV/0!</v>
      </c>
      <c r="BG10" s="35">
        <v>0</v>
      </c>
    </row>
    <row r="11" spans="1:59" x14ac:dyDescent="0.45">
      <c r="A11" s="21">
        <v>45826</v>
      </c>
      <c r="B11" s="22" t="s">
        <v>163</v>
      </c>
      <c r="C11" s="23">
        <v>0.33333333333333331</v>
      </c>
      <c r="D11" s="23">
        <v>0.73958333333333337</v>
      </c>
      <c r="E11" s="23">
        <v>5.2083333333333336E-2</v>
      </c>
      <c r="F11" s="22"/>
      <c r="G11" s="24">
        <f t="shared" si="0"/>
        <v>0.35416666666666674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6"/>
      <c r="AM11" s="25"/>
      <c r="AN11" s="26"/>
      <c r="AO11" s="25"/>
      <c r="AP11" s="25"/>
      <c r="AQ11" s="25"/>
      <c r="AR11" s="25"/>
      <c r="AS11" s="25"/>
      <c r="AT11" s="26"/>
      <c r="AU11" s="25"/>
      <c r="AV11" s="24">
        <f t="shared" si="1"/>
        <v>0</v>
      </c>
      <c r="AW11" s="27">
        <f t="shared" si="2"/>
        <v>0.35416666666666674</v>
      </c>
      <c r="AX11" s="28">
        <f t="shared" si="3"/>
        <v>510</v>
      </c>
      <c r="AY11" s="29">
        <f t="shared" si="4"/>
        <v>1</v>
      </c>
      <c r="AZ11" s="30"/>
      <c r="BA11" s="31" t="e">
        <f t="shared" si="8"/>
        <v>#DIV/0!</v>
      </c>
      <c r="BB11" s="22"/>
      <c r="BC11" s="103" t="e">
        <f t="shared" si="5"/>
        <v>#DIV/0!</v>
      </c>
      <c r="BD11" s="22"/>
      <c r="BE11" s="32"/>
      <c r="BF11" s="102" t="e">
        <f t="shared" si="9"/>
        <v>#DIV/0!</v>
      </c>
      <c r="BG11" s="35">
        <v>0</v>
      </c>
    </row>
    <row r="12" spans="1:59" x14ac:dyDescent="0.45">
      <c r="A12" s="21">
        <v>45827</v>
      </c>
      <c r="B12" s="22" t="s">
        <v>163</v>
      </c>
      <c r="C12" s="23">
        <v>0.33333333333333331</v>
      </c>
      <c r="D12" s="23">
        <v>0.73958333333333337</v>
      </c>
      <c r="E12" s="23">
        <v>5.2083333333333336E-2</v>
      </c>
      <c r="F12" s="22"/>
      <c r="G12" s="24">
        <f t="shared" si="0"/>
        <v>0.35416666666666674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6"/>
      <c r="AM12" s="25"/>
      <c r="AN12" s="26"/>
      <c r="AO12" s="25">
        <v>0.35416666666666669</v>
      </c>
      <c r="AP12" s="25"/>
      <c r="AQ12" s="25"/>
      <c r="AR12" s="25"/>
      <c r="AS12" s="25"/>
      <c r="AT12" s="26"/>
      <c r="AU12" s="25"/>
      <c r="AV12" s="24">
        <f t="shared" si="1"/>
        <v>0.35416666666666669</v>
      </c>
      <c r="AW12" s="27">
        <f t="shared" si="2"/>
        <v>0</v>
      </c>
      <c r="AX12" s="28">
        <f t="shared" si="3"/>
        <v>0</v>
      </c>
      <c r="AY12" s="29">
        <f t="shared" si="4"/>
        <v>0</v>
      </c>
      <c r="AZ12" s="30"/>
      <c r="BA12" s="31" t="e">
        <f t="shared" si="8"/>
        <v>#DIV/0!</v>
      </c>
      <c r="BB12" s="22"/>
      <c r="BC12" s="103" t="e">
        <f t="shared" si="5"/>
        <v>#DIV/0!</v>
      </c>
      <c r="BD12" s="22"/>
      <c r="BE12" s="32"/>
      <c r="BF12" s="102" t="e">
        <f t="shared" si="9"/>
        <v>#DIV/0!</v>
      </c>
      <c r="BG12" s="35">
        <v>0</v>
      </c>
    </row>
    <row r="13" spans="1:59" ht="24.6" customHeight="1" x14ac:dyDescent="0.45">
      <c r="A13" s="21">
        <v>45828</v>
      </c>
      <c r="B13" s="105" t="s">
        <v>163</v>
      </c>
      <c r="C13" s="23">
        <v>0.33333333333333331</v>
      </c>
      <c r="D13" s="23">
        <v>0.73958333333333337</v>
      </c>
      <c r="E13" s="23">
        <v>8.3333333333333329E-2</v>
      </c>
      <c r="F13" s="22"/>
      <c r="G13" s="24">
        <f t="shared" si="0"/>
        <v>0.32291666666666674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6"/>
      <c r="AM13" s="25"/>
      <c r="AN13" s="26"/>
      <c r="AO13" s="25">
        <v>0.32291666666666669</v>
      </c>
      <c r="AP13" s="25"/>
      <c r="AQ13" s="25"/>
      <c r="AR13" s="25"/>
      <c r="AS13" s="25"/>
      <c r="AT13" s="26"/>
      <c r="AU13" s="25"/>
      <c r="AV13" s="24">
        <f t="shared" ref="AV13:AV44" si="10">SUM(H13:AT13)</f>
        <v>0.32291666666666669</v>
      </c>
      <c r="AW13" s="27">
        <f t="shared" si="2"/>
        <v>0</v>
      </c>
      <c r="AX13" s="28">
        <f t="shared" si="3"/>
        <v>0</v>
      </c>
      <c r="AY13" s="29">
        <f t="shared" si="4"/>
        <v>0</v>
      </c>
      <c r="AZ13" s="30"/>
      <c r="BA13" s="31" t="e">
        <f t="shared" si="8"/>
        <v>#DIV/0!</v>
      </c>
      <c r="BB13" s="22"/>
      <c r="BC13" s="103" t="e">
        <f t="shared" si="5"/>
        <v>#DIV/0!</v>
      </c>
      <c r="BD13" s="22"/>
      <c r="BE13" s="32"/>
      <c r="BF13" s="102" t="e">
        <f t="shared" si="9"/>
        <v>#DIV/0!</v>
      </c>
      <c r="BG13" s="35">
        <v>0</v>
      </c>
    </row>
    <row r="14" spans="1:59" ht="21.6" customHeight="1" x14ac:dyDescent="0.45">
      <c r="A14" s="21">
        <v>45831</v>
      </c>
      <c r="B14" s="105" t="s">
        <v>163</v>
      </c>
      <c r="C14" s="23">
        <v>0.33333333333333331</v>
      </c>
      <c r="D14" s="23">
        <v>0.73958333333333337</v>
      </c>
      <c r="E14" s="23">
        <v>5.2083333333333336E-2</v>
      </c>
      <c r="F14" s="22"/>
      <c r="G14" s="24">
        <f t="shared" si="0"/>
        <v>0.35416666666666674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6"/>
      <c r="AM14" s="25"/>
      <c r="AN14" s="26"/>
      <c r="AO14" s="25">
        <v>0.35416666666666669</v>
      </c>
      <c r="AP14" s="25"/>
      <c r="AQ14" s="25"/>
      <c r="AR14" s="25"/>
      <c r="AS14" s="25"/>
      <c r="AT14" s="26"/>
      <c r="AU14" s="25"/>
      <c r="AV14" s="24">
        <f t="shared" si="10"/>
        <v>0.35416666666666669</v>
      </c>
      <c r="AW14" s="27">
        <f t="shared" si="2"/>
        <v>0</v>
      </c>
      <c r="AX14" s="28">
        <f t="shared" si="3"/>
        <v>0</v>
      </c>
      <c r="AY14" s="29">
        <f t="shared" si="4"/>
        <v>0</v>
      </c>
      <c r="AZ14" s="30"/>
      <c r="BA14" s="31" t="e">
        <f t="shared" si="8"/>
        <v>#DIV/0!</v>
      </c>
      <c r="BB14" s="22"/>
      <c r="BC14" s="103" t="e">
        <f t="shared" si="5"/>
        <v>#DIV/0!</v>
      </c>
      <c r="BD14" s="22"/>
      <c r="BE14" s="32"/>
      <c r="BF14" s="102" t="e">
        <f t="shared" si="9"/>
        <v>#DIV/0!</v>
      </c>
      <c r="BG14" s="35">
        <v>0</v>
      </c>
    </row>
    <row r="15" spans="1:59" x14ac:dyDescent="0.45">
      <c r="A15" s="21">
        <v>45832</v>
      </c>
      <c r="B15" s="22" t="s">
        <v>163</v>
      </c>
      <c r="C15" s="23">
        <v>0.33333333333333331</v>
      </c>
      <c r="D15" s="23">
        <v>0.73958333333333337</v>
      </c>
      <c r="E15" s="23">
        <v>5.2083333333333336E-2</v>
      </c>
      <c r="F15" s="22"/>
      <c r="G15" s="24">
        <f t="shared" si="0"/>
        <v>0.35416666666666674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6"/>
      <c r="AM15" s="25"/>
      <c r="AN15" s="26"/>
      <c r="AO15" s="25">
        <v>0.35416666666666669</v>
      </c>
      <c r="AP15" s="25"/>
      <c r="AQ15" s="25"/>
      <c r="AR15" s="25"/>
      <c r="AS15" s="25"/>
      <c r="AT15" s="26"/>
      <c r="AU15" s="25"/>
      <c r="AV15" s="24">
        <f t="shared" si="10"/>
        <v>0.35416666666666669</v>
      </c>
      <c r="AW15" s="27">
        <f t="shared" si="2"/>
        <v>0</v>
      </c>
      <c r="AX15" s="28">
        <f t="shared" si="3"/>
        <v>0</v>
      </c>
      <c r="AY15" s="29">
        <f t="shared" si="4"/>
        <v>0</v>
      </c>
      <c r="AZ15" s="30"/>
      <c r="BA15" s="31" t="e">
        <f t="shared" si="8"/>
        <v>#DIV/0!</v>
      </c>
      <c r="BB15" s="22"/>
      <c r="BC15" s="103" t="e">
        <f t="shared" si="5"/>
        <v>#DIV/0!</v>
      </c>
      <c r="BD15" s="22"/>
      <c r="BE15" s="32"/>
      <c r="BF15" s="102" t="e">
        <f t="shared" si="9"/>
        <v>#DIV/0!</v>
      </c>
      <c r="BG15" s="35">
        <v>0</v>
      </c>
    </row>
    <row r="16" spans="1:59" x14ac:dyDescent="0.45">
      <c r="A16" s="21">
        <v>45833</v>
      </c>
      <c r="B16" s="22" t="s">
        <v>163</v>
      </c>
      <c r="C16" s="23">
        <v>0.33333333333333331</v>
      </c>
      <c r="D16" s="23">
        <v>0.73958333333333337</v>
      </c>
      <c r="E16" s="23">
        <v>5.2083333333333336E-2</v>
      </c>
      <c r="F16" s="22"/>
      <c r="G16" s="24">
        <f t="shared" si="0"/>
        <v>0.35416666666666674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6"/>
      <c r="AM16" s="25"/>
      <c r="AN16" s="26"/>
      <c r="AO16" s="25">
        <v>0.35416666666666669</v>
      </c>
      <c r="AP16" s="25"/>
      <c r="AQ16" s="25"/>
      <c r="AR16" s="25"/>
      <c r="AS16" s="25"/>
      <c r="AT16" s="26"/>
      <c r="AU16" s="25"/>
      <c r="AV16" s="24">
        <f t="shared" si="10"/>
        <v>0.35416666666666669</v>
      </c>
      <c r="AW16" s="27">
        <f t="shared" si="2"/>
        <v>0</v>
      </c>
      <c r="AX16" s="28">
        <f t="shared" si="3"/>
        <v>0</v>
      </c>
      <c r="AY16" s="29">
        <f t="shared" si="4"/>
        <v>0</v>
      </c>
      <c r="AZ16" s="30"/>
      <c r="BA16" s="31" t="e">
        <f t="shared" si="8"/>
        <v>#DIV/0!</v>
      </c>
      <c r="BB16" s="22"/>
      <c r="BC16" s="103" t="e">
        <f t="shared" si="5"/>
        <v>#DIV/0!</v>
      </c>
      <c r="BD16" s="22"/>
      <c r="BE16" s="32"/>
      <c r="BF16" s="102" t="e">
        <f t="shared" si="9"/>
        <v>#DIV/0!</v>
      </c>
      <c r="BG16" s="35">
        <v>0</v>
      </c>
    </row>
    <row r="17" spans="1:59" x14ac:dyDescent="0.45">
      <c r="A17" s="21">
        <v>45834</v>
      </c>
      <c r="B17" s="105" t="s">
        <v>163</v>
      </c>
      <c r="C17" s="23">
        <v>0.33333333333333331</v>
      </c>
      <c r="D17" s="23">
        <v>0.73958333333333337</v>
      </c>
      <c r="E17" s="23">
        <v>5.2083333333333336E-2</v>
      </c>
      <c r="F17" s="22"/>
      <c r="G17" s="24">
        <f t="shared" si="0"/>
        <v>0.35416666666666674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6"/>
      <c r="AM17" s="25"/>
      <c r="AN17" s="26"/>
      <c r="AO17" s="25">
        <v>0.35416666666666669</v>
      </c>
      <c r="AP17" s="25"/>
      <c r="AQ17" s="25"/>
      <c r="AR17" s="25"/>
      <c r="AS17" s="25"/>
      <c r="AT17" s="26"/>
      <c r="AU17" s="25"/>
      <c r="AV17" s="24">
        <f t="shared" si="10"/>
        <v>0.35416666666666669</v>
      </c>
      <c r="AW17" s="27">
        <f t="shared" si="2"/>
        <v>0</v>
      </c>
      <c r="AX17" s="28">
        <f t="shared" si="3"/>
        <v>0</v>
      </c>
      <c r="AY17" s="29">
        <f t="shared" si="4"/>
        <v>0</v>
      </c>
      <c r="AZ17" s="30"/>
      <c r="BA17" s="31" t="e">
        <f t="shared" si="8"/>
        <v>#DIV/0!</v>
      </c>
      <c r="BB17" s="22"/>
      <c r="BC17" s="103" t="e">
        <f t="shared" si="5"/>
        <v>#DIV/0!</v>
      </c>
      <c r="BD17" s="22"/>
      <c r="BE17" s="32"/>
      <c r="BF17" s="102" t="e">
        <f t="shared" si="9"/>
        <v>#DIV/0!</v>
      </c>
      <c r="BG17" s="35">
        <v>0</v>
      </c>
    </row>
    <row r="18" spans="1:59" x14ac:dyDescent="0.45">
      <c r="A18" s="21">
        <v>45835</v>
      </c>
      <c r="B18" s="105" t="s">
        <v>163</v>
      </c>
      <c r="C18" s="23">
        <v>0.33333333333333331</v>
      </c>
      <c r="D18" s="23">
        <v>0.73958333333333337</v>
      </c>
      <c r="E18" s="130">
        <v>8.3333333333333329E-2</v>
      </c>
      <c r="F18" s="22"/>
      <c r="G18" s="24">
        <f t="shared" si="0"/>
        <v>0.32291666666666674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6"/>
      <c r="AM18" s="25"/>
      <c r="AN18" s="26"/>
      <c r="AO18" s="25">
        <v>0.32291666666666669</v>
      </c>
      <c r="AP18" s="25"/>
      <c r="AQ18" s="25"/>
      <c r="AR18" s="25"/>
      <c r="AS18" s="25"/>
      <c r="AT18" s="26"/>
      <c r="AU18" s="25"/>
      <c r="AV18" s="24">
        <f t="shared" si="10"/>
        <v>0.32291666666666669</v>
      </c>
      <c r="AW18" s="27">
        <f t="shared" si="2"/>
        <v>0</v>
      </c>
      <c r="AX18" s="28">
        <f t="shared" si="3"/>
        <v>0</v>
      </c>
      <c r="AY18" s="29">
        <f t="shared" si="4"/>
        <v>0</v>
      </c>
      <c r="AZ18" s="30"/>
      <c r="BA18" s="31" t="e">
        <f t="shared" si="8"/>
        <v>#DIV/0!</v>
      </c>
      <c r="BB18" s="22"/>
      <c r="BC18" s="103" t="e">
        <f t="shared" si="5"/>
        <v>#DIV/0!</v>
      </c>
      <c r="BD18" s="22"/>
      <c r="BE18" s="32"/>
      <c r="BF18" s="102" t="e">
        <f t="shared" si="9"/>
        <v>#DIV/0!</v>
      </c>
      <c r="BG18" s="35">
        <v>0</v>
      </c>
    </row>
    <row r="19" spans="1:59" x14ac:dyDescent="0.45">
      <c r="A19" s="21"/>
      <c r="B19" s="22"/>
      <c r="C19" s="23"/>
      <c r="D19" s="23"/>
      <c r="E19" s="23"/>
      <c r="F19" s="22"/>
      <c r="G19" s="24">
        <f t="shared" si="0"/>
        <v>0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6"/>
      <c r="AM19" s="25"/>
      <c r="AN19" s="26"/>
      <c r="AO19" s="25"/>
      <c r="AP19" s="25"/>
      <c r="AQ19" s="25"/>
      <c r="AR19" s="25"/>
      <c r="AS19" s="25"/>
      <c r="AT19" s="26"/>
      <c r="AU19" s="25"/>
      <c r="AV19" s="24">
        <f t="shared" si="10"/>
        <v>0</v>
      </c>
      <c r="AW19" s="27">
        <f t="shared" si="2"/>
        <v>0</v>
      </c>
      <c r="AX19" s="28">
        <f t="shared" si="3"/>
        <v>0</v>
      </c>
      <c r="AY19" s="29" t="e">
        <f t="shared" si="4"/>
        <v>#DIV/0!</v>
      </c>
      <c r="AZ19" s="30"/>
      <c r="BA19" s="31" t="e">
        <f t="shared" si="8"/>
        <v>#DIV/0!</v>
      </c>
      <c r="BB19" s="22"/>
      <c r="BC19" s="103" t="e">
        <f t="shared" si="5"/>
        <v>#DIV/0!</v>
      </c>
      <c r="BD19" s="22"/>
      <c r="BE19" s="32"/>
      <c r="BF19" s="102" t="e">
        <f t="shared" si="9"/>
        <v>#DIV/0!</v>
      </c>
      <c r="BG19" s="35" t="e">
        <f t="shared" si="7"/>
        <v>#DIV/0!</v>
      </c>
    </row>
    <row r="20" spans="1:59" x14ac:dyDescent="0.45">
      <c r="A20" s="21"/>
      <c r="B20" s="22"/>
      <c r="C20" s="23"/>
      <c r="D20" s="23"/>
      <c r="E20" s="23"/>
      <c r="F20" s="22"/>
      <c r="G20" s="24">
        <f t="shared" si="0"/>
        <v>0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6"/>
      <c r="AM20" s="25"/>
      <c r="AN20" s="26"/>
      <c r="AO20" s="25"/>
      <c r="AP20" s="25"/>
      <c r="AQ20" s="25"/>
      <c r="AR20" s="25"/>
      <c r="AS20" s="25"/>
      <c r="AT20" s="26"/>
      <c r="AU20" s="25"/>
      <c r="AV20" s="24">
        <f t="shared" si="10"/>
        <v>0</v>
      </c>
      <c r="AW20" s="27">
        <f t="shared" si="2"/>
        <v>0</v>
      </c>
      <c r="AX20" s="28">
        <f t="shared" si="3"/>
        <v>0</v>
      </c>
      <c r="AY20" s="29" t="e">
        <f t="shared" si="4"/>
        <v>#DIV/0!</v>
      </c>
      <c r="AZ20" s="30"/>
      <c r="BA20" s="31" t="e">
        <f t="shared" si="8"/>
        <v>#DIV/0!</v>
      </c>
      <c r="BB20" s="22"/>
      <c r="BC20" s="103" t="e">
        <f t="shared" si="5"/>
        <v>#DIV/0!</v>
      </c>
      <c r="BD20" s="22"/>
      <c r="BE20" s="32"/>
      <c r="BF20" s="102" t="e">
        <f t="shared" si="9"/>
        <v>#DIV/0!</v>
      </c>
      <c r="BG20" s="35" t="e">
        <f t="shared" si="7"/>
        <v>#DIV/0!</v>
      </c>
    </row>
    <row r="21" spans="1:59" ht="24.6" customHeight="1" x14ac:dyDescent="0.45">
      <c r="A21" s="21"/>
      <c r="B21" s="22"/>
      <c r="C21" s="23"/>
      <c r="D21" s="23"/>
      <c r="E21" s="23"/>
      <c r="F21" s="22"/>
      <c r="G21" s="24">
        <f t="shared" si="0"/>
        <v>0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6"/>
      <c r="AM21" s="25"/>
      <c r="AN21" s="26"/>
      <c r="AO21" s="25"/>
      <c r="AP21" s="25"/>
      <c r="AQ21" s="25"/>
      <c r="AR21" s="25"/>
      <c r="AS21" s="25"/>
      <c r="AT21" s="26"/>
      <c r="AU21" s="25"/>
      <c r="AV21" s="24">
        <f t="shared" si="10"/>
        <v>0</v>
      </c>
      <c r="AW21" s="27">
        <f t="shared" si="2"/>
        <v>0</v>
      </c>
      <c r="AX21" s="28">
        <f t="shared" ref="AX21:AX82" si="11">(HOUR(AW21)*60)+MINUTE(AW21)</f>
        <v>0</v>
      </c>
      <c r="AY21" s="29" t="e">
        <f t="shared" si="4"/>
        <v>#DIV/0!</v>
      </c>
      <c r="AZ21" s="30"/>
      <c r="BA21" s="31" t="e">
        <f t="shared" si="8"/>
        <v>#DIV/0!</v>
      </c>
      <c r="BB21" s="22"/>
      <c r="BC21" s="103" t="e">
        <f t="shared" si="5"/>
        <v>#DIV/0!</v>
      </c>
      <c r="BD21" s="22"/>
      <c r="BE21" s="32"/>
      <c r="BF21" s="34" t="e">
        <f t="shared" si="9"/>
        <v>#DIV/0!</v>
      </c>
      <c r="BG21" s="35" t="e">
        <f t="shared" si="7"/>
        <v>#DIV/0!</v>
      </c>
    </row>
    <row r="22" spans="1:59" x14ac:dyDescent="0.45">
      <c r="A22" s="21"/>
      <c r="B22" s="22"/>
      <c r="C22" s="23"/>
      <c r="D22" s="23"/>
      <c r="E22" s="23"/>
      <c r="F22" s="22"/>
      <c r="G22" s="24">
        <f t="shared" si="0"/>
        <v>0</v>
      </c>
      <c r="H22" s="25"/>
      <c r="I22" s="25"/>
      <c r="J22" s="25"/>
      <c r="K22" s="118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6"/>
      <c r="AM22" s="25"/>
      <c r="AN22" s="26"/>
      <c r="AO22" s="25"/>
      <c r="AP22" s="25"/>
      <c r="AQ22" s="25"/>
      <c r="AR22" s="25"/>
      <c r="AS22" s="25"/>
      <c r="AT22" s="26"/>
      <c r="AU22" s="25"/>
      <c r="AV22" s="24">
        <f t="shared" si="10"/>
        <v>0</v>
      </c>
      <c r="AW22" s="27">
        <f t="shared" si="2"/>
        <v>0</v>
      </c>
      <c r="AX22" s="28">
        <f t="shared" si="11"/>
        <v>0</v>
      </c>
      <c r="AY22" s="29" t="e">
        <f t="shared" si="4"/>
        <v>#DIV/0!</v>
      </c>
      <c r="AZ22" s="30"/>
      <c r="BA22" s="31" t="e">
        <f t="shared" si="8"/>
        <v>#DIV/0!</v>
      </c>
      <c r="BB22" s="22"/>
      <c r="BC22" s="103" t="e">
        <f t="shared" si="5"/>
        <v>#DIV/0!</v>
      </c>
      <c r="BD22" s="22"/>
      <c r="BE22" s="32"/>
      <c r="BF22" s="102" t="e">
        <f t="shared" si="9"/>
        <v>#DIV/0!</v>
      </c>
      <c r="BG22" s="35" t="e">
        <f t="shared" si="7"/>
        <v>#DIV/0!</v>
      </c>
    </row>
    <row r="23" spans="1:59" x14ac:dyDescent="0.45">
      <c r="A23" s="21"/>
      <c r="B23" s="105"/>
      <c r="C23" s="23"/>
      <c r="D23" s="23"/>
      <c r="E23" s="23"/>
      <c r="F23" s="22"/>
      <c r="G23" s="24">
        <f t="shared" si="0"/>
        <v>0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6"/>
      <c r="AM23" s="25"/>
      <c r="AN23" s="26"/>
      <c r="AO23" s="25"/>
      <c r="AP23" s="25"/>
      <c r="AQ23" s="25"/>
      <c r="AR23" s="25"/>
      <c r="AS23" s="25"/>
      <c r="AT23" s="26"/>
      <c r="AU23" s="25"/>
      <c r="AV23" s="24">
        <f>SUM(H23:AU23)</f>
        <v>0</v>
      </c>
      <c r="AW23" s="27">
        <f t="shared" si="2"/>
        <v>0</v>
      </c>
      <c r="AX23" s="28">
        <f t="shared" si="11"/>
        <v>0</v>
      </c>
      <c r="AY23" s="29" t="e">
        <f t="shared" si="4"/>
        <v>#DIV/0!</v>
      </c>
      <c r="AZ23" s="30"/>
      <c r="BA23" s="31" t="e">
        <f t="shared" si="8"/>
        <v>#DIV/0!</v>
      </c>
      <c r="BB23" s="22"/>
      <c r="BC23" s="103" t="e">
        <f t="shared" si="5"/>
        <v>#DIV/0!</v>
      </c>
      <c r="BD23" s="22"/>
      <c r="BE23" s="32"/>
      <c r="BF23" s="102" t="e">
        <f t="shared" si="9"/>
        <v>#DIV/0!</v>
      </c>
      <c r="BG23" s="35" t="e">
        <f t="shared" si="7"/>
        <v>#DIV/0!</v>
      </c>
    </row>
    <row r="24" spans="1:59" x14ac:dyDescent="0.45">
      <c r="A24" s="21"/>
      <c r="B24" s="105"/>
      <c r="C24" s="23"/>
      <c r="D24" s="23"/>
      <c r="E24" s="23"/>
      <c r="F24" s="22"/>
      <c r="G24" s="24">
        <f t="shared" si="0"/>
        <v>0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6"/>
      <c r="AM24" s="25"/>
      <c r="AN24" s="26"/>
      <c r="AO24" s="25"/>
      <c r="AP24" s="25"/>
      <c r="AQ24" s="25"/>
      <c r="AR24" s="25"/>
      <c r="AS24" s="25"/>
      <c r="AT24" s="26"/>
      <c r="AU24" s="25"/>
      <c r="AV24" s="24">
        <f t="shared" si="10"/>
        <v>0</v>
      </c>
      <c r="AW24" s="27">
        <f t="shared" si="2"/>
        <v>0</v>
      </c>
      <c r="AX24" s="28">
        <f t="shared" si="11"/>
        <v>0</v>
      </c>
      <c r="AY24" s="106" t="e">
        <f t="shared" si="4"/>
        <v>#DIV/0!</v>
      </c>
      <c r="AZ24" s="30"/>
      <c r="BA24" s="31" t="e">
        <f t="shared" si="8"/>
        <v>#DIV/0!</v>
      </c>
      <c r="BB24" s="22"/>
      <c r="BC24" s="103" t="e">
        <f t="shared" si="5"/>
        <v>#DIV/0!</v>
      </c>
      <c r="BD24" s="22"/>
      <c r="BE24" s="32"/>
      <c r="BF24" s="102" t="e">
        <f t="shared" si="9"/>
        <v>#DIV/0!</v>
      </c>
      <c r="BG24" s="35" t="e">
        <f t="shared" si="7"/>
        <v>#DIV/0!</v>
      </c>
    </row>
    <row r="25" spans="1:59" x14ac:dyDescent="0.45">
      <c r="A25" s="21"/>
      <c r="B25" s="22"/>
      <c r="C25" s="23"/>
      <c r="D25" s="23"/>
      <c r="E25" s="23"/>
      <c r="F25" s="22"/>
      <c r="G25" s="24">
        <f t="shared" si="0"/>
        <v>0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6"/>
      <c r="AM25" s="25"/>
      <c r="AN25" s="26"/>
      <c r="AO25" s="25"/>
      <c r="AP25" s="25"/>
      <c r="AQ25" s="25"/>
      <c r="AR25" s="25"/>
      <c r="AS25" s="25"/>
      <c r="AT25" s="26"/>
      <c r="AU25" s="25"/>
      <c r="AV25" s="24">
        <f t="shared" si="10"/>
        <v>0</v>
      </c>
      <c r="AW25" s="27">
        <f t="shared" si="2"/>
        <v>0</v>
      </c>
      <c r="AX25" s="28">
        <f t="shared" si="11"/>
        <v>0</v>
      </c>
      <c r="AY25" s="29" t="e">
        <f t="shared" si="4"/>
        <v>#DIV/0!</v>
      </c>
      <c r="AZ25" s="30"/>
      <c r="BA25" s="31" t="e">
        <f t="shared" si="8"/>
        <v>#DIV/0!</v>
      </c>
      <c r="BB25" s="22"/>
      <c r="BC25" s="103" t="e">
        <f t="shared" si="5"/>
        <v>#DIV/0!</v>
      </c>
      <c r="BD25" s="22"/>
      <c r="BE25" s="32"/>
      <c r="BF25" s="102" t="e">
        <f t="shared" si="9"/>
        <v>#DIV/0!</v>
      </c>
      <c r="BG25" s="35" t="e">
        <f t="shared" si="7"/>
        <v>#DIV/0!</v>
      </c>
    </row>
    <row r="26" spans="1:59" x14ac:dyDescent="0.45">
      <c r="A26" s="21"/>
      <c r="B26" s="22"/>
      <c r="C26" s="23"/>
      <c r="D26" s="23"/>
      <c r="E26" s="23"/>
      <c r="F26" s="22"/>
      <c r="G26" s="24">
        <f t="shared" ref="G26:G87" si="12">(D26-C26)-(E26+F26)</f>
        <v>0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6"/>
      <c r="AM26" s="25"/>
      <c r="AN26" s="26"/>
      <c r="AO26" s="25"/>
      <c r="AP26" s="25"/>
      <c r="AQ26" s="25"/>
      <c r="AR26" s="25"/>
      <c r="AS26" s="25"/>
      <c r="AT26" s="26"/>
      <c r="AU26" s="25"/>
      <c r="AV26" s="24">
        <f t="shared" si="10"/>
        <v>0</v>
      </c>
      <c r="AW26" s="27">
        <f t="shared" si="2"/>
        <v>0</v>
      </c>
      <c r="AX26" s="28">
        <f t="shared" si="11"/>
        <v>0</v>
      </c>
      <c r="AY26" s="29" t="e">
        <f t="shared" si="4"/>
        <v>#DIV/0!</v>
      </c>
      <c r="AZ26" s="30"/>
      <c r="BA26" s="31" t="e">
        <f t="shared" si="8"/>
        <v>#DIV/0!</v>
      </c>
      <c r="BB26" s="22"/>
      <c r="BC26" s="103" t="e">
        <f t="shared" si="5"/>
        <v>#DIV/0!</v>
      </c>
      <c r="BD26" s="22"/>
      <c r="BE26" s="32"/>
      <c r="BF26" s="102" t="e">
        <f t="shared" si="9"/>
        <v>#DIV/0!</v>
      </c>
      <c r="BG26" s="35" t="e">
        <f t="shared" si="7"/>
        <v>#DIV/0!</v>
      </c>
    </row>
    <row r="27" spans="1:59" x14ac:dyDescent="0.45">
      <c r="A27" s="21"/>
      <c r="B27" s="22"/>
      <c r="C27" s="23"/>
      <c r="D27" s="23"/>
      <c r="E27" s="23"/>
      <c r="F27" s="22"/>
      <c r="G27" s="24">
        <f t="shared" si="12"/>
        <v>0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6"/>
      <c r="AM27" s="25"/>
      <c r="AN27" s="26"/>
      <c r="AO27" s="25"/>
      <c r="AP27" s="25"/>
      <c r="AQ27" s="25"/>
      <c r="AR27" s="25"/>
      <c r="AS27" s="25"/>
      <c r="AT27" s="26"/>
      <c r="AU27" s="25"/>
      <c r="AV27" s="24">
        <f t="shared" si="10"/>
        <v>0</v>
      </c>
      <c r="AW27" s="27">
        <f t="shared" si="2"/>
        <v>0</v>
      </c>
      <c r="AX27" s="28">
        <f t="shared" si="11"/>
        <v>0</v>
      </c>
      <c r="AY27" s="29" t="e">
        <f t="shared" si="4"/>
        <v>#DIV/0!</v>
      </c>
      <c r="AZ27" s="30"/>
      <c r="BA27" s="31" t="e">
        <f t="shared" si="8"/>
        <v>#DIV/0!</v>
      </c>
      <c r="BB27" s="22"/>
      <c r="BC27" s="103" t="e">
        <f t="shared" si="5"/>
        <v>#DIV/0!</v>
      </c>
      <c r="BD27" s="22"/>
      <c r="BE27" s="32"/>
      <c r="BF27" s="34" t="e">
        <f t="shared" si="9"/>
        <v>#DIV/0!</v>
      </c>
      <c r="BG27" s="35" t="e">
        <f t="shared" si="7"/>
        <v>#DIV/0!</v>
      </c>
    </row>
    <row r="28" spans="1:59" x14ac:dyDescent="0.45">
      <c r="A28" s="21"/>
      <c r="B28" s="22"/>
      <c r="C28" s="23"/>
      <c r="D28" s="23"/>
      <c r="E28" s="23"/>
      <c r="F28" s="22"/>
      <c r="G28" s="24">
        <f t="shared" si="12"/>
        <v>0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6"/>
      <c r="AM28" s="25"/>
      <c r="AN28" s="26"/>
      <c r="AO28" s="25"/>
      <c r="AP28" s="25"/>
      <c r="AQ28" s="25"/>
      <c r="AR28" s="25"/>
      <c r="AS28" s="25"/>
      <c r="AT28" s="26"/>
      <c r="AU28" s="25"/>
      <c r="AV28" s="24">
        <f t="shared" si="10"/>
        <v>0</v>
      </c>
      <c r="AW28" s="27">
        <f t="shared" si="2"/>
        <v>0</v>
      </c>
      <c r="AX28" s="28">
        <f t="shared" si="11"/>
        <v>0</v>
      </c>
      <c r="AY28" s="29" t="e">
        <f t="shared" si="4"/>
        <v>#DIV/0!</v>
      </c>
      <c r="AZ28" s="30"/>
      <c r="BA28" s="31" t="e">
        <f t="shared" si="8"/>
        <v>#DIV/0!</v>
      </c>
      <c r="BB28" s="22"/>
      <c r="BC28" s="103" t="e">
        <f t="shared" si="5"/>
        <v>#DIV/0!</v>
      </c>
      <c r="BD28" s="22"/>
      <c r="BE28" s="32"/>
      <c r="BF28" s="102" t="e">
        <f t="shared" si="9"/>
        <v>#DIV/0!</v>
      </c>
      <c r="BG28" s="35" t="e">
        <f t="shared" si="7"/>
        <v>#DIV/0!</v>
      </c>
    </row>
    <row r="29" spans="1:59" x14ac:dyDescent="0.45">
      <c r="A29" s="94"/>
      <c r="B29" s="22"/>
      <c r="C29" s="23"/>
      <c r="D29" s="23"/>
      <c r="E29" s="23"/>
      <c r="F29" s="22"/>
      <c r="G29" s="24">
        <f t="shared" si="12"/>
        <v>0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6"/>
      <c r="AM29" s="25"/>
      <c r="AN29" s="26"/>
      <c r="AO29" s="25"/>
      <c r="AP29" s="25"/>
      <c r="AQ29" s="25"/>
      <c r="AR29" s="25"/>
      <c r="AS29" s="25"/>
      <c r="AT29" s="26"/>
      <c r="AU29" s="25"/>
      <c r="AV29" s="24">
        <f t="shared" si="10"/>
        <v>0</v>
      </c>
      <c r="AW29" s="27">
        <f t="shared" si="2"/>
        <v>0</v>
      </c>
      <c r="AX29" s="28">
        <f t="shared" si="11"/>
        <v>0</v>
      </c>
      <c r="AY29" s="29" t="e">
        <f t="shared" si="4"/>
        <v>#DIV/0!</v>
      </c>
      <c r="AZ29" s="30"/>
      <c r="BA29" s="31" t="e">
        <f t="shared" si="8"/>
        <v>#DIV/0!</v>
      </c>
      <c r="BB29" s="22"/>
      <c r="BC29" s="103" t="e">
        <f t="shared" si="5"/>
        <v>#DIV/0!</v>
      </c>
      <c r="BD29" s="22"/>
      <c r="BE29" s="32"/>
      <c r="BF29" s="102" t="e">
        <f t="shared" si="9"/>
        <v>#DIV/0!</v>
      </c>
      <c r="BG29" s="35" t="e">
        <f t="shared" si="7"/>
        <v>#DIV/0!</v>
      </c>
    </row>
    <row r="30" spans="1:59" x14ac:dyDescent="0.45">
      <c r="A30" s="21"/>
      <c r="B30" s="22"/>
      <c r="C30" s="23"/>
      <c r="D30" s="23"/>
      <c r="E30" s="23"/>
      <c r="F30" s="22"/>
      <c r="G30" s="24">
        <f t="shared" si="12"/>
        <v>0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6"/>
      <c r="AM30" s="25"/>
      <c r="AN30" s="26"/>
      <c r="AO30" s="25"/>
      <c r="AP30" s="25"/>
      <c r="AQ30" s="25"/>
      <c r="AR30" s="25"/>
      <c r="AS30" s="25"/>
      <c r="AT30" s="26"/>
      <c r="AU30" s="25"/>
      <c r="AV30" s="24">
        <f t="shared" si="10"/>
        <v>0</v>
      </c>
      <c r="AW30" s="27">
        <f t="shared" si="2"/>
        <v>0</v>
      </c>
      <c r="AX30" s="28">
        <f t="shared" si="11"/>
        <v>0</v>
      </c>
      <c r="AY30" s="29" t="e">
        <f t="shared" si="4"/>
        <v>#DIV/0!</v>
      </c>
      <c r="AZ30" s="30"/>
      <c r="BA30" s="31" t="e">
        <f t="shared" si="8"/>
        <v>#DIV/0!</v>
      </c>
      <c r="BB30" s="22"/>
      <c r="BC30" s="103" t="e">
        <f t="shared" si="5"/>
        <v>#DIV/0!</v>
      </c>
      <c r="BD30" s="22"/>
      <c r="BE30" s="32"/>
      <c r="BF30" s="104" t="e">
        <f t="shared" si="9"/>
        <v>#DIV/0!</v>
      </c>
      <c r="BG30" s="35" t="e">
        <f t="shared" si="7"/>
        <v>#DIV/0!</v>
      </c>
    </row>
    <row r="31" spans="1:59" x14ac:dyDescent="0.45">
      <c r="A31" s="21"/>
      <c r="B31" s="22"/>
      <c r="C31" s="23"/>
      <c r="D31" s="23"/>
      <c r="E31" s="23"/>
      <c r="F31" s="22"/>
      <c r="G31" s="24">
        <f t="shared" si="12"/>
        <v>0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6"/>
      <c r="AM31" s="25"/>
      <c r="AN31" s="26"/>
      <c r="AO31" s="25"/>
      <c r="AP31" s="25"/>
      <c r="AQ31" s="25"/>
      <c r="AR31" s="25"/>
      <c r="AS31" s="25"/>
      <c r="AT31" s="26"/>
      <c r="AU31" s="25"/>
      <c r="AV31" s="24">
        <f t="shared" si="10"/>
        <v>0</v>
      </c>
      <c r="AW31" s="27">
        <f t="shared" si="2"/>
        <v>0</v>
      </c>
      <c r="AX31" s="28">
        <f t="shared" si="11"/>
        <v>0</v>
      </c>
      <c r="AY31" s="29" t="e">
        <f t="shared" si="4"/>
        <v>#DIV/0!</v>
      </c>
      <c r="AZ31" s="96"/>
      <c r="BA31" s="31" t="e">
        <f t="shared" si="8"/>
        <v>#DIV/0!</v>
      </c>
      <c r="BB31" s="22"/>
      <c r="BC31" s="103" t="e">
        <f t="shared" si="5"/>
        <v>#DIV/0!</v>
      </c>
      <c r="BD31" s="22"/>
      <c r="BE31" s="32"/>
      <c r="BF31" s="102" t="e">
        <f t="shared" si="9"/>
        <v>#DIV/0!</v>
      </c>
      <c r="BG31" s="35" t="e">
        <f t="shared" si="7"/>
        <v>#DIV/0!</v>
      </c>
    </row>
    <row r="32" spans="1:59" x14ac:dyDescent="0.45">
      <c r="A32" s="98"/>
      <c r="B32" s="22"/>
      <c r="C32" s="99"/>
      <c r="D32" s="23"/>
      <c r="E32" s="23"/>
      <c r="F32" s="22"/>
      <c r="G32" s="24">
        <f t="shared" si="12"/>
        <v>0</v>
      </c>
      <c r="H32" s="100"/>
      <c r="I32" s="25"/>
      <c r="J32" s="100"/>
      <c r="K32" s="100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100"/>
      <c r="AE32" s="25"/>
      <c r="AF32" s="25"/>
      <c r="AG32" s="25"/>
      <c r="AH32" s="25"/>
      <c r="AI32" s="25"/>
      <c r="AJ32" s="25"/>
      <c r="AK32" s="25"/>
      <c r="AL32" s="26"/>
      <c r="AM32" s="25"/>
      <c r="AN32" s="26"/>
      <c r="AO32" s="25"/>
      <c r="AP32" s="25"/>
      <c r="AQ32" s="25"/>
      <c r="AR32" s="25"/>
      <c r="AS32" s="25"/>
      <c r="AT32" s="26"/>
      <c r="AU32" s="25"/>
      <c r="AV32" s="24">
        <f t="shared" si="10"/>
        <v>0</v>
      </c>
      <c r="AW32" s="27">
        <f t="shared" si="2"/>
        <v>0</v>
      </c>
      <c r="AX32" s="28">
        <f t="shared" si="11"/>
        <v>0</v>
      </c>
      <c r="AY32" s="29" t="e">
        <f t="shared" si="4"/>
        <v>#DIV/0!</v>
      </c>
      <c r="AZ32" s="101"/>
      <c r="BA32" s="31" t="e">
        <f t="shared" si="8"/>
        <v>#DIV/0!</v>
      </c>
      <c r="BB32" s="95"/>
      <c r="BC32" s="103" t="e">
        <f t="shared" si="5"/>
        <v>#DIV/0!</v>
      </c>
      <c r="BD32" s="95"/>
      <c r="BE32" s="32"/>
      <c r="BF32" s="102" t="e">
        <f t="shared" si="9"/>
        <v>#DIV/0!</v>
      </c>
      <c r="BG32" s="35" t="e">
        <f t="shared" si="7"/>
        <v>#DIV/0!</v>
      </c>
    </row>
    <row r="33" spans="1:59" x14ac:dyDescent="0.45">
      <c r="A33" s="98"/>
      <c r="B33" s="22"/>
      <c r="C33" s="99"/>
      <c r="D33" s="23"/>
      <c r="E33" s="99"/>
      <c r="F33" s="22"/>
      <c r="G33" s="24">
        <f t="shared" si="12"/>
        <v>0</v>
      </c>
      <c r="H33" s="100"/>
      <c r="I33" s="25"/>
      <c r="J33" s="25"/>
      <c r="K33" s="25"/>
      <c r="L33" s="25"/>
      <c r="M33" s="25"/>
      <c r="N33" s="100"/>
      <c r="O33" s="25"/>
      <c r="P33" s="25"/>
      <c r="Q33" s="25"/>
      <c r="R33" s="100"/>
      <c r="S33" s="25"/>
      <c r="T33" s="25"/>
      <c r="U33" s="100"/>
      <c r="V33" s="25"/>
      <c r="W33" s="25"/>
      <c r="X33" s="25"/>
      <c r="Y33" s="25"/>
      <c r="Z33" s="25"/>
      <c r="AA33" s="100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6"/>
      <c r="AM33" s="25"/>
      <c r="AN33" s="26"/>
      <c r="AO33" s="25"/>
      <c r="AP33" s="25"/>
      <c r="AQ33" s="25"/>
      <c r="AR33" s="25"/>
      <c r="AS33" s="25"/>
      <c r="AT33" s="26"/>
      <c r="AU33" s="25"/>
      <c r="AV33" s="24">
        <f t="shared" si="10"/>
        <v>0</v>
      </c>
      <c r="AW33" s="27">
        <f t="shared" si="2"/>
        <v>0</v>
      </c>
      <c r="AX33" s="28">
        <f t="shared" si="11"/>
        <v>0</v>
      </c>
      <c r="AY33" s="29" t="e">
        <f t="shared" si="4"/>
        <v>#DIV/0!</v>
      </c>
      <c r="AZ33" s="101"/>
      <c r="BA33" s="31" t="e">
        <f t="shared" si="8"/>
        <v>#DIV/0!</v>
      </c>
      <c r="BB33" s="95"/>
      <c r="BC33" s="103" t="e">
        <f t="shared" si="5"/>
        <v>#DIV/0!</v>
      </c>
      <c r="BD33" s="95"/>
      <c r="BE33" s="32"/>
      <c r="BF33" s="102" t="e">
        <f t="shared" si="9"/>
        <v>#DIV/0!</v>
      </c>
      <c r="BG33" s="35" t="e">
        <f t="shared" si="7"/>
        <v>#DIV/0!</v>
      </c>
    </row>
    <row r="34" spans="1:59" x14ac:dyDescent="0.45">
      <c r="A34" s="21"/>
      <c r="B34" s="22"/>
      <c r="C34" s="99"/>
      <c r="D34" s="23"/>
      <c r="E34" s="99"/>
      <c r="F34" s="22"/>
      <c r="G34" s="24">
        <f t="shared" si="12"/>
        <v>0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6"/>
      <c r="AM34" s="25"/>
      <c r="AN34" s="26"/>
      <c r="AO34" s="25"/>
      <c r="AP34" s="25"/>
      <c r="AQ34" s="25"/>
      <c r="AR34" s="25"/>
      <c r="AS34" s="25"/>
      <c r="AT34" s="26"/>
      <c r="AU34" s="25"/>
      <c r="AV34" s="24">
        <f t="shared" si="10"/>
        <v>0</v>
      </c>
      <c r="AW34" s="27">
        <f t="shared" si="2"/>
        <v>0</v>
      </c>
      <c r="AX34" s="28">
        <f t="shared" si="11"/>
        <v>0</v>
      </c>
      <c r="AY34" s="29" t="e">
        <f t="shared" si="4"/>
        <v>#DIV/0!</v>
      </c>
      <c r="AZ34" s="30"/>
      <c r="BA34" s="31" t="e">
        <f t="shared" si="8"/>
        <v>#DIV/0!</v>
      </c>
      <c r="BB34" s="22"/>
      <c r="BC34" s="103" t="e">
        <f t="shared" si="5"/>
        <v>#DIV/0!</v>
      </c>
      <c r="BD34" s="22"/>
      <c r="BE34" s="32"/>
      <c r="BF34" s="102" t="e">
        <f t="shared" si="9"/>
        <v>#DIV/0!</v>
      </c>
      <c r="BG34" s="35" t="e">
        <f t="shared" si="7"/>
        <v>#DIV/0!</v>
      </c>
    </row>
    <row r="35" spans="1:59" x14ac:dyDescent="0.45">
      <c r="A35" s="21"/>
      <c r="B35" s="22"/>
      <c r="C35" s="99"/>
      <c r="D35" s="23"/>
      <c r="E35" s="23"/>
      <c r="F35" s="22"/>
      <c r="G35" s="24">
        <f t="shared" si="12"/>
        <v>0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6"/>
      <c r="AM35" s="25"/>
      <c r="AN35" s="26"/>
      <c r="AO35" s="25"/>
      <c r="AP35" s="25"/>
      <c r="AQ35" s="25"/>
      <c r="AR35" s="25"/>
      <c r="AS35" s="25"/>
      <c r="AT35" s="26"/>
      <c r="AU35" s="25"/>
      <c r="AV35" s="24">
        <f t="shared" si="10"/>
        <v>0</v>
      </c>
      <c r="AW35" s="27">
        <f t="shared" si="2"/>
        <v>0</v>
      </c>
      <c r="AX35" s="28">
        <f t="shared" si="11"/>
        <v>0</v>
      </c>
      <c r="AY35" s="29" t="e">
        <f t="shared" si="4"/>
        <v>#DIV/0!</v>
      </c>
      <c r="AZ35" s="30"/>
      <c r="BA35" s="31" t="e">
        <f t="shared" si="8"/>
        <v>#DIV/0!</v>
      </c>
      <c r="BB35" s="22"/>
      <c r="BC35" s="103" t="e">
        <f t="shared" si="5"/>
        <v>#DIV/0!</v>
      </c>
      <c r="BD35" s="22"/>
      <c r="BE35" s="32"/>
      <c r="BF35" s="102" t="e">
        <f t="shared" si="9"/>
        <v>#DIV/0!</v>
      </c>
      <c r="BG35" s="35" t="e">
        <f t="shared" si="7"/>
        <v>#DIV/0!</v>
      </c>
    </row>
    <row r="36" spans="1:59" x14ac:dyDescent="0.45">
      <c r="A36" s="21"/>
      <c r="B36" s="22"/>
      <c r="C36" s="99"/>
      <c r="D36" s="23"/>
      <c r="E36" s="23"/>
      <c r="F36" s="22"/>
      <c r="G36" s="24">
        <f t="shared" si="12"/>
        <v>0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6"/>
      <c r="AM36" s="25"/>
      <c r="AN36" s="26"/>
      <c r="AO36" s="25"/>
      <c r="AP36" s="25"/>
      <c r="AQ36" s="25"/>
      <c r="AR36" s="25"/>
      <c r="AS36" s="25"/>
      <c r="AT36" s="26"/>
      <c r="AU36" s="25"/>
      <c r="AV36" s="24">
        <f t="shared" si="10"/>
        <v>0</v>
      </c>
      <c r="AW36" s="27">
        <f t="shared" si="2"/>
        <v>0</v>
      </c>
      <c r="AX36" s="28">
        <f t="shared" si="11"/>
        <v>0</v>
      </c>
      <c r="AY36" s="29" t="e">
        <f t="shared" si="4"/>
        <v>#DIV/0!</v>
      </c>
      <c r="AZ36" s="30"/>
      <c r="BA36" s="31" t="e">
        <f t="shared" si="8"/>
        <v>#DIV/0!</v>
      </c>
      <c r="BB36" s="22"/>
      <c r="BC36" s="103" t="e">
        <f t="shared" si="5"/>
        <v>#DIV/0!</v>
      </c>
      <c r="BD36" s="22"/>
      <c r="BE36" s="32"/>
      <c r="BF36" s="102" t="e">
        <f t="shared" si="9"/>
        <v>#DIV/0!</v>
      </c>
      <c r="BG36" s="35" t="e">
        <f t="shared" si="7"/>
        <v>#DIV/0!</v>
      </c>
    </row>
    <row r="37" spans="1:59" x14ac:dyDescent="0.45">
      <c r="A37" s="21"/>
      <c r="B37" s="22"/>
      <c r="C37" s="99"/>
      <c r="D37" s="23"/>
      <c r="E37" s="23"/>
      <c r="F37" s="22"/>
      <c r="G37" s="24">
        <f t="shared" si="12"/>
        <v>0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6"/>
      <c r="AM37" s="25"/>
      <c r="AN37" s="26"/>
      <c r="AO37" s="25"/>
      <c r="AP37" s="25"/>
      <c r="AQ37" s="25"/>
      <c r="AR37" s="25"/>
      <c r="AS37" s="25"/>
      <c r="AT37" s="26"/>
      <c r="AU37" s="25"/>
      <c r="AV37" s="24">
        <f t="shared" si="10"/>
        <v>0</v>
      </c>
      <c r="AW37" s="27">
        <f t="shared" si="2"/>
        <v>0</v>
      </c>
      <c r="AX37" s="28">
        <f t="shared" si="11"/>
        <v>0</v>
      </c>
      <c r="AY37" s="29" t="e">
        <f t="shared" si="4"/>
        <v>#DIV/0!</v>
      </c>
      <c r="AZ37" s="30"/>
      <c r="BA37" s="31" t="e">
        <f t="shared" si="8"/>
        <v>#DIV/0!</v>
      </c>
      <c r="BB37" s="22"/>
      <c r="BC37" s="103" t="e">
        <f t="shared" si="5"/>
        <v>#DIV/0!</v>
      </c>
      <c r="BD37" s="22"/>
      <c r="BE37" s="32"/>
      <c r="BF37" s="102" t="e">
        <f t="shared" si="9"/>
        <v>#DIV/0!</v>
      </c>
      <c r="BG37" s="35" t="e">
        <f t="shared" si="7"/>
        <v>#DIV/0!</v>
      </c>
    </row>
    <row r="38" spans="1:59" x14ac:dyDescent="0.45">
      <c r="A38" s="21"/>
      <c r="B38" s="22"/>
      <c r="C38" s="99"/>
      <c r="D38" s="23"/>
      <c r="E38" s="23"/>
      <c r="F38" s="22"/>
      <c r="G38" s="24">
        <f t="shared" si="12"/>
        <v>0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6"/>
      <c r="AM38" s="25"/>
      <c r="AN38" s="26"/>
      <c r="AO38" s="25"/>
      <c r="AP38" s="25"/>
      <c r="AQ38" s="25"/>
      <c r="AR38" s="25"/>
      <c r="AS38" s="25"/>
      <c r="AT38" s="26"/>
      <c r="AU38" s="25"/>
      <c r="AV38" s="24">
        <f t="shared" si="10"/>
        <v>0</v>
      </c>
      <c r="AW38" s="27">
        <f t="shared" si="2"/>
        <v>0</v>
      </c>
      <c r="AX38" s="28">
        <f t="shared" si="11"/>
        <v>0</v>
      </c>
      <c r="AY38" s="29" t="e">
        <f t="shared" si="4"/>
        <v>#DIV/0!</v>
      </c>
      <c r="AZ38" s="30"/>
      <c r="BA38" s="31" t="e">
        <f t="shared" si="8"/>
        <v>#DIV/0!</v>
      </c>
      <c r="BB38" s="22"/>
      <c r="BC38" s="103" t="e">
        <f t="shared" si="5"/>
        <v>#DIV/0!</v>
      </c>
      <c r="BD38" s="22"/>
      <c r="BE38" s="32"/>
      <c r="BF38" s="102" t="e">
        <f t="shared" si="9"/>
        <v>#DIV/0!</v>
      </c>
      <c r="BG38" s="35" t="e">
        <f t="shared" si="7"/>
        <v>#DIV/0!</v>
      </c>
    </row>
    <row r="39" spans="1:59" x14ac:dyDescent="0.45">
      <c r="A39" s="21"/>
      <c r="B39" s="22"/>
      <c r="C39" s="99"/>
      <c r="D39" s="23"/>
      <c r="E39" s="23"/>
      <c r="F39" s="22"/>
      <c r="G39" s="24">
        <f t="shared" si="12"/>
        <v>0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6"/>
      <c r="AM39" s="25"/>
      <c r="AN39" s="26"/>
      <c r="AO39" s="25"/>
      <c r="AP39" s="25"/>
      <c r="AQ39" s="25"/>
      <c r="AR39" s="25"/>
      <c r="AS39" s="25"/>
      <c r="AT39" s="26"/>
      <c r="AU39" s="25"/>
      <c r="AV39" s="24">
        <f t="shared" si="10"/>
        <v>0</v>
      </c>
      <c r="AW39" s="27">
        <f t="shared" si="2"/>
        <v>0</v>
      </c>
      <c r="AX39" s="28">
        <f t="shared" si="11"/>
        <v>0</v>
      </c>
      <c r="AY39" s="29" t="e">
        <f t="shared" si="4"/>
        <v>#DIV/0!</v>
      </c>
      <c r="AZ39" s="30"/>
      <c r="BA39" s="31" t="e">
        <f t="shared" si="8"/>
        <v>#DIV/0!</v>
      </c>
      <c r="BB39" s="22"/>
      <c r="BC39" s="103" t="e">
        <f t="shared" si="5"/>
        <v>#DIV/0!</v>
      </c>
      <c r="BD39" s="22"/>
      <c r="BE39" s="32"/>
      <c r="BF39" s="34" t="e">
        <f t="shared" si="9"/>
        <v>#DIV/0!</v>
      </c>
      <c r="BG39" s="35" t="e">
        <f t="shared" si="7"/>
        <v>#DIV/0!</v>
      </c>
    </row>
    <row r="40" spans="1:59" x14ac:dyDescent="0.45">
      <c r="A40" s="21"/>
      <c r="B40" s="22"/>
      <c r="C40" s="23"/>
      <c r="D40" s="23"/>
      <c r="E40" s="23"/>
      <c r="F40" s="22"/>
      <c r="G40" s="24">
        <f t="shared" si="12"/>
        <v>0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6"/>
      <c r="AM40" s="25"/>
      <c r="AN40" s="26"/>
      <c r="AO40" s="25"/>
      <c r="AP40" s="25"/>
      <c r="AQ40" s="25"/>
      <c r="AR40" s="25"/>
      <c r="AS40" s="25"/>
      <c r="AT40" s="26"/>
      <c r="AU40" s="25"/>
      <c r="AV40" s="24">
        <f t="shared" si="10"/>
        <v>0</v>
      </c>
      <c r="AW40" s="27">
        <f t="shared" si="2"/>
        <v>0</v>
      </c>
      <c r="AX40" s="28">
        <f t="shared" si="11"/>
        <v>0</v>
      </c>
      <c r="AY40" s="29" t="e">
        <f t="shared" si="4"/>
        <v>#DIV/0!</v>
      </c>
      <c r="AZ40" s="30"/>
      <c r="BA40" s="31" t="e">
        <f t="shared" si="8"/>
        <v>#DIV/0!</v>
      </c>
      <c r="BB40" s="22"/>
      <c r="BC40" s="103" t="e">
        <f t="shared" si="5"/>
        <v>#DIV/0!</v>
      </c>
      <c r="BD40" s="22"/>
      <c r="BE40" s="32"/>
      <c r="BF40" s="102" t="e">
        <f t="shared" si="9"/>
        <v>#DIV/0!</v>
      </c>
      <c r="BG40" s="35" t="e">
        <f t="shared" si="7"/>
        <v>#DIV/0!</v>
      </c>
    </row>
    <row r="41" spans="1:59" x14ac:dyDescent="0.45">
      <c r="A41" s="21"/>
      <c r="B41" s="22"/>
      <c r="C41" s="23"/>
      <c r="D41" s="23"/>
      <c r="E41" s="23"/>
      <c r="F41" s="22"/>
      <c r="G41" s="24">
        <f t="shared" si="12"/>
        <v>0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6"/>
      <c r="AM41" s="25"/>
      <c r="AN41" s="26"/>
      <c r="AO41" s="25"/>
      <c r="AP41" s="25"/>
      <c r="AQ41" s="25"/>
      <c r="AR41" s="25"/>
      <c r="AS41" s="25"/>
      <c r="AT41" s="26"/>
      <c r="AU41" s="25"/>
      <c r="AV41" s="24">
        <f t="shared" si="10"/>
        <v>0</v>
      </c>
      <c r="AW41" s="27">
        <f t="shared" si="2"/>
        <v>0</v>
      </c>
      <c r="AX41" s="28">
        <f t="shared" si="11"/>
        <v>0</v>
      </c>
      <c r="AY41" s="29" t="e">
        <f t="shared" si="4"/>
        <v>#DIV/0!</v>
      </c>
      <c r="AZ41" s="30"/>
      <c r="BA41" s="31" t="e">
        <f t="shared" si="8"/>
        <v>#DIV/0!</v>
      </c>
      <c r="BB41" s="22"/>
      <c r="BC41" s="103" t="e">
        <f t="shared" si="5"/>
        <v>#DIV/0!</v>
      </c>
      <c r="BD41" s="22"/>
      <c r="BE41" s="32"/>
      <c r="BF41" s="102" t="e">
        <f t="shared" si="9"/>
        <v>#DIV/0!</v>
      </c>
      <c r="BG41" s="35" t="e">
        <f t="shared" si="7"/>
        <v>#DIV/0!</v>
      </c>
    </row>
    <row r="42" spans="1:59" ht="22.8" customHeight="1" x14ac:dyDescent="0.45">
      <c r="A42" s="21"/>
      <c r="B42" s="9"/>
      <c r="C42" s="23"/>
      <c r="D42" s="23"/>
      <c r="E42" s="23"/>
      <c r="F42" s="22"/>
      <c r="G42" s="24">
        <f t="shared" si="12"/>
        <v>0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6"/>
      <c r="AM42" s="25"/>
      <c r="AN42" s="26"/>
      <c r="AO42" s="25"/>
      <c r="AP42" s="25"/>
      <c r="AQ42" s="25"/>
      <c r="AR42" s="25"/>
      <c r="AS42" s="25"/>
      <c r="AT42" s="26"/>
      <c r="AU42" s="25"/>
      <c r="AV42" s="24">
        <f t="shared" si="10"/>
        <v>0</v>
      </c>
      <c r="AW42" s="27">
        <f t="shared" si="2"/>
        <v>0</v>
      </c>
      <c r="AX42" s="28">
        <f t="shared" si="11"/>
        <v>0</v>
      </c>
      <c r="AY42" s="29" t="e">
        <f t="shared" si="4"/>
        <v>#DIV/0!</v>
      </c>
      <c r="AZ42" s="30"/>
      <c r="BA42" s="31" t="e">
        <f t="shared" si="8"/>
        <v>#DIV/0!</v>
      </c>
      <c r="BB42" s="22"/>
      <c r="BC42" s="103" t="e">
        <f t="shared" si="5"/>
        <v>#DIV/0!</v>
      </c>
      <c r="BD42" s="22"/>
      <c r="BE42" s="32"/>
      <c r="BF42" s="102" t="e">
        <f t="shared" si="9"/>
        <v>#DIV/0!</v>
      </c>
      <c r="BG42" s="35" t="e">
        <f t="shared" si="7"/>
        <v>#DIV/0!</v>
      </c>
    </row>
    <row r="43" spans="1:59" x14ac:dyDescent="0.45">
      <c r="A43" s="21"/>
      <c r="B43" s="22"/>
      <c r="C43" s="23"/>
      <c r="D43" s="23"/>
      <c r="E43" s="23"/>
      <c r="F43" s="22"/>
      <c r="G43" s="24">
        <f t="shared" si="12"/>
        <v>0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6"/>
      <c r="AM43" s="25"/>
      <c r="AN43" s="26"/>
      <c r="AO43" s="25"/>
      <c r="AP43" s="25"/>
      <c r="AQ43" s="25"/>
      <c r="AR43" s="25"/>
      <c r="AS43" s="25"/>
      <c r="AT43" s="26"/>
      <c r="AU43" s="25"/>
      <c r="AV43" s="24">
        <f t="shared" si="10"/>
        <v>0</v>
      </c>
      <c r="AW43" s="27">
        <f t="shared" si="2"/>
        <v>0</v>
      </c>
      <c r="AX43" s="28">
        <f t="shared" si="11"/>
        <v>0</v>
      </c>
      <c r="AY43" s="29" t="e">
        <f t="shared" si="4"/>
        <v>#DIV/0!</v>
      </c>
      <c r="AZ43" s="96"/>
      <c r="BA43" s="31" t="e">
        <f t="shared" si="8"/>
        <v>#DIV/0!</v>
      </c>
      <c r="BB43" s="22"/>
      <c r="BC43" s="103" t="e">
        <f t="shared" si="5"/>
        <v>#DIV/0!</v>
      </c>
      <c r="BD43" s="22"/>
      <c r="BE43" s="32"/>
      <c r="BF43" s="102" t="e">
        <f t="shared" si="9"/>
        <v>#DIV/0!</v>
      </c>
      <c r="BG43" s="35" t="e">
        <f t="shared" si="7"/>
        <v>#DIV/0!</v>
      </c>
    </row>
    <row r="44" spans="1:59" x14ac:dyDescent="0.45">
      <c r="A44" s="21"/>
      <c r="B44" s="22"/>
      <c r="C44" s="23"/>
      <c r="D44" s="23"/>
      <c r="E44" s="23"/>
      <c r="F44" s="22"/>
      <c r="G44" s="24">
        <f t="shared" si="12"/>
        <v>0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5"/>
      <c r="AN44" s="26"/>
      <c r="AO44" s="25"/>
      <c r="AP44" s="25"/>
      <c r="AQ44" s="25"/>
      <c r="AR44" s="25"/>
      <c r="AS44" s="25"/>
      <c r="AT44" s="26"/>
      <c r="AU44" s="25"/>
      <c r="AV44" s="24">
        <f t="shared" si="10"/>
        <v>0</v>
      </c>
      <c r="AW44" s="27">
        <f t="shared" si="2"/>
        <v>0</v>
      </c>
      <c r="AX44" s="28">
        <f t="shared" si="11"/>
        <v>0</v>
      </c>
      <c r="AY44" s="29" t="e">
        <f t="shared" si="4"/>
        <v>#DIV/0!</v>
      </c>
      <c r="AZ44" s="96"/>
      <c r="BA44" s="31" t="e">
        <f t="shared" si="8"/>
        <v>#DIV/0!</v>
      </c>
      <c r="BB44" s="22"/>
      <c r="BC44" s="103" t="e">
        <f t="shared" si="5"/>
        <v>#DIV/0!</v>
      </c>
      <c r="BD44" s="22"/>
      <c r="BE44" s="32"/>
      <c r="BF44" s="102" t="e">
        <f t="shared" si="9"/>
        <v>#DIV/0!</v>
      </c>
      <c r="BG44" s="35" t="e">
        <f t="shared" si="7"/>
        <v>#DIV/0!</v>
      </c>
    </row>
    <row r="45" spans="1:59" x14ac:dyDescent="0.45">
      <c r="A45" s="21"/>
      <c r="B45" s="22"/>
      <c r="C45" s="23"/>
      <c r="D45" s="23"/>
      <c r="E45" s="23"/>
      <c r="F45" s="22"/>
      <c r="G45" s="24">
        <f t="shared" si="12"/>
        <v>0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6"/>
      <c r="AM45" s="25"/>
      <c r="AN45" s="26"/>
      <c r="AO45" s="25"/>
      <c r="AP45" s="25"/>
      <c r="AQ45" s="25"/>
      <c r="AR45" s="25"/>
      <c r="AS45" s="25"/>
      <c r="AT45" s="26"/>
      <c r="AU45" s="25"/>
      <c r="AV45" s="24">
        <f t="shared" ref="AV45:AV56" si="13">SUM(H45:AT45)</f>
        <v>0</v>
      </c>
      <c r="AW45" s="27">
        <f t="shared" ref="AW45:AW108" si="14">G45-AV45</f>
        <v>0</v>
      </c>
      <c r="AX45" s="28">
        <f t="shared" si="11"/>
        <v>0</v>
      </c>
      <c r="AY45" s="106" t="e">
        <f t="shared" ref="AY45:AY108" si="15">AW45/G45</f>
        <v>#DIV/0!</v>
      </c>
      <c r="AZ45" s="96"/>
      <c r="BA45" s="31" t="e">
        <f t="shared" si="8"/>
        <v>#DIV/0!</v>
      </c>
      <c r="BB45" s="22"/>
      <c r="BC45" s="103" t="e">
        <f t="shared" si="5"/>
        <v>#DIV/0!</v>
      </c>
      <c r="BD45" s="22"/>
      <c r="BE45" s="32"/>
      <c r="BF45" s="102" t="e">
        <f t="shared" si="9"/>
        <v>#DIV/0!</v>
      </c>
      <c r="BG45" s="35" t="e">
        <f t="shared" si="7"/>
        <v>#DIV/0!</v>
      </c>
    </row>
    <row r="46" spans="1:59" x14ac:dyDescent="0.45">
      <c r="A46" s="21"/>
      <c r="B46" s="22"/>
      <c r="C46" s="23"/>
      <c r="D46" s="23"/>
      <c r="E46" s="23"/>
      <c r="F46" s="22"/>
      <c r="G46" s="24">
        <f t="shared" si="12"/>
        <v>0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6"/>
      <c r="AM46" s="25"/>
      <c r="AN46" s="26"/>
      <c r="AO46" s="25"/>
      <c r="AP46" s="25"/>
      <c r="AQ46" s="25"/>
      <c r="AR46" s="25"/>
      <c r="AS46" s="25"/>
      <c r="AT46" s="26"/>
      <c r="AU46" s="25"/>
      <c r="AV46" s="24">
        <f t="shared" si="13"/>
        <v>0</v>
      </c>
      <c r="AW46" s="27">
        <f t="shared" si="14"/>
        <v>0</v>
      </c>
      <c r="AX46" s="28">
        <f t="shared" si="11"/>
        <v>0</v>
      </c>
      <c r="AY46" s="29" t="e">
        <f t="shared" si="15"/>
        <v>#DIV/0!</v>
      </c>
      <c r="AZ46" s="96"/>
      <c r="BA46" s="31" t="e">
        <f t="shared" si="8"/>
        <v>#DIV/0!</v>
      </c>
      <c r="BB46" s="22"/>
      <c r="BC46" s="103" t="e">
        <f t="shared" si="5"/>
        <v>#DIV/0!</v>
      </c>
      <c r="BD46" s="22"/>
      <c r="BE46" s="32"/>
      <c r="BF46" s="102" t="e">
        <f t="shared" si="9"/>
        <v>#DIV/0!</v>
      </c>
      <c r="BG46" s="35" t="e">
        <f t="shared" si="7"/>
        <v>#DIV/0!</v>
      </c>
    </row>
    <row r="47" spans="1:59" x14ac:dyDescent="0.45">
      <c r="A47" s="21"/>
      <c r="B47" s="22"/>
      <c r="C47" s="23"/>
      <c r="D47" s="23"/>
      <c r="E47" s="23"/>
      <c r="F47" s="22"/>
      <c r="G47" s="24">
        <f t="shared" si="12"/>
        <v>0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6"/>
      <c r="AM47" s="25"/>
      <c r="AN47" s="26"/>
      <c r="AO47" s="25"/>
      <c r="AP47" s="25"/>
      <c r="AQ47" s="25"/>
      <c r="AR47" s="25"/>
      <c r="AS47" s="25"/>
      <c r="AT47" s="26"/>
      <c r="AU47" s="25"/>
      <c r="AV47" s="24">
        <f t="shared" si="13"/>
        <v>0</v>
      </c>
      <c r="AW47" s="27">
        <f t="shared" si="14"/>
        <v>0</v>
      </c>
      <c r="AX47" s="28">
        <f t="shared" si="11"/>
        <v>0</v>
      </c>
      <c r="AY47" s="29" t="e">
        <f t="shared" si="15"/>
        <v>#DIV/0!</v>
      </c>
      <c r="AZ47" s="96"/>
      <c r="BA47" s="31" t="e">
        <f t="shared" si="8"/>
        <v>#DIV/0!</v>
      </c>
      <c r="BB47" s="22"/>
      <c r="BC47" s="103" t="e">
        <f t="shared" si="5"/>
        <v>#DIV/0!</v>
      </c>
      <c r="BD47" s="22"/>
      <c r="BE47" s="32"/>
      <c r="BF47" s="34" t="e">
        <f t="shared" si="9"/>
        <v>#DIV/0!</v>
      </c>
      <c r="BG47" s="35" t="e">
        <f t="shared" si="7"/>
        <v>#DIV/0!</v>
      </c>
    </row>
    <row r="48" spans="1:59" x14ac:dyDescent="0.45">
      <c r="A48" s="21"/>
      <c r="B48" s="22"/>
      <c r="C48" s="23"/>
      <c r="D48" s="23"/>
      <c r="E48" s="23"/>
      <c r="F48" s="22"/>
      <c r="G48" s="24">
        <f t="shared" si="12"/>
        <v>0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6"/>
      <c r="AM48" s="25"/>
      <c r="AN48" s="26"/>
      <c r="AO48" s="25"/>
      <c r="AP48" s="25"/>
      <c r="AQ48" s="25"/>
      <c r="AR48" s="25"/>
      <c r="AS48" s="25"/>
      <c r="AT48" s="26"/>
      <c r="AU48" s="25"/>
      <c r="AV48" s="24">
        <f t="shared" si="13"/>
        <v>0</v>
      </c>
      <c r="AW48" s="27">
        <f t="shared" si="14"/>
        <v>0</v>
      </c>
      <c r="AX48" s="28">
        <f t="shared" si="11"/>
        <v>0</v>
      </c>
      <c r="AY48" s="29" t="e">
        <f t="shared" si="15"/>
        <v>#DIV/0!</v>
      </c>
      <c r="AZ48" s="96"/>
      <c r="BA48" s="31" t="e">
        <f t="shared" si="8"/>
        <v>#DIV/0!</v>
      </c>
      <c r="BB48" s="22"/>
      <c r="BC48" s="103" t="e">
        <f t="shared" si="5"/>
        <v>#DIV/0!</v>
      </c>
      <c r="BD48" s="22"/>
      <c r="BE48" s="32"/>
      <c r="BF48" s="102" t="e">
        <f t="shared" si="9"/>
        <v>#DIV/0!</v>
      </c>
      <c r="BG48" s="35" t="e">
        <f t="shared" si="7"/>
        <v>#DIV/0!</v>
      </c>
    </row>
    <row r="49" spans="1:59" x14ac:dyDescent="0.45">
      <c r="A49" s="21"/>
      <c r="B49" s="22"/>
      <c r="C49" s="23"/>
      <c r="D49" s="23"/>
      <c r="E49" s="23"/>
      <c r="F49" s="22"/>
      <c r="G49" s="24">
        <f t="shared" si="12"/>
        <v>0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6"/>
      <c r="AM49" s="25"/>
      <c r="AN49" s="26"/>
      <c r="AO49" s="25"/>
      <c r="AP49" s="25"/>
      <c r="AQ49" s="25"/>
      <c r="AR49" s="25"/>
      <c r="AS49" s="25"/>
      <c r="AT49" s="26"/>
      <c r="AU49" s="25"/>
      <c r="AV49" s="24">
        <f t="shared" si="13"/>
        <v>0</v>
      </c>
      <c r="AW49" s="27">
        <f t="shared" si="14"/>
        <v>0</v>
      </c>
      <c r="AX49" s="28">
        <f t="shared" si="11"/>
        <v>0</v>
      </c>
      <c r="AY49" s="29" t="e">
        <f t="shared" si="15"/>
        <v>#DIV/0!</v>
      </c>
      <c r="AZ49" s="96"/>
      <c r="BA49" s="31" t="e">
        <f t="shared" si="8"/>
        <v>#DIV/0!</v>
      </c>
      <c r="BB49" s="22"/>
      <c r="BC49" s="103" t="e">
        <f t="shared" si="5"/>
        <v>#DIV/0!</v>
      </c>
      <c r="BD49" s="22"/>
      <c r="BE49" s="32"/>
      <c r="BF49" s="102" t="e">
        <f t="shared" si="9"/>
        <v>#DIV/0!</v>
      </c>
      <c r="BG49" s="35" t="e">
        <f t="shared" si="7"/>
        <v>#DIV/0!</v>
      </c>
    </row>
    <row r="50" spans="1:59" x14ac:dyDescent="0.45">
      <c r="A50" s="21"/>
      <c r="B50" s="22"/>
      <c r="C50" s="23"/>
      <c r="D50" s="23"/>
      <c r="E50" s="23"/>
      <c r="F50" s="22"/>
      <c r="G50" s="24">
        <f t="shared" si="12"/>
        <v>0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6"/>
      <c r="AM50" s="25"/>
      <c r="AN50" s="26"/>
      <c r="AO50" s="25"/>
      <c r="AP50" s="25"/>
      <c r="AQ50" s="25"/>
      <c r="AR50" s="25"/>
      <c r="AS50" s="25"/>
      <c r="AT50" s="26"/>
      <c r="AU50" s="25"/>
      <c r="AV50" s="24">
        <f t="shared" si="13"/>
        <v>0</v>
      </c>
      <c r="AW50" s="27">
        <f t="shared" si="14"/>
        <v>0</v>
      </c>
      <c r="AX50" s="28">
        <f t="shared" si="11"/>
        <v>0</v>
      </c>
      <c r="AY50" s="29" t="e">
        <f t="shared" si="15"/>
        <v>#DIV/0!</v>
      </c>
      <c r="AZ50" s="96"/>
      <c r="BA50" s="31" t="e">
        <f t="shared" si="8"/>
        <v>#DIV/0!</v>
      </c>
      <c r="BB50" s="22"/>
      <c r="BC50" s="103" t="e">
        <f t="shared" si="5"/>
        <v>#DIV/0!</v>
      </c>
      <c r="BD50" s="22"/>
      <c r="BE50" s="32"/>
      <c r="BF50" s="102" t="e">
        <f t="shared" si="9"/>
        <v>#DIV/0!</v>
      </c>
      <c r="BG50" s="35" t="e">
        <f t="shared" si="7"/>
        <v>#DIV/0!</v>
      </c>
    </row>
    <row r="51" spans="1:59" x14ac:dyDescent="0.45">
      <c r="A51" s="21"/>
      <c r="B51" s="22"/>
      <c r="C51" s="23"/>
      <c r="D51" s="23"/>
      <c r="E51" s="23"/>
      <c r="F51" s="22"/>
      <c r="G51" s="24">
        <f t="shared" si="12"/>
        <v>0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6"/>
      <c r="AM51" s="25"/>
      <c r="AN51" s="26"/>
      <c r="AO51" s="25"/>
      <c r="AP51" s="25"/>
      <c r="AQ51" s="25"/>
      <c r="AR51" s="25"/>
      <c r="AS51" s="25"/>
      <c r="AT51" s="26"/>
      <c r="AU51" s="25"/>
      <c r="AV51" s="24">
        <f t="shared" si="13"/>
        <v>0</v>
      </c>
      <c r="AW51" s="27">
        <f t="shared" si="14"/>
        <v>0</v>
      </c>
      <c r="AX51" s="28">
        <f t="shared" si="11"/>
        <v>0</v>
      </c>
      <c r="AY51" s="29" t="e">
        <f t="shared" si="15"/>
        <v>#DIV/0!</v>
      </c>
      <c r="AZ51" s="96"/>
      <c r="BA51" s="31" t="e">
        <f t="shared" si="8"/>
        <v>#DIV/0!</v>
      </c>
      <c r="BB51" s="22"/>
      <c r="BC51" s="103" t="e">
        <f t="shared" si="5"/>
        <v>#DIV/0!</v>
      </c>
      <c r="BD51" s="22"/>
      <c r="BE51" s="32"/>
      <c r="BF51" s="102" t="e">
        <f t="shared" si="9"/>
        <v>#DIV/0!</v>
      </c>
      <c r="BG51" s="35" t="e">
        <f t="shared" si="7"/>
        <v>#DIV/0!</v>
      </c>
    </row>
    <row r="52" spans="1:59" x14ac:dyDescent="0.45">
      <c r="A52" s="21"/>
      <c r="B52" s="22"/>
      <c r="C52" s="23"/>
      <c r="D52" s="23"/>
      <c r="E52" s="23"/>
      <c r="F52" s="22"/>
      <c r="G52" s="24">
        <f t="shared" si="12"/>
        <v>0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6"/>
      <c r="AM52" s="25"/>
      <c r="AN52" s="26"/>
      <c r="AO52" s="25"/>
      <c r="AP52" s="25"/>
      <c r="AQ52" s="25"/>
      <c r="AR52" s="25"/>
      <c r="AS52" s="25"/>
      <c r="AT52" s="26"/>
      <c r="AU52" s="25"/>
      <c r="AV52" s="24">
        <f t="shared" si="13"/>
        <v>0</v>
      </c>
      <c r="AW52" s="27">
        <f t="shared" si="14"/>
        <v>0</v>
      </c>
      <c r="AX52" s="28">
        <f t="shared" si="11"/>
        <v>0</v>
      </c>
      <c r="AY52" s="29" t="e">
        <f t="shared" si="15"/>
        <v>#DIV/0!</v>
      </c>
      <c r="AZ52" s="96"/>
      <c r="BA52" s="31" t="e">
        <f t="shared" si="8"/>
        <v>#DIV/0!</v>
      </c>
      <c r="BB52" s="22"/>
      <c r="BC52" s="103" t="e">
        <f t="shared" si="5"/>
        <v>#DIV/0!</v>
      </c>
      <c r="BD52" s="22"/>
      <c r="BE52" s="32"/>
      <c r="BF52" s="102" t="e">
        <f t="shared" si="9"/>
        <v>#DIV/0!</v>
      </c>
      <c r="BG52" s="35" t="e">
        <f t="shared" si="7"/>
        <v>#DIV/0!</v>
      </c>
    </row>
    <row r="53" spans="1:59" x14ac:dyDescent="0.45">
      <c r="A53" s="21"/>
      <c r="B53" s="22"/>
      <c r="C53" s="23"/>
      <c r="D53" s="23"/>
      <c r="E53" s="23"/>
      <c r="F53" s="22"/>
      <c r="G53" s="24">
        <f t="shared" si="12"/>
        <v>0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6"/>
      <c r="AM53" s="25"/>
      <c r="AN53" s="26"/>
      <c r="AO53" s="25"/>
      <c r="AP53" s="25"/>
      <c r="AQ53" s="25"/>
      <c r="AR53" s="25"/>
      <c r="AS53" s="25"/>
      <c r="AT53" s="26"/>
      <c r="AU53" s="25"/>
      <c r="AV53" s="24">
        <f t="shared" si="13"/>
        <v>0</v>
      </c>
      <c r="AW53" s="27">
        <f t="shared" si="14"/>
        <v>0</v>
      </c>
      <c r="AX53" s="28">
        <f t="shared" si="11"/>
        <v>0</v>
      </c>
      <c r="AY53" s="29" t="e">
        <f t="shared" si="15"/>
        <v>#DIV/0!</v>
      </c>
      <c r="AZ53" s="30"/>
      <c r="BA53" s="31" t="e">
        <f t="shared" si="8"/>
        <v>#DIV/0!</v>
      </c>
      <c r="BB53" s="22"/>
      <c r="BC53" s="103" t="e">
        <f t="shared" si="5"/>
        <v>#DIV/0!</v>
      </c>
      <c r="BD53" s="22"/>
      <c r="BE53" s="32"/>
      <c r="BF53" s="34" t="e">
        <f t="shared" si="9"/>
        <v>#DIV/0!</v>
      </c>
      <c r="BG53" s="35" t="e">
        <f t="shared" si="7"/>
        <v>#DIV/0!</v>
      </c>
    </row>
    <row r="54" spans="1:59" x14ac:dyDescent="0.45">
      <c r="A54" s="21"/>
      <c r="B54" s="22"/>
      <c r="C54" s="23"/>
      <c r="D54" s="23"/>
      <c r="E54" s="23"/>
      <c r="F54" s="22"/>
      <c r="G54" s="24">
        <f t="shared" si="12"/>
        <v>0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6"/>
      <c r="AM54" s="25"/>
      <c r="AN54" s="26"/>
      <c r="AO54" s="25"/>
      <c r="AP54" s="25"/>
      <c r="AQ54" s="25"/>
      <c r="AR54" s="25"/>
      <c r="AS54" s="25"/>
      <c r="AT54" s="26"/>
      <c r="AU54" s="25"/>
      <c r="AV54" s="24">
        <f t="shared" si="13"/>
        <v>0</v>
      </c>
      <c r="AW54" s="27">
        <f t="shared" si="14"/>
        <v>0</v>
      </c>
      <c r="AX54" s="28">
        <f t="shared" si="11"/>
        <v>0</v>
      </c>
      <c r="AY54" s="29" t="e">
        <f t="shared" si="15"/>
        <v>#DIV/0!</v>
      </c>
      <c r="AZ54" s="30"/>
      <c r="BA54" s="31" t="e">
        <f t="shared" si="8"/>
        <v>#DIV/0!</v>
      </c>
      <c r="BB54" s="22"/>
      <c r="BC54" s="103" t="e">
        <f t="shared" si="5"/>
        <v>#DIV/0!</v>
      </c>
      <c r="BD54" s="22"/>
      <c r="BE54" s="32"/>
      <c r="BF54" s="34" t="e">
        <f>(BD54-BE54)/BB54</f>
        <v>#DIV/0!</v>
      </c>
      <c r="BG54" s="35" t="e">
        <f t="shared" si="7"/>
        <v>#DIV/0!</v>
      </c>
    </row>
    <row r="55" spans="1:59" x14ac:dyDescent="0.45">
      <c r="A55" s="21"/>
      <c r="B55" s="22"/>
      <c r="C55" s="23"/>
      <c r="D55" s="23"/>
      <c r="E55" s="23"/>
      <c r="F55" s="22"/>
      <c r="G55" s="24">
        <f t="shared" si="12"/>
        <v>0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6"/>
      <c r="AM55" s="25"/>
      <c r="AN55" s="26"/>
      <c r="AO55" s="25"/>
      <c r="AP55" s="25"/>
      <c r="AQ55" s="25"/>
      <c r="AR55" s="25"/>
      <c r="AS55" s="25"/>
      <c r="AT55" s="26"/>
      <c r="AU55" s="25"/>
      <c r="AV55" s="24">
        <f t="shared" si="13"/>
        <v>0</v>
      </c>
      <c r="AW55" s="27">
        <f t="shared" si="14"/>
        <v>0</v>
      </c>
      <c r="AX55" s="28">
        <f t="shared" si="11"/>
        <v>0</v>
      </c>
      <c r="AY55" s="29" t="e">
        <f t="shared" si="15"/>
        <v>#DIV/0!</v>
      </c>
      <c r="AZ55" s="30"/>
      <c r="BA55" s="31" t="e">
        <f t="shared" si="8"/>
        <v>#DIV/0!</v>
      </c>
      <c r="BB55" s="22"/>
      <c r="BC55" s="103" t="e">
        <f t="shared" si="5"/>
        <v>#DIV/0!</v>
      </c>
      <c r="BD55" s="22"/>
      <c r="BE55" s="32"/>
      <c r="BF55" s="102" t="e">
        <f t="shared" si="9"/>
        <v>#DIV/0!</v>
      </c>
      <c r="BG55" s="35" t="e">
        <f t="shared" si="7"/>
        <v>#DIV/0!</v>
      </c>
    </row>
    <row r="56" spans="1:59" x14ac:dyDescent="0.45">
      <c r="A56" s="21"/>
      <c r="B56" s="22"/>
      <c r="C56" s="23"/>
      <c r="D56" s="23"/>
      <c r="E56" s="23"/>
      <c r="F56" s="22"/>
      <c r="G56" s="24">
        <f t="shared" si="12"/>
        <v>0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6"/>
      <c r="AM56" s="25"/>
      <c r="AN56" s="26"/>
      <c r="AO56" s="25"/>
      <c r="AP56" s="25"/>
      <c r="AQ56" s="25"/>
      <c r="AR56" s="25"/>
      <c r="AS56" s="25"/>
      <c r="AT56" s="26"/>
      <c r="AU56" s="25"/>
      <c r="AV56" s="24">
        <f t="shared" si="13"/>
        <v>0</v>
      </c>
      <c r="AW56" s="27">
        <f t="shared" si="14"/>
        <v>0</v>
      </c>
      <c r="AX56" s="28">
        <f t="shared" si="11"/>
        <v>0</v>
      </c>
      <c r="AY56" s="29" t="e">
        <f t="shared" si="15"/>
        <v>#DIV/0!</v>
      </c>
      <c r="AZ56" s="30"/>
      <c r="BA56" s="31" t="e">
        <f t="shared" si="8"/>
        <v>#DIV/0!</v>
      </c>
      <c r="BB56" s="22"/>
      <c r="BC56" s="103" t="e">
        <f t="shared" si="5"/>
        <v>#DIV/0!</v>
      </c>
      <c r="BD56" s="22"/>
      <c r="BE56" s="32"/>
      <c r="BF56" s="102" t="e">
        <f t="shared" si="9"/>
        <v>#DIV/0!</v>
      </c>
      <c r="BG56" s="35" t="e">
        <f t="shared" si="7"/>
        <v>#DIV/0!</v>
      </c>
    </row>
    <row r="57" spans="1:59" x14ac:dyDescent="0.45">
      <c r="A57" s="21"/>
      <c r="B57" s="22"/>
      <c r="C57" s="23"/>
      <c r="D57" s="23"/>
      <c r="E57" s="23"/>
      <c r="F57" s="22"/>
      <c r="G57" s="24">
        <f t="shared" si="12"/>
        <v>0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6"/>
      <c r="AM57" s="25"/>
      <c r="AN57" s="26"/>
      <c r="AO57" s="25"/>
      <c r="AP57" s="25"/>
      <c r="AQ57" s="25"/>
      <c r="AR57" s="25"/>
      <c r="AS57" s="25"/>
      <c r="AT57" s="26"/>
      <c r="AU57" s="25"/>
      <c r="AV57" s="24">
        <f t="shared" ref="AV57:AV99" si="16">SUM(H57:AU57)</f>
        <v>0</v>
      </c>
      <c r="AW57" s="27">
        <f t="shared" si="14"/>
        <v>0</v>
      </c>
      <c r="AX57" s="28">
        <f t="shared" si="11"/>
        <v>0</v>
      </c>
      <c r="AY57" s="29" t="e">
        <f t="shared" si="15"/>
        <v>#DIV/0!</v>
      </c>
      <c r="AZ57" s="30"/>
      <c r="BA57" s="31" t="e">
        <f t="shared" si="8"/>
        <v>#DIV/0!</v>
      </c>
      <c r="BB57" s="22"/>
      <c r="BC57" s="103" t="e">
        <f t="shared" si="5"/>
        <v>#DIV/0!</v>
      </c>
      <c r="BD57" s="22"/>
      <c r="BE57" s="32"/>
      <c r="BF57" s="34" t="e">
        <f t="shared" si="9"/>
        <v>#DIV/0!</v>
      </c>
      <c r="BG57" s="35" t="e">
        <f t="shared" si="7"/>
        <v>#DIV/0!</v>
      </c>
    </row>
    <row r="58" spans="1:59" x14ac:dyDescent="0.45">
      <c r="A58" s="21"/>
      <c r="B58" s="22"/>
      <c r="C58" s="23"/>
      <c r="D58" s="23"/>
      <c r="E58" s="23"/>
      <c r="F58" s="22"/>
      <c r="G58" s="24">
        <f t="shared" si="12"/>
        <v>0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6"/>
      <c r="AM58" s="25"/>
      <c r="AN58" s="26"/>
      <c r="AO58" s="25"/>
      <c r="AP58" s="25"/>
      <c r="AQ58" s="25"/>
      <c r="AR58" s="25"/>
      <c r="AS58" s="25"/>
      <c r="AT58" s="26"/>
      <c r="AU58" s="25"/>
      <c r="AV58" s="24">
        <f t="shared" si="16"/>
        <v>0</v>
      </c>
      <c r="AW58" s="27">
        <f t="shared" si="14"/>
        <v>0</v>
      </c>
      <c r="AX58" s="28">
        <f t="shared" si="11"/>
        <v>0</v>
      </c>
      <c r="AY58" s="29" t="e">
        <f t="shared" si="15"/>
        <v>#DIV/0!</v>
      </c>
      <c r="AZ58" s="30"/>
      <c r="BA58" s="31" t="e">
        <f t="shared" si="8"/>
        <v>#DIV/0!</v>
      </c>
      <c r="BB58" s="22"/>
      <c r="BC58" s="103" t="e">
        <f t="shared" si="5"/>
        <v>#DIV/0!</v>
      </c>
      <c r="BD58" s="22"/>
      <c r="BE58" s="32"/>
      <c r="BF58" s="34" t="e">
        <f t="shared" si="9"/>
        <v>#DIV/0!</v>
      </c>
      <c r="BG58" s="35" t="e">
        <f t="shared" si="7"/>
        <v>#DIV/0!</v>
      </c>
    </row>
    <row r="59" spans="1:59" x14ac:dyDescent="0.45">
      <c r="A59" s="21"/>
      <c r="B59" s="22"/>
      <c r="C59" s="23"/>
      <c r="D59" s="23"/>
      <c r="E59" s="23"/>
      <c r="F59" s="22"/>
      <c r="G59" s="24">
        <f t="shared" si="12"/>
        <v>0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6"/>
      <c r="AM59" s="25"/>
      <c r="AN59" s="26"/>
      <c r="AO59" s="25"/>
      <c r="AP59" s="25"/>
      <c r="AQ59" s="25"/>
      <c r="AR59" s="25"/>
      <c r="AS59" s="25"/>
      <c r="AT59" s="26"/>
      <c r="AU59" s="25"/>
      <c r="AV59" s="24">
        <f t="shared" si="16"/>
        <v>0</v>
      </c>
      <c r="AW59" s="27">
        <f t="shared" si="14"/>
        <v>0</v>
      </c>
      <c r="AX59" s="28">
        <f t="shared" si="11"/>
        <v>0</v>
      </c>
      <c r="AY59" s="29" t="e">
        <f t="shared" si="15"/>
        <v>#DIV/0!</v>
      </c>
      <c r="AZ59" s="30"/>
      <c r="BA59" s="31" t="e">
        <f t="shared" si="8"/>
        <v>#DIV/0!</v>
      </c>
      <c r="BB59" s="22"/>
      <c r="BC59" s="103" t="e">
        <f t="shared" si="5"/>
        <v>#DIV/0!</v>
      </c>
      <c r="BD59" s="22"/>
      <c r="BE59" s="32"/>
      <c r="BF59" s="34" t="e">
        <f t="shared" si="9"/>
        <v>#DIV/0!</v>
      </c>
      <c r="BG59" s="35" t="e">
        <f t="shared" si="7"/>
        <v>#DIV/0!</v>
      </c>
    </row>
    <row r="60" spans="1:59" x14ac:dyDescent="0.45">
      <c r="A60" s="21"/>
      <c r="B60" s="22"/>
      <c r="C60" s="23"/>
      <c r="D60" s="23"/>
      <c r="E60" s="23"/>
      <c r="F60" s="22"/>
      <c r="G60" s="24">
        <f t="shared" si="12"/>
        <v>0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6"/>
      <c r="AM60" s="25"/>
      <c r="AN60" s="26"/>
      <c r="AO60" s="25"/>
      <c r="AP60" s="25"/>
      <c r="AQ60" s="25"/>
      <c r="AR60" s="25"/>
      <c r="AS60" s="25"/>
      <c r="AT60" s="26"/>
      <c r="AU60" s="25"/>
      <c r="AV60" s="24">
        <f t="shared" si="16"/>
        <v>0</v>
      </c>
      <c r="AW60" s="27">
        <f t="shared" si="14"/>
        <v>0</v>
      </c>
      <c r="AX60" s="28">
        <f t="shared" si="11"/>
        <v>0</v>
      </c>
      <c r="AY60" s="29" t="e">
        <f t="shared" si="15"/>
        <v>#DIV/0!</v>
      </c>
      <c r="AZ60" s="30"/>
      <c r="BA60" s="31" t="e">
        <f t="shared" si="8"/>
        <v>#DIV/0!</v>
      </c>
      <c r="BB60" s="22"/>
      <c r="BC60" s="103" t="e">
        <f t="shared" si="5"/>
        <v>#DIV/0!</v>
      </c>
      <c r="BD60" s="22"/>
      <c r="BE60" s="32"/>
      <c r="BF60" s="34" t="e">
        <f t="shared" si="9"/>
        <v>#DIV/0!</v>
      </c>
      <c r="BG60" s="35" t="e">
        <f t="shared" si="7"/>
        <v>#DIV/0!</v>
      </c>
    </row>
    <row r="61" spans="1:59" x14ac:dyDescent="0.45">
      <c r="A61" s="21"/>
      <c r="B61" s="22"/>
      <c r="C61" s="23"/>
      <c r="D61" s="23"/>
      <c r="E61" s="23"/>
      <c r="F61" s="22"/>
      <c r="G61" s="24">
        <f t="shared" si="12"/>
        <v>0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6"/>
      <c r="AM61" s="25"/>
      <c r="AN61" s="26"/>
      <c r="AO61" s="25"/>
      <c r="AP61" s="25"/>
      <c r="AQ61" s="25"/>
      <c r="AR61" s="25"/>
      <c r="AS61" s="25"/>
      <c r="AT61" s="26"/>
      <c r="AU61" s="25"/>
      <c r="AV61" s="24">
        <f t="shared" si="16"/>
        <v>0</v>
      </c>
      <c r="AW61" s="27">
        <f t="shared" si="14"/>
        <v>0</v>
      </c>
      <c r="AX61" s="28">
        <f t="shared" si="11"/>
        <v>0</v>
      </c>
      <c r="AY61" s="29" t="e">
        <f t="shared" si="15"/>
        <v>#DIV/0!</v>
      </c>
      <c r="AZ61" s="30"/>
      <c r="BA61" s="31" t="e">
        <f t="shared" si="8"/>
        <v>#DIV/0!</v>
      </c>
      <c r="BB61" s="22"/>
      <c r="BC61" s="103" t="e">
        <f t="shared" si="5"/>
        <v>#DIV/0!</v>
      </c>
      <c r="BD61" s="22"/>
      <c r="BE61" s="32"/>
      <c r="BF61" s="34" t="e">
        <f t="shared" si="9"/>
        <v>#DIV/0!</v>
      </c>
      <c r="BG61" s="35" t="e">
        <f t="shared" si="7"/>
        <v>#DIV/0!</v>
      </c>
    </row>
    <row r="62" spans="1:59" x14ac:dyDescent="0.45">
      <c r="A62" s="21"/>
      <c r="B62" s="22"/>
      <c r="C62" s="23"/>
      <c r="D62" s="23"/>
      <c r="E62" s="23"/>
      <c r="F62" s="22"/>
      <c r="G62" s="24">
        <f t="shared" si="12"/>
        <v>0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6"/>
      <c r="AM62" s="25"/>
      <c r="AN62" s="26"/>
      <c r="AO62" s="25"/>
      <c r="AP62" s="25"/>
      <c r="AQ62" s="25"/>
      <c r="AR62" s="25"/>
      <c r="AS62" s="25"/>
      <c r="AT62" s="26"/>
      <c r="AU62" s="25"/>
      <c r="AV62" s="24">
        <f t="shared" si="16"/>
        <v>0</v>
      </c>
      <c r="AW62" s="27">
        <f t="shared" si="14"/>
        <v>0</v>
      </c>
      <c r="AX62" s="28">
        <f t="shared" si="11"/>
        <v>0</v>
      </c>
      <c r="AY62" s="29" t="e">
        <f t="shared" si="15"/>
        <v>#DIV/0!</v>
      </c>
      <c r="AZ62" s="30"/>
      <c r="BA62" s="31" t="e">
        <f t="shared" si="8"/>
        <v>#DIV/0!</v>
      </c>
      <c r="BB62" s="22"/>
      <c r="BC62" s="103" t="e">
        <f t="shared" si="5"/>
        <v>#DIV/0!</v>
      </c>
      <c r="BD62" s="22"/>
      <c r="BE62" s="32"/>
      <c r="BF62" s="34" t="e">
        <f t="shared" si="9"/>
        <v>#DIV/0!</v>
      </c>
      <c r="BG62" s="35" t="e">
        <f t="shared" si="7"/>
        <v>#DIV/0!</v>
      </c>
    </row>
    <row r="63" spans="1:59" x14ac:dyDescent="0.45">
      <c r="A63" s="21"/>
      <c r="B63" s="22"/>
      <c r="C63" s="23"/>
      <c r="D63" s="23"/>
      <c r="E63" s="23"/>
      <c r="F63" s="22"/>
      <c r="G63" s="24">
        <f t="shared" si="12"/>
        <v>0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6"/>
      <c r="AM63" s="25"/>
      <c r="AN63" s="26"/>
      <c r="AO63" s="25"/>
      <c r="AP63" s="25"/>
      <c r="AQ63" s="25"/>
      <c r="AR63" s="25"/>
      <c r="AS63" s="25"/>
      <c r="AT63" s="26"/>
      <c r="AU63" s="25"/>
      <c r="AV63" s="24">
        <f t="shared" si="16"/>
        <v>0</v>
      </c>
      <c r="AW63" s="27">
        <f t="shared" si="14"/>
        <v>0</v>
      </c>
      <c r="AX63" s="28">
        <f t="shared" si="11"/>
        <v>0</v>
      </c>
      <c r="AY63" s="29" t="e">
        <f t="shared" si="15"/>
        <v>#DIV/0!</v>
      </c>
      <c r="AZ63" s="30"/>
      <c r="BA63" s="31" t="e">
        <f t="shared" si="8"/>
        <v>#DIV/0!</v>
      </c>
      <c r="BB63" s="22"/>
      <c r="BC63" s="103" t="e">
        <f t="shared" si="5"/>
        <v>#DIV/0!</v>
      </c>
      <c r="BD63" s="22"/>
      <c r="BE63" s="32"/>
      <c r="BF63" s="34" t="e">
        <f t="shared" si="9"/>
        <v>#DIV/0!</v>
      </c>
      <c r="BG63" s="35" t="e">
        <f t="shared" si="7"/>
        <v>#DIV/0!</v>
      </c>
    </row>
    <row r="64" spans="1:59" x14ac:dyDescent="0.45">
      <c r="A64" s="21"/>
      <c r="B64" s="22"/>
      <c r="C64" s="23"/>
      <c r="D64" s="23"/>
      <c r="E64" s="23"/>
      <c r="F64" s="22"/>
      <c r="G64" s="24">
        <f t="shared" si="12"/>
        <v>0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6"/>
      <c r="AM64" s="25"/>
      <c r="AN64" s="26"/>
      <c r="AO64" s="25"/>
      <c r="AP64" s="25"/>
      <c r="AQ64" s="25"/>
      <c r="AR64" s="25"/>
      <c r="AS64" s="25"/>
      <c r="AT64" s="26"/>
      <c r="AU64" s="25"/>
      <c r="AV64" s="24">
        <f t="shared" si="16"/>
        <v>0</v>
      </c>
      <c r="AW64" s="27">
        <f t="shared" si="14"/>
        <v>0</v>
      </c>
      <c r="AX64" s="28">
        <f t="shared" si="11"/>
        <v>0</v>
      </c>
      <c r="AY64" s="29" t="e">
        <f t="shared" si="15"/>
        <v>#DIV/0!</v>
      </c>
      <c r="AZ64" s="30"/>
      <c r="BA64" s="31" t="e">
        <f t="shared" si="8"/>
        <v>#DIV/0!</v>
      </c>
      <c r="BB64" s="22"/>
      <c r="BC64" s="103" t="e">
        <f t="shared" si="5"/>
        <v>#DIV/0!</v>
      </c>
      <c r="BD64" s="22"/>
      <c r="BE64" s="32"/>
      <c r="BF64" s="34" t="e">
        <f t="shared" si="9"/>
        <v>#DIV/0!</v>
      </c>
      <c r="BG64" s="35" t="e">
        <f t="shared" si="7"/>
        <v>#DIV/0!</v>
      </c>
    </row>
    <row r="65" spans="1:59" x14ac:dyDescent="0.45">
      <c r="A65" s="21"/>
      <c r="B65" s="22"/>
      <c r="C65" s="23"/>
      <c r="D65" s="23"/>
      <c r="E65" s="23"/>
      <c r="F65" s="22"/>
      <c r="G65" s="24">
        <f t="shared" si="12"/>
        <v>0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6"/>
      <c r="AM65" s="25"/>
      <c r="AN65" s="26"/>
      <c r="AO65" s="25"/>
      <c r="AP65" s="25"/>
      <c r="AQ65" s="25"/>
      <c r="AR65" s="25"/>
      <c r="AS65" s="25"/>
      <c r="AT65" s="26"/>
      <c r="AU65" s="25"/>
      <c r="AV65" s="24">
        <f t="shared" si="16"/>
        <v>0</v>
      </c>
      <c r="AW65" s="27">
        <f t="shared" si="14"/>
        <v>0</v>
      </c>
      <c r="AX65" s="28">
        <f t="shared" si="11"/>
        <v>0</v>
      </c>
      <c r="AY65" s="29" t="e">
        <f t="shared" si="15"/>
        <v>#DIV/0!</v>
      </c>
      <c r="AZ65" s="30"/>
      <c r="BA65" s="31" t="e">
        <f t="shared" si="8"/>
        <v>#DIV/0!</v>
      </c>
      <c r="BB65" s="22"/>
      <c r="BC65" s="103" t="e">
        <f t="shared" si="5"/>
        <v>#DIV/0!</v>
      </c>
      <c r="BD65" s="22"/>
      <c r="BE65" s="32"/>
      <c r="BF65" s="102" t="e">
        <f t="shared" si="9"/>
        <v>#DIV/0!</v>
      </c>
      <c r="BG65" s="35" t="e">
        <f t="shared" si="7"/>
        <v>#DIV/0!</v>
      </c>
    </row>
    <row r="66" spans="1:59" x14ac:dyDescent="0.45">
      <c r="A66" s="21"/>
      <c r="B66" s="22"/>
      <c r="C66" s="23"/>
      <c r="D66" s="23"/>
      <c r="E66" s="23"/>
      <c r="F66" s="22"/>
      <c r="G66" s="24">
        <f t="shared" si="12"/>
        <v>0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6"/>
      <c r="AM66" s="25"/>
      <c r="AN66" s="26"/>
      <c r="AO66" s="25"/>
      <c r="AP66" s="25"/>
      <c r="AQ66" s="25"/>
      <c r="AR66" s="25"/>
      <c r="AS66" s="25"/>
      <c r="AT66" s="26"/>
      <c r="AU66" s="25"/>
      <c r="AV66" s="24">
        <f t="shared" si="16"/>
        <v>0</v>
      </c>
      <c r="AW66" s="27">
        <f t="shared" si="14"/>
        <v>0</v>
      </c>
      <c r="AX66" s="28">
        <f t="shared" si="11"/>
        <v>0</v>
      </c>
      <c r="AY66" s="29" t="e">
        <f t="shared" si="15"/>
        <v>#DIV/0!</v>
      </c>
      <c r="AZ66" s="30"/>
      <c r="BA66" s="31" t="e">
        <f t="shared" si="8"/>
        <v>#DIV/0!</v>
      </c>
      <c r="BB66" s="22"/>
      <c r="BC66" s="103" t="e">
        <f t="shared" ref="BC66:BC129" si="17">BB66/BA66</f>
        <v>#DIV/0!</v>
      </c>
      <c r="BD66" s="22"/>
      <c r="BE66" s="32"/>
      <c r="BF66" s="102" t="e">
        <f t="shared" si="9"/>
        <v>#DIV/0!</v>
      </c>
      <c r="BG66" s="35" t="e">
        <f t="shared" ref="BG66:BG129" si="18">BF66*BC66*AY66</f>
        <v>#DIV/0!</v>
      </c>
    </row>
    <row r="67" spans="1:59" x14ac:dyDescent="0.45">
      <c r="A67" s="21"/>
      <c r="B67" s="22"/>
      <c r="C67" s="23"/>
      <c r="D67" s="23"/>
      <c r="E67" s="23"/>
      <c r="F67" s="22"/>
      <c r="G67" s="24">
        <f t="shared" si="12"/>
        <v>0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6"/>
      <c r="AM67" s="25"/>
      <c r="AN67" s="26"/>
      <c r="AO67" s="25"/>
      <c r="AP67" s="25"/>
      <c r="AQ67" s="25"/>
      <c r="AR67" s="25"/>
      <c r="AS67" s="25"/>
      <c r="AT67" s="26"/>
      <c r="AU67" s="25"/>
      <c r="AV67" s="24">
        <f t="shared" si="16"/>
        <v>0</v>
      </c>
      <c r="AW67" s="27">
        <f t="shared" si="14"/>
        <v>0</v>
      </c>
      <c r="AX67" s="28">
        <f t="shared" si="11"/>
        <v>0</v>
      </c>
      <c r="AY67" s="29" t="e">
        <f t="shared" si="15"/>
        <v>#DIV/0!</v>
      </c>
      <c r="AZ67" s="30"/>
      <c r="BA67" s="31" t="e">
        <f t="shared" ref="BA67:BA130" si="19">(AX67*60)/AZ67*1</f>
        <v>#DIV/0!</v>
      </c>
      <c r="BB67" s="22"/>
      <c r="BC67" s="103" t="e">
        <f t="shared" si="17"/>
        <v>#DIV/0!</v>
      </c>
      <c r="BD67" s="22"/>
      <c r="BE67" s="32"/>
      <c r="BF67" s="102" t="e">
        <f t="shared" si="9"/>
        <v>#DIV/0!</v>
      </c>
      <c r="BG67" s="35" t="e">
        <f t="shared" si="18"/>
        <v>#DIV/0!</v>
      </c>
    </row>
    <row r="68" spans="1:59" x14ac:dyDescent="0.45">
      <c r="A68" s="21"/>
      <c r="B68" s="22"/>
      <c r="C68" s="23"/>
      <c r="D68" s="23"/>
      <c r="E68" s="23"/>
      <c r="F68" s="22"/>
      <c r="G68" s="24">
        <f t="shared" si="12"/>
        <v>0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6"/>
      <c r="AM68" s="25"/>
      <c r="AN68" s="26"/>
      <c r="AO68" s="25"/>
      <c r="AP68" s="25"/>
      <c r="AQ68" s="25"/>
      <c r="AR68" s="25"/>
      <c r="AS68" s="25"/>
      <c r="AT68" s="26"/>
      <c r="AU68" s="25"/>
      <c r="AV68" s="24">
        <f t="shared" si="16"/>
        <v>0</v>
      </c>
      <c r="AW68" s="27">
        <f t="shared" si="14"/>
        <v>0</v>
      </c>
      <c r="AX68" s="28">
        <f t="shared" si="11"/>
        <v>0</v>
      </c>
      <c r="AY68" s="29" t="e">
        <f t="shared" si="15"/>
        <v>#DIV/0!</v>
      </c>
      <c r="AZ68" s="30"/>
      <c r="BA68" s="31" t="e">
        <f t="shared" si="19"/>
        <v>#DIV/0!</v>
      </c>
      <c r="BB68" s="22"/>
      <c r="BC68" s="103" t="e">
        <f t="shared" si="17"/>
        <v>#DIV/0!</v>
      </c>
      <c r="BD68" s="22"/>
      <c r="BE68" s="32"/>
      <c r="BF68" s="34" t="e">
        <f t="shared" si="9"/>
        <v>#DIV/0!</v>
      </c>
      <c r="BG68" s="35" t="e">
        <f t="shared" si="18"/>
        <v>#DIV/0!</v>
      </c>
    </row>
    <row r="69" spans="1:59" x14ac:dyDescent="0.45">
      <c r="A69" s="21"/>
      <c r="B69" s="22"/>
      <c r="C69" s="23"/>
      <c r="D69" s="23"/>
      <c r="E69" s="23"/>
      <c r="F69" s="22"/>
      <c r="G69" s="24">
        <f t="shared" si="12"/>
        <v>0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6"/>
      <c r="AM69" s="25"/>
      <c r="AN69" s="26"/>
      <c r="AO69" s="25"/>
      <c r="AP69" s="25"/>
      <c r="AQ69" s="25"/>
      <c r="AR69" s="25"/>
      <c r="AS69" s="25"/>
      <c r="AT69" s="26"/>
      <c r="AU69" s="25"/>
      <c r="AV69" s="24">
        <f t="shared" si="16"/>
        <v>0</v>
      </c>
      <c r="AW69" s="27">
        <f t="shared" si="14"/>
        <v>0</v>
      </c>
      <c r="AX69" s="28">
        <f t="shared" si="11"/>
        <v>0</v>
      </c>
      <c r="AY69" s="29" t="e">
        <f t="shared" si="15"/>
        <v>#DIV/0!</v>
      </c>
      <c r="AZ69" s="30"/>
      <c r="BA69" s="31" t="e">
        <f t="shared" si="19"/>
        <v>#DIV/0!</v>
      </c>
      <c r="BB69" s="22"/>
      <c r="BC69" s="103" t="e">
        <f t="shared" si="17"/>
        <v>#DIV/0!</v>
      </c>
      <c r="BD69" s="22"/>
      <c r="BE69" s="32"/>
      <c r="BF69" s="102" t="e">
        <f t="shared" si="9"/>
        <v>#DIV/0!</v>
      </c>
      <c r="BG69" s="35" t="e">
        <f t="shared" si="18"/>
        <v>#DIV/0!</v>
      </c>
    </row>
    <row r="70" spans="1:59" x14ac:dyDescent="0.45">
      <c r="A70" s="21"/>
      <c r="B70" s="22"/>
      <c r="C70" s="23"/>
      <c r="D70" s="23"/>
      <c r="E70" s="23"/>
      <c r="F70" s="22"/>
      <c r="G70" s="24">
        <f t="shared" si="12"/>
        <v>0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6"/>
      <c r="AM70" s="25"/>
      <c r="AN70" s="26"/>
      <c r="AO70" s="25"/>
      <c r="AP70" s="25"/>
      <c r="AQ70" s="25"/>
      <c r="AR70" s="25"/>
      <c r="AS70" s="25"/>
      <c r="AT70" s="26"/>
      <c r="AU70" s="25"/>
      <c r="AV70" s="24">
        <f t="shared" si="16"/>
        <v>0</v>
      </c>
      <c r="AW70" s="27">
        <f t="shared" si="14"/>
        <v>0</v>
      </c>
      <c r="AX70" s="28">
        <f t="shared" si="11"/>
        <v>0</v>
      </c>
      <c r="AY70" s="29" t="e">
        <f t="shared" si="15"/>
        <v>#DIV/0!</v>
      </c>
      <c r="AZ70" s="30"/>
      <c r="BA70" s="31" t="e">
        <f t="shared" si="19"/>
        <v>#DIV/0!</v>
      </c>
      <c r="BB70" s="22"/>
      <c r="BC70" s="103" t="e">
        <f t="shared" si="17"/>
        <v>#DIV/0!</v>
      </c>
      <c r="BD70" s="22"/>
      <c r="BE70" s="32"/>
      <c r="BF70" s="34" t="e">
        <f t="shared" si="9"/>
        <v>#DIV/0!</v>
      </c>
      <c r="BG70" s="35" t="e">
        <f t="shared" si="18"/>
        <v>#DIV/0!</v>
      </c>
    </row>
    <row r="71" spans="1:59" x14ac:dyDescent="0.45">
      <c r="A71" s="21"/>
      <c r="B71" s="22"/>
      <c r="C71" s="23"/>
      <c r="D71" s="23"/>
      <c r="E71" s="23"/>
      <c r="F71" s="22"/>
      <c r="G71" s="24">
        <f t="shared" si="12"/>
        <v>0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6"/>
      <c r="AM71" s="25"/>
      <c r="AN71" s="26"/>
      <c r="AO71" s="25"/>
      <c r="AP71" s="25"/>
      <c r="AQ71" s="25"/>
      <c r="AR71" s="25"/>
      <c r="AS71" s="25"/>
      <c r="AT71" s="26"/>
      <c r="AU71" s="25"/>
      <c r="AV71" s="24">
        <f t="shared" si="16"/>
        <v>0</v>
      </c>
      <c r="AW71" s="27">
        <f t="shared" si="14"/>
        <v>0</v>
      </c>
      <c r="AX71" s="28">
        <f t="shared" si="11"/>
        <v>0</v>
      </c>
      <c r="AY71" s="29" t="e">
        <f t="shared" si="15"/>
        <v>#DIV/0!</v>
      </c>
      <c r="AZ71" s="30"/>
      <c r="BA71" s="31" t="e">
        <f t="shared" si="19"/>
        <v>#DIV/0!</v>
      </c>
      <c r="BB71" s="22"/>
      <c r="BC71" s="103" t="e">
        <f t="shared" si="17"/>
        <v>#DIV/0!</v>
      </c>
      <c r="BD71" s="22"/>
      <c r="BE71" s="32"/>
      <c r="BF71" s="34" t="e">
        <f t="shared" si="9"/>
        <v>#DIV/0!</v>
      </c>
      <c r="BG71" s="35" t="e">
        <f t="shared" si="18"/>
        <v>#DIV/0!</v>
      </c>
    </row>
    <row r="72" spans="1:59" x14ac:dyDescent="0.45">
      <c r="A72" s="21"/>
      <c r="B72" s="22"/>
      <c r="C72" s="23"/>
      <c r="D72" s="23"/>
      <c r="E72" s="23"/>
      <c r="F72" s="22"/>
      <c r="G72" s="24">
        <f t="shared" si="12"/>
        <v>0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6"/>
      <c r="AM72" s="25"/>
      <c r="AN72" s="26"/>
      <c r="AO72" s="25"/>
      <c r="AP72" s="25"/>
      <c r="AQ72" s="25"/>
      <c r="AR72" s="25"/>
      <c r="AS72" s="25"/>
      <c r="AT72" s="26"/>
      <c r="AU72" s="25"/>
      <c r="AV72" s="24">
        <f t="shared" si="16"/>
        <v>0</v>
      </c>
      <c r="AW72" s="27">
        <f t="shared" si="14"/>
        <v>0</v>
      </c>
      <c r="AX72" s="28">
        <f t="shared" si="11"/>
        <v>0</v>
      </c>
      <c r="AY72" s="29" t="e">
        <f t="shared" si="15"/>
        <v>#DIV/0!</v>
      </c>
      <c r="AZ72" s="30"/>
      <c r="BA72" s="31" t="e">
        <f t="shared" si="19"/>
        <v>#DIV/0!</v>
      </c>
      <c r="BB72" s="22"/>
      <c r="BC72" s="103" t="e">
        <f t="shared" si="17"/>
        <v>#DIV/0!</v>
      </c>
      <c r="BD72" s="22"/>
      <c r="BE72" s="32"/>
      <c r="BF72" s="34" t="e">
        <f t="shared" si="9"/>
        <v>#DIV/0!</v>
      </c>
      <c r="BG72" s="35" t="e">
        <f t="shared" si="18"/>
        <v>#DIV/0!</v>
      </c>
    </row>
    <row r="73" spans="1:59" x14ac:dyDescent="0.45">
      <c r="A73" s="21"/>
      <c r="B73" s="22"/>
      <c r="C73" s="23"/>
      <c r="D73" s="23"/>
      <c r="E73" s="23"/>
      <c r="F73" s="22"/>
      <c r="G73" s="24">
        <f t="shared" si="12"/>
        <v>0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6"/>
      <c r="AM73" s="25"/>
      <c r="AN73" s="26"/>
      <c r="AO73" s="25"/>
      <c r="AP73" s="25"/>
      <c r="AQ73" s="25"/>
      <c r="AR73" s="25"/>
      <c r="AS73" s="25"/>
      <c r="AT73" s="26"/>
      <c r="AU73" s="25"/>
      <c r="AV73" s="24">
        <f t="shared" si="16"/>
        <v>0</v>
      </c>
      <c r="AW73" s="27">
        <f t="shared" si="14"/>
        <v>0</v>
      </c>
      <c r="AX73" s="28">
        <f t="shared" si="11"/>
        <v>0</v>
      </c>
      <c r="AY73" s="29" t="e">
        <f t="shared" si="15"/>
        <v>#DIV/0!</v>
      </c>
      <c r="AZ73" s="30"/>
      <c r="BA73" s="31" t="e">
        <f t="shared" si="19"/>
        <v>#DIV/0!</v>
      </c>
      <c r="BB73" s="22"/>
      <c r="BC73" s="103" t="e">
        <f t="shared" si="17"/>
        <v>#DIV/0!</v>
      </c>
      <c r="BD73" s="22"/>
      <c r="BE73" s="32"/>
      <c r="BF73" s="34" t="e">
        <f t="shared" ref="BF73:BF132" si="20">(BD73-BE73)/BB73</f>
        <v>#DIV/0!</v>
      </c>
      <c r="BG73" s="35" t="e">
        <f t="shared" si="18"/>
        <v>#DIV/0!</v>
      </c>
    </row>
    <row r="74" spans="1:59" x14ac:dyDescent="0.45">
      <c r="A74" s="21"/>
      <c r="B74" s="22"/>
      <c r="C74" s="23"/>
      <c r="D74" s="23"/>
      <c r="E74" s="23"/>
      <c r="F74" s="22"/>
      <c r="G74" s="24">
        <f t="shared" si="12"/>
        <v>0</v>
      </c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6"/>
      <c r="AM74" s="25"/>
      <c r="AN74" s="26"/>
      <c r="AO74" s="25"/>
      <c r="AP74" s="25"/>
      <c r="AQ74" s="25"/>
      <c r="AR74" s="25"/>
      <c r="AS74" s="25"/>
      <c r="AT74" s="26"/>
      <c r="AU74" s="25"/>
      <c r="AV74" s="24">
        <f t="shared" si="16"/>
        <v>0</v>
      </c>
      <c r="AW74" s="27">
        <f t="shared" si="14"/>
        <v>0</v>
      </c>
      <c r="AX74" s="28">
        <f t="shared" si="11"/>
        <v>0</v>
      </c>
      <c r="AY74" s="29" t="e">
        <f t="shared" si="15"/>
        <v>#DIV/0!</v>
      </c>
      <c r="AZ74" s="30"/>
      <c r="BA74" s="31" t="e">
        <f t="shared" si="19"/>
        <v>#DIV/0!</v>
      </c>
      <c r="BB74" s="22"/>
      <c r="BC74" s="103" t="e">
        <f t="shared" si="17"/>
        <v>#DIV/0!</v>
      </c>
      <c r="BD74" s="22"/>
      <c r="BE74" s="32"/>
      <c r="BF74" s="34" t="e">
        <f t="shared" si="20"/>
        <v>#DIV/0!</v>
      </c>
      <c r="BG74" s="35" t="e">
        <f t="shared" si="18"/>
        <v>#DIV/0!</v>
      </c>
    </row>
    <row r="75" spans="1:59" x14ac:dyDescent="0.45">
      <c r="A75" s="21"/>
      <c r="B75" s="22"/>
      <c r="C75" s="23"/>
      <c r="D75" s="23"/>
      <c r="E75" s="23"/>
      <c r="F75" s="22"/>
      <c r="G75" s="24">
        <f t="shared" si="12"/>
        <v>0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6"/>
      <c r="AM75" s="25"/>
      <c r="AN75" s="26"/>
      <c r="AO75" s="25"/>
      <c r="AP75" s="25"/>
      <c r="AQ75" s="25"/>
      <c r="AR75" s="25"/>
      <c r="AS75" s="25"/>
      <c r="AT75" s="26"/>
      <c r="AU75" s="25"/>
      <c r="AV75" s="24">
        <f t="shared" si="16"/>
        <v>0</v>
      </c>
      <c r="AW75" s="27">
        <f t="shared" si="14"/>
        <v>0</v>
      </c>
      <c r="AX75" s="28">
        <f t="shared" si="11"/>
        <v>0</v>
      </c>
      <c r="AY75" s="29" t="e">
        <f t="shared" si="15"/>
        <v>#DIV/0!</v>
      </c>
      <c r="AZ75" s="30"/>
      <c r="BA75" s="31" t="e">
        <f t="shared" si="19"/>
        <v>#DIV/0!</v>
      </c>
      <c r="BB75" s="22"/>
      <c r="BC75" s="103" t="e">
        <f t="shared" si="17"/>
        <v>#DIV/0!</v>
      </c>
      <c r="BD75" s="22"/>
      <c r="BE75" s="32"/>
      <c r="BF75" s="34" t="e">
        <f t="shared" si="20"/>
        <v>#DIV/0!</v>
      </c>
      <c r="BG75" s="35" t="e">
        <f t="shared" si="18"/>
        <v>#DIV/0!</v>
      </c>
    </row>
    <row r="76" spans="1:59" x14ac:dyDescent="0.45">
      <c r="A76" s="21"/>
      <c r="B76" s="22"/>
      <c r="C76" s="23"/>
      <c r="D76" s="23"/>
      <c r="E76" s="23"/>
      <c r="F76" s="22"/>
      <c r="G76" s="24">
        <f t="shared" si="12"/>
        <v>0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6"/>
      <c r="AM76" s="25"/>
      <c r="AN76" s="26"/>
      <c r="AO76" s="25"/>
      <c r="AP76" s="25"/>
      <c r="AQ76" s="25"/>
      <c r="AR76" s="25"/>
      <c r="AS76" s="25"/>
      <c r="AT76" s="26"/>
      <c r="AU76" s="25"/>
      <c r="AV76" s="24">
        <f t="shared" si="16"/>
        <v>0</v>
      </c>
      <c r="AW76" s="27">
        <f t="shared" si="14"/>
        <v>0</v>
      </c>
      <c r="AX76" s="28">
        <f t="shared" si="11"/>
        <v>0</v>
      </c>
      <c r="AY76" s="29" t="e">
        <f t="shared" si="15"/>
        <v>#DIV/0!</v>
      </c>
      <c r="AZ76" s="30"/>
      <c r="BA76" s="31" t="e">
        <f t="shared" si="19"/>
        <v>#DIV/0!</v>
      </c>
      <c r="BB76" s="22"/>
      <c r="BC76" s="103" t="e">
        <f t="shared" si="17"/>
        <v>#DIV/0!</v>
      </c>
      <c r="BD76" s="22"/>
      <c r="BE76" s="32"/>
      <c r="BF76" s="34" t="e">
        <f t="shared" si="20"/>
        <v>#DIV/0!</v>
      </c>
      <c r="BG76" s="35" t="e">
        <f t="shared" si="18"/>
        <v>#DIV/0!</v>
      </c>
    </row>
    <row r="77" spans="1:59" x14ac:dyDescent="0.45">
      <c r="A77" s="21"/>
      <c r="B77" s="22"/>
      <c r="C77" s="23"/>
      <c r="D77" s="23"/>
      <c r="E77" s="23"/>
      <c r="F77" s="22"/>
      <c r="G77" s="24">
        <f t="shared" si="12"/>
        <v>0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6"/>
      <c r="AM77" s="25"/>
      <c r="AN77" s="26"/>
      <c r="AO77" s="25"/>
      <c r="AP77" s="25"/>
      <c r="AQ77" s="25"/>
      <c r="AR77" s="25"/>
      <c r="AS77" s="25"/>
      <c r="AT77" s="26"/>
      <c r="AU77" s="25"/>
      <c r="AV77" s="24">
        <f t="shared" si="16"/>
        <v>0</v>
      </c>
      <c r="AW77" s="27">
        <f t="shared" si="14"/>
        <v>0</v>
      </c>
      <c r="AX77" s="28">
        <f t="shared" si="11"/>
        <v>0</v>
      </c>
      <c r="AY77" s="29" t="e">
        <f t="shared" si="15"/>
        <v>#DIV/0!</v>
      </c>
      <c r="AZ77" s="30"/>
      <c r="BA77" s="31" t="e">
        <f t="shared" si="19"/>
        <v>#DIV/0!</v>
      </c>
      <c r="BB77" s="22"/>
      <c r="BC77" s="103" t="e">
        <f t="shared" si="17"/>
        <v>#DIV/0!</v>
      </c>
      <c r="BD77" s="22"/>
      <c r="BE77" s="32"/>
      <c r="BF77" s="34" t="e">
        <f t="shared" si="20"/>
        <v>#DIV/0!</v>
      </c>
      <c r="BG77" s="35" t="e">
        <f t="shared" si="18"/>
        <v>#DIV/0!</v>
      </c>
    </row>
    <row r="78" spans="1:59" x14ac:dyDescent="0.45">
      <c r="A78" s="21"/>
      <c r="B78" s="22"/>
      <c r="C78" s="23"/>
      <c r="D78" s="23"/>
      <c r="E78" s="23"/>
      <c r="F78" s="22"/>
      <c r="G78" s="24">
        <f t="shared" si="12"/>
        <v>0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6"/>
      <c r="AM78" s="25"/>
      <c r="AN78" s="26"/>
      <c r="AO78" s="25"/>
      <c r="AP78" s="25"/>
      <c r="AQ78" s="25"/>
      <c r="AR78" s="25"/>
      <c r="AS78" s="25"/>
      <c r="AT78" s="26"/>
      <c r="AU78" s="25"/>
      <c r="AV78" s="24">
        <f t="shared" si="16"/>
        <v>0</v>
      </c>
      <c r="AW78" s="27">
        <f t="shared" si="14"/>
        <v>0</v>
      </c>
      <c r="AX78" s="28">
        <f t="shared" si="11"/>
        <v>0</v>
      </c>
      <c r="AY78" s="29" t="e">
        <f t="shared" si="15"/>
        <v>#DIV/0!</v>
      </c>
      <c r="AZ78" s="30"/>
      <c r="BA78" s="31" t="e">
        <f t="shared" si="19"/>
        <v>#DIV/0!</v>
      </c>
      <c r="BB78" s="22"/>
      <c r="BC78" s="103" t="e">
        <f t="shared" si="17"/>
        <v>#DIV/0!</v>
      </c>
      <c r="BD78" s="22"/>
      <c r="BE78" s="32"/>
      <c r="BF78" s="34" t="e">
        <f t="shared" si="20"/>
        <v>#DIV/0!</v>
      </c>
      <c r="BG78" s="35" t="e">
        <f t="shared" si="18"/>
        <v>#DIV/0!</v>
      </c>
    </row>
    <row r="79" spans="1:59" x14ac:dyDescent="0.45">
      <c r="A79" s="21"/>
      <c r="B79" s="22"/>
      <c r="C79" s="23"/>
      <c r="D79" s="23"/>
      <c r="E79" s="23"/>
      <c r="F79" s="22"/>
      <c r="G79" s="24">
        <f t="shared" si="12"/>
        <v>0</v>
      </c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6"/>
      <c r="AM79" s="25"/>
      <c r="AN79" s="26"/>
      <c r="AO79" s="25"/>
      <c r="AP79" s="25"/>
      <c r="AQ79" s="25"/>
      <c r="AR79" s="25"/>
      <c r="AS79" s="25"/>
      <c r="AT79" s="26"/>
      <c r="AU79" s="25"/>
      <c r="AV79" s="24">
        <f t="shared" si="16"/>
        <v>0</v>
      </c>
      <c r="AW79" s="27">
        <f t="shared" si="14"/>
        <v>0</v>
      </c>
      <c r="AX79" s="28">
        <f t="shared" si="11"/>
        <v>0</v>
      </c>
      <c r="AY79" s="29" t="e">
        <f t="shared" si="15"/>
        <v>#DIV/0!</v>
      </c>
      <c r="AZ79" s="30"/>
      <c r="BA79" s="31" t="e">
        <f t="shared" si="19"/>
        <v>#DIV/0!</v>
      </c>
      <c r="BB79" s="22"/>
      <c r="BC79" s="103" t="e">
        <f t="shared" si="17"/>
        <v>#DIV/0!</v>
      </c>
      <c r="BD79" s="22"/>
      <c r="BE79" s="32"/>
      <c r="BF79" s="34" t="e">
        <f t="shared" si="20"/>
        <v>#DIV/0!</v>
      </c>
      <c r="BG79" s="35" t="e">
        <f t="shared" si="18"/>
        <v>#DIV/0!</v>
      </c>
    </row>
    <row r="80" spans="1:59" x14ac:dyDescent="0.45">
      <c r="A80" s="21"/>
      <c r="B80" s="22"/>
      <c r="C80" s="23"/>
      <c r="D80" s="23"/>
      <c r="E80" s="23"/>
      <c r="F80" s="22"/>
      <c r="G80" s="24">
        <f t="shared" si="12"/>
        <v>0</v>
      </c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6"/>
      <c r="AM80" s="25"/>
      <c r="AN80" s="26"/>
      <c r="AO80" s="25"/>
      <c r="AP80" s="25"/>
      <c r="AQ80" s="25"/>
      <c r="AR80" s="25"/>
      <c r="AS80" s="25"/>
      <c r="AT80" s="26"/>
      <c r="AU80" s="25"/>
      <c r="AV80" s="24">
        <f t="shared" si="16"/>
        <v>0</v>
      </c>
      <c r="AW80" s="27">
        <f t="shared" si="14"/>
        <v>0</v>
      </c>
      <c r="AX80" s="28">
        <f t="shared" si="11"/>
        <v>0</v>
      </c>
      <c r="AY80" s="29" t="e">
        <f t="shared" si="15"/>
        <v>#DIV/0!</v>
      </c>
      <c r="AZ80" s="30"/>
      <c r="BA80" s="31" t="e">
        <f t="shared" si="19"/>
        <v>#DIV/0!</v>
      </c>
      <c r="BB80" s="22"/>
      <c r="BC80" s="103" t="e">
        <f t="shared" si="17"/>
        <v>#DIV/0!</v>
      </c>
      <c r="BD80" s="22"/>
      <c r="BE80" s="32"/>
      <c r="BF80" s="102" t="e">
        <f t="shared" si="20"/>
        <v>#DIV/0!</v>
      </c>
      <c r="BG80" s="35" t="e">
        <f t="shared" si="18"/>
        <v>#DIV/0!</v>
      </c>
    </row>
    <row r="81" spans="1:59" x14ac:dyDescent="0.45">
      <c r="A81" s="21"/>
      <c r="B81" s="22"/>
      <c r="C81" s="23"/>
      <c r="D81" s="23"/>
      <c r="E81" s="23"/>
      <c r="F81" s="22"/>
      <c r="G81" s="24">
        <f t="shared" si="12"/>
        <v>0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6"/>
      <c r="AM81" s="25"/>
      <c r="AN81" s="26"/>
      <c r="AO81" s="25"/>
      <c r="AP81" s="25"/>
      <c r="AQ81" s="25"/>
      <c r="AR81" s="25"/>
      <c r="AS81" s="25"/>
      <c r="AT81" s="26"/>
      <c r="AU81" s="25"/>
      <c r="AV81" s="24">
        <f t="shared" si="16"/>
        <v>0</v>
      </c>
      <c r="AW81" s="27">
        <f t="shared" si="14"/>
        <v>0</v>
      </c>
      <c r="AX81" s="28">
        <f t="shared" si="11"/>
        <v>0</v>
      </c>
      <c r="AY81" s="29" t="e">
        <f t="shared" si="15"/>
        <v>#DIV/0!</v>
      </c>
      <c r="AZ81" s="30"/>
      <c r="BA81" s="31" t="e">
        <f t="shared" si="19"/>
        <v>#DIV/0!</v>
      </c>
      <c r="BB81" s="22"/>
      <c r="BC81" s="103" t="e">
        <f t="shared" si="17"/>
        <v>#DIV/0!</v>
      </c>
      <c r="BD81" s="22"/>
      <c r="BE81" s="32"/>
      <c r="BF81" s="34" t="e">
        <f t="shared" si="20"/>
        <v>#DIV/0!</v>
      </c>
      <c r="BG81" s="35" t="e">
        <f t="shared" si="18"/>
        <v>#DIV/0!</v>
      </c>
    </row>
    <row r="82" spans="1:59" x14ac:dyDescent="0.45">
      <c r="A82" s="21"/>
      <c r="B82" s="22"/>
      <c r="C82" s="23"/>
      <c r="D82" s="23"/>
      <c r="E82" s="23"/>
      <c r="F82" s="22"/>
      <c r="G82" s="24">
        <f t="shared" si="12"/>
        <v>0</v>
      </c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6"/>
      <c r="AM82" s="25"/>
      <c r="AN82" s="26"/>
      <c r="AO82" s="25"/>
      <c r="AP82" s="25"/>
      <c r="AQ82" s="25"/>
      <c r="AR82" s="25"/>
      <c r="AS82" s="25"/>
      <c r="AT82" s="26"/>
      <c r="AU82" s="25"/>
      <c r="AV82" s="24">
        <f t="shared" si="16"/>
        <v>0</v>
      </c>
      <c r="AW82" s="27">
        <f t="shared" si="14"/>
        <v>0</v>
      </c>
      <c r="AX82" s="28">
        <f t="shared" si="11"/>
        <v>0</v>
      </c>
      <c r="AY82" s="29" t="e">
        <f t="shared" si="15"/>
        <v>#DIV/0!</v>
      </c>
      <c r="AZ82" s="30"/>
      <c r="BA82" s="31" t="e">
        <f t="shared" si="19"/>
        <v>#DIV/0!</v>
      </c>
      <c r="BB82" s="22"/>
      <c r="BC82" s="103" t="e">
        <f t="shared" si="17"/>
        <v>#DIV/0!</v>
      </c>
      <c r="BD82" s="22"/>
      <c r="BE82" s="32"/>
      <c r="BF82" s="102" t="e">
        <f t="shared" si="20"/>
        <v>#DIV/0!</v>
      </c>
      <c r="BG82" s="35" t="e">
        <f t="shared" si="18"/>
        <v>#DIV/0!</v>
      </c>
    </row>
    <row r="83" spans="1:59" x14ac:dyDescent="0.45">
      <c r="A83" s="21"/>
      <c r="B83" s="22"/>
      <c r="C83" s="23"/>
      <c r="D83" s="23"/>
      <c r="E83" s="23"/>
      <c r="F83" s="22"/>
      <c r="G83" s="24">
        <f t="shared" si="12"/>
        <v>0</v>
      </c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6"/>
      <c r="AM83" s="25"/>
      <c r="AN83" s="26"/>
      <c r="AO83" s="25"/>
      <c r="AP83" s="25"/>
      <c r="AQ83" s="25"/>
      <c r="AR83" s="25"/>
      <c r="AS83" s="25"/>
      <c r="AT83" s="26"/>
      <c r="AU83" s="25"/>
      <c r="AV83" s="24">
        <f t="shared" si="16"/>
        <v>0</v>
      </c>
      <c r="AW83" s="27">
        <f t="shared" si="14"/>
        <v>0</v>
      </c>
      <c r="AX83" s="28">
        <f t="shared" ref="AX83:AX146" si="21">(HOUR(AW83)*60)+MINUTE(AW83)</f>
        <v>0</v>
      </c>
      <c r="AY83" s="29" t="e">
        <f t="shared" si="15"/>
        <v>#DIV/0!</v>
      </c>
      <c r="AZ83" s="30"/>
      <c r="BA83" s="31" t="e">
        <f t="shared" si="19"/>
        <v>#DIV/0!</v>
      </c>
      <c r="BB83" s="22"/>
      <c r="BC83" s="103" t="e">
        <f t="shared" si="17"/>
        <v>#DIV/0!</v>
      </c>
      <c r="BD83" s="22"/>
      <c r="BE83" s="32"/>
      <c r="BF83" s="34" t="e">
        <f t="shared" si="20"/>
        <v>#DIV/0!</v>
      </c>
      <c r="BG83" s="35" t="e">
        <f t="shared" si="18"/>
        <v>#DIV/0!</v>
      </c>
    </row>
    <row r="84" spans="1:59" x14ac:dyDescent="0.45">
      <c r="A84" s="21"/>
      <c r="B84" s="22"/>
      <c r="C84" s="23"/>
      <c r="D84" s="23"/>
      <c r="E84" s="23"/>
      <c r="F84" s="22"/>
      <c r="G84" s="24">
        <f t="shared" si="12"/>
        <v>0</v>
      </c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5"/>
      <c r="AN84" s="26"/>
      <c r="AO84" s="25"/>
      <c r="AP84" s="25"/>
      <c r="AQ84" s="25"/>
      <c r="AR84" s="25"/>
      <c r="AS84" s="25"/>
      <c r="AT84" s="26"/>
      <c r="AU84" s="25"/>
      <c r="AV84" s="24">
        <f t="shared" si="16"/>
        <v>0</v>
      </c>
      <c r="AW84" s="27">
        <f t="shared" si="14"/>
        <v>0</v>
      </c>
      <c r="AX84" s="28">
        <f t="shared" si="21"/>
        <v>0</v>
      </c>
      <c r="AY84" s="29" t="e">
        <f t="shared" si="15"/>
        <v>#DIV/0!</v>
      </c>
      <c r="AZ84" s="30"/>
      <c r="BA84" s="31" t="e">
        <f t="shared" si="19"/>
        <v>#DIV/0!</v>
      </c>
      <c r="BB84" s="22"/>
      <c r="BC84" s="103" t="e">
        <f t="shared" si="17"/>
        <v>#DIV/0!</v>
      </c>
      <c r="BD84" s="22"/>
      <c r="BE84" s="32"/>
      <c r="BF84" s="34" t="e">
        <f t="shared" si="20"/>
        <v>#DIV/0!</v>
      </c>
      <c r="BG84" s="35" t="e">
        <f t="shared" si="18"/>
        <v>#DIV/0!</v>
      </c>
    </row>
    <row r="85" spans="1:59" x14ac:dyDescent="0.45">
      <c r="A85" s="21"/>
      <c r="B85" s="22"/>
      <c r="C85" s="23"/>
      <c r="D85" s="23"/>
      <c r="E85" s="23"/>
      <c r="F85" s="22"/>
      <c r="G85" s="24">
        <f t="shared" si="12"/>
        <v>0</v>
      </c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6"/>
      <c r="AM85" s="25"/>
      <c r="AN85" s="26"/>
      <c r="AO85" s="25"/>
      <c r="AP85" s="25"/>
      <c r="AQ85" s="25"/>
      <c r="AR85" s="25"/>
      <c r="AS85" s="25"/>
      <c r="AT85" s="26"/>
      <c r="AU85" s="25"/>
      <c r="AV85" s="24">
        <f t="shared" si="16"/>
        <v>0</v>
      </c>
      <c r="AW85" s="27">
        <f t="shared" si="14"/>
        <v>0</v>
      </c>
      <c r="AX85" s="28">
        <f t="shared" si="21"/>
        <v>0</v>
      </c>
      <c r="AY85" s="29" t="e">
        <f t="shared" si="15"/>
        <v>#DIV/0!</v>
      </c>
      <c r="AZ85" s="30"/>
      <c r="BA85" s="31" t="e">
        <f t="shared" si="19"/>
        <v>#DIV/0!</v>
      </c>
      <c r="BB85" s="22"/>
      <c r="BC85" s="103" t="e">
        <f t="shared" si="17"/>
        <v>#DIV/0!</v>
      </c>
      <c r="BD85" s="22"/>
      <c r="BE85" s="32"/>
      <c r="BF85" s="34" t="e">
        <f t="shared" si="20"/>
        <v>#DIV/0!</v>
      </c>
      <c r="BG85" s="35" t="e">
        <f t="shared" si="18"/>
        <v>#DIV/0!</v>
      </c>
    </row>
    <row r="86" spans="1:59" x14ac:dyDescent="0.45">
      <c r="A86" s="21"/>
      <c r="B86" s="22"/>
      <c r="C86" s="23"/>
      <c r="D86" s="23"/>
      <c r="E86" s="23"/>
      <c r="F86" s="22"/>
      <c r="G86" s="24">
        <f t="shared" si="12"/>
        <v>0</v>
      </c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6"/>
      <c r="AM86" s="25"/>
      <c r="AN86" s="26"/>
      <c r="AO86" s="25"/>
      <c r="AP86" s="25"/>
      <c r="AQ86" s="25"/>
      <c r="AR86" s="25"/>
      <c r="AS86" s="25"/>
      <c r="AT86" s="26"/>
      <c r="AU86" s="25"/>
      <c r="AV86" s="24">
        <f t="shared" si="16"/>
        <v>0</v>
      </c>
      <c r="AW86" s="27">
        <f t="shared" si="14"/>
        <v>0</v>
      </c>
      <c r="AX86" s="28">
        <f t="shared" si="21"/>
        <v>0</v>
      </c>
      <c r="AY86" s="29" t="e">
        <f t="shared" si="15"/>
        <v>#DIV/0!</v>
      </c>
      <c r="AZ86" s="30"/>
      <c r="BA86" s="31" t="e">
        <f t="shared" si="19"/>
        <v>#DIV/0!</v>
      </c>
      <c r="BB86" s="22"/>
      <c r="BC86" s="103" t="e">
        <f t="shared" si="17"/>
        <v>#DIV/0!</v>
      </c>
      <c r="BD86" s="22"/>
      <c r="BE86" s="32"/>
      <c r="BF86" s="34" t="e">
        <f t="shared" si="20"/>
        <v>#DIV/0!</v>
      </c>
      <c r="BG86" s="35" t="e">
        <f t="shared" si="18"/>
        <v>#DIV/0!</v>
      </c>
    </row>
    <row r="87" spans="1:59" x14ac:dyDescent="0.45">
      <c r="A87" s="21"/>
      <c r="B87" s="22"/>
      <c r="C87" s="23"/>
      <c r="D87" s="23"/>
      <c r="E87" s="23"/>
      <c r="F87" s="22"/>
      <c r="G87" s="24">
        <f t="shared" si="12"/>
        <v>0</v>
      </c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6"/>
      <c r="AM87" s="25"/>
      <c r="AN87" s="26"/>
      <c r="AO87" s="25"/>
      <c r="AP87" s="25"/>
      <c r="AQ87" s="25"/>
      <c r="AR87" s="25"/>
      <c r="AS87" s="25"/>
      <c r="AT87" s="26"/>
      <c r="AU87" s="25"/>
      <c r="AV87" s="24">
        <f t="shared" si="16"/>
        <v>0</v>
      </c>
      <c r="AW87" s="27">
        <f t="shared" si="14"/>
        <v>0</v>
      </c>
      <c r="AX87" s="28">
        <f t="shared" si="21"/>
        <v>0</v>
      </c>
      <c r="AY87" s="29" t="e">
        <f t="shared" si="15"/>
        <v>#DIV/0!</v>
      </c>
      <c r="AZ87" s="30"/>
      <c r="BA87" s="31" t="e">
        <f t="shared" si="19"/>
        <v>#DIV/0!</v>
      </c>
      <c r="BB87" s="22"/>
      <c r="BC87" s="103" t="e">
        <f t="shared" si="17"/>
        <v>#DIV/0!</v>
      </c>
      <c r="BD87" s="22"/>
      <c r="BE87" s="32"/>
      <c r="BF87" s="102" t="e">
        <f t="shared" si="20"/>
        <v>#DIV/0!</v>
      </c>
      <c r="BG87" s="35" t="e">
        <f t="shared" si="18"/>
        <v>#DIV/0!</v>
      </c>
    </row>
    <row r="88" spans="1:59" x14ac:dyDescent="0.45">
      <c r="A88" s="21"/>
      <c r="B88" s="22"/>
      <c r="C88" s="23"/>
      <c r="D88" s="23"/>
      <c r="E88" s="23"/>
      <c r="F88" s="22"/>
      <c r="G88" s="24">
        <f t="shared" ref="G88:G151" si="22">(D88-C88)-(E88+F88)</f>
        <v>0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6"/>
      <c r="AM88" s="25"/>
      <c r="AN88" s="26"/>
      <c r="AO88" s="25"/>
      <c r="AP88" s="25"/>
      <c r="AQ88" s="25"/>
      <c r="AR88" s="25"/>
      <c r="AS88" s="25"/>
      <c r="AT88" s="26"/>
      <c r="AU88" s="25"/>
      <c r="AV88" s="24">
        <f t="shared" si="16"/>
        <v>0</v>
      </c>
      <c r="AW88" s="27">
        <f t="shared" si="14"/>
        <v>0</v>
      </c>
      <c r="AX88" s="28">
        <f t="shared" si="21"/>
        <v>0</v>
      </c>
      <c r="AY88" s="29" t="e">
        <f t="shared" si="15"/>
        <v>#DIV/0!</v>
      </c>
      <c r="AZ88" s="30"/>
      <c r="BA88" s="31" t="e">
        <f t="shared" si="19"/>
        <v>#DIV/0!</v>
      </c>
      <c r="BB88" s="22"/>
      <c r="BC88" s="103" t="e">
        <f t="shared" si="17"/>
        <v>#DIV/0!</v>
      </c>
      <c r="BD88" s="22"/>
      <c r="BE88" s="32"/>
      <c r="BF88" s="34" t="e">
        <f t="shared" si="20"/>
        <v>#DIV/0!</v>
      </c>
      <c r="BG88" s="35" t="e">
        <f t="shared" si="18"/>
        <v>#DIV/0!</v>
      </c>
    </row>
    <row r="89" spans="1:59" x14ac:dyDescent="0.45">
      <c r="A89" s="21"/>
      <c r="B89" s="22"/>
      <c r="C89" s="23"/>
      <c r="D89" s="23"/>
      <c r="E89" s="23"/>
      <c r="F89" s="22"/>
      <c r="G89" s="24">
        <f t="shared" si="22"/>
        <v>0</v>
      </c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6"/>
      <c r="AM89" s="25"/>
      <c r="AN89" s="26"/>
      <c r="AO89" s="25"/>
      <c r="AP89" s="25"/>
      <c r="AQ89" s="25"/>
      <c r="AR89" s="25"/>
      <c r="AS89" s="25"/>
      <c r="AT89" s="26"/>
      <c r="AU89" s="25"/>
      <c r="AV89" s="24">
        <f t="shared" si="16"/>
        <v>0</v>
      </c>
      <c r="AW89" s="27">
        <f t="shared" si="14"/>
        <v>0</v>
      </c>
      <c r="AX89" s="28">
        <f t="shared" si="21"/>
        <v>0</v>
      </c>
      <c r="AY89" s="29" t="e">
        <f t="shared" si="15"/>
        <v>#DIV/0!</v>
      </c>
      <c r="AZ89" s="30"/>
      <c r="BA89" s="31" t="e">
        <f t="shared" si="19"/>
        <v>#DIV/0!</v>
      </c>
      <c r="BB89" s="22"/>
      <c r="BC89" s="103" t="e">
        <f t="shared" si="17"/>
        <v>#DIV/0!</v>
      </c>
      <c r="BD89" s="22"/>
      <c r="BE89" s="32"/>
      <c r="BF89" s="34" t="e">
        <f t="shared" si="20"/>
        <v>#DIV/0!</v>
      </c>
      <c r="BG89" s="35" t="e">
        <f t="shared" si="18"/>
        <v>#DIV/0!</v>
      </c>
    </row>
    <row r="90" spans="1:59" x14ac:dyDescent="0.45">
      <c r="A90" s="21"/>
      <c r="B90" s="22"/>
      <c r="C90" s="23"/>
      <c r="D90" s="23"/>
      <c r="E90" s="23"/>
      <c r="F90" s="22"/>
      <c r="G90" s="24">
        <f t="shared" si="22"/>
        <v>0</v>
      </c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6"/>
      <c r="AM90" s="25"/>
      <c r="AN90" s="26"/>
      <c r="AO90" s="25"/>
      <c r="AP90" s="25"/>
      <c r="AQ90" s="25"/>
      <c r="AR90" s="25"/>
      <c r="AS90" s="25"/>
      <c r="AT90" s="26"/>
      <c r="AU90" s="25"/>
      <c r="AV90" s="24">
        <f t="shared" si="16"/>
        <v>0</v>
      </c>
      <c r="AW90" s="27">
        <f t="shared" si="14"/>
        <v>0</v>
      </c>
      <c r="AX90" s="28">
        <f t="shared" si="21"/>
        <v>0</v>
      </c>
      <c r="AY90" s="29" t="e">
        <f t="shared" si="15"/>
        <v>#DIV/0!</v>
      </c>
      <c r="AZ90" s="30"/>
      <c r="BA90" s="31" t="e">
        <f t="shared" si="19"/>
        <v>#DIV/0!</v>
      </c>
      <c r="BB90" s="22"/>
      <c r="BC90" s="103" t="e">
        <f t="shared" si="17"/>
        <v>#DIV/0!</v>
      </c>
      <c r="BD90" s="22"/>
      <c r="BE90" s="32"/>
      <c r="BF90" s="102" t="e">
        <f t="shared" si="20"/>
        <v>#DIV/0!</v>
      </c>
      <c r="BG90" s="35" t="e">
        <f t="shared" si="18"/>
        <v>#DIV/0!</v>
      </c>
    </row>
    <row r="91" spans="1:59" x14ac:dyDescent="0.45">
      <c r="A91" s="21"/>
      <c r="B91" s="22"/>
      <c r="C91" s="23"/>
      <c r="D91" s="23"/>
      <c r="E91" s="23"/>
      <c r="F91" s="22"/>
      <c r="G91" s="24">
        <f t="shared" si="22"/>
        <v>0</v>
      </c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6"/>
      <c r="AM91" s="25"/>
      <c r="AN91" s="26"/>
      <c r="AO91" s="25"/>
      <c r="AP91" s="25"/>
      <c r="AQ91" s="25"/>
      <c r="AR91" s="25"/>
      <c r="AS91" s="25"/>
      <c r="AT91" s="26"/>
      <c r="AU91" s="25"/>
      <c r="AV91" s="24">
        <f t="shared" si="16"/>
        <v>0</v>
      </c>
      <c r="AW91" s="27">
        <f t="shared" si="14"/>
        <v>0</v>
      </c>
      <c r="AX91" s="28">
        <f t="shared" si="21"/>
        <v>0</v>
      </c>
      <c r="AY91" s="29" t="e">
        <f t="shared" si="15"/>
        <v>#DIV/0!</v>
      </c>
      <c r="AZ91" s="30"/>
      <c r="BA91" s="31" t="e">
        <f t="shared" si="19"/>
        <v>#DIV/0!</v>
      </c>
      <c r="BB91" s="22"/>
      <c r="BC91" s="103" t="e">
        <f t="shared" si="17"/>
        <v>#DIV/0!</v>
      </c>
      <c r="BD91" s="22"/>
      <c r="BE91" s="32"/>
      <c r="BF91" s="34" t="e">
        <f t="shared" si="20"/>
        <v>#DIV/0!</v>
      </c>
      <c r="BG91" s="35" t="e">
        <f t="shared" si="18"/>
        <v>#DIV/0!</v>
      </c>
    </row>
    <row r="92" spans="1:59" x14ac:dyDescent="0.45">
      <c r="A92" s="21"/>
      <c r="B92" s="22"/>
      <c r="C92" s="23"/>
      <c r="D92" s="23"/>
      <c r="E92" s="25"/>
      <c r="F92" s="22"/>
      <c r="G92" s="24">
        <f t="shared" si="22"/>
        <v>0</v>
      </c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6"/>
      <c r="AM92" s="25"/>
      <c r="AN92" s="26"/>
      <c r="AO92" s="25"/>
      <c r="AP92" s="25"/>
      <c r="AQ92" s="25"/>
      <c r="AR92" s="25"/>
      <c r="AS92" s="25"/>
      <c r="AT92" s="26"/>
      <c r="AU92" s="25"/>
      <c r="AV92" s="24">
        <f t="shared" si="16"/>
        <v>0</v>
      </c>
      <c r="AW92" s="27">
        <f t="shared" si="14"/>
        <v>0</v>
      </c>
      <c r="AX92" s="28">
        <f t="shared" si="21"/>
        <v>0</v>
      </c>
      <c r="AY92" s="29" t="e">
        <f t="shared" si="15"/>
        <v>#DIV/0!</v>
      </c>
      <c r="AZ92" s="30"/>
      <c r="BA92" s="31" t="e">
        <f t="shared" si="19"/>
        <v>#DIV/0!</v>
      </c>
      <c r="BB92" s="22"/>
      <c r="BC92" s="103" t="e">
        <f t="shared" si="17"/>
        <v>#DIV/0!</v>
      </c>
      <c r="BD92" s="22"/>
      <c r="BE92" s="32"/>
      <c r="BF92" s="34" t="e">
        <f t="shared" si="20"/>
        <v>#DIV/0!</v>
      </c>
      <c r="BG92" s="35" t="e">
        <f t="shared" si="18"/>
        <v>#DIV/0!</v>
      </c>
    </row>
    <row r="93" spans="1:59" x14ac:dyDescent="0.45">
      <c r="A93" s="21"/>
      <c r="B93" s="22"/>
      <c r="C93" s="23"/>
      <c r="D93" s="23"/>
      <c r="E93" s="25"/>
      <c r="F93" s="25"/>
      <c r="G93" s="24">
        <f t="shared" si="22"/>
        <v>0</v>
      </c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6"/>
      <c r="AM93" s="25"/>
      <c r="AN93" s="26"/>
      <c r="AO93" s="25"/>
      <c r="AP93" s="25"/>
      <c r="AQ93" s="25"/>
      <c r="AR93" s="25"/>
      <c r="AS93" s="25"/>
      <c r="AT93" s="26"/>
      <c r="AU93" s="25"/>
      <c r="AV93" s="24">
        <f t="shared" si="16"/>
        <v>0</v>
      </c>
      <c r="AW93" s="27">
        <f t="shared" si="14"/>
        <v>0</v>
      </c>
      <c r="AX93" s="28">
        <f t="shared" si="21"/>
        <v>0</v>
      </c>
      <c r="AY93" s="29" t="e">
        <f t="shared" si="15"/>
        <v>#DIV/0!</v>
      </c>
      <c r="AZ93" s="30"/>
      <c r="BA93" s="31" t="e">
        <f t="shared" si="19"/>
        <v>#DIV/0!</v>
      </c>
      <c r="BB93" s="22"/>
      <c r="BC93" s="103" t="e">
        <f t="shared" si="17"/>
        <v>#DIV/0!</v>
      </c>
      <c r="BD93" s="22"/>
      <c r="BE93" s="32"/>
      <c r="BF93" s="34" t="e">
        <f t="shared" si="20"/>
        <v>#DIV/0!</v>
      </c>
      <c r="BG93" s="35" t="e">
        <f t="shared" si="18"/>
        <v>#DIV/0!</v>
      </c>
    </row>
    <row r="94" spans="1:59" x14ac:dyDescent="0.45">
      <c r="A94" s="21"/>
      <c r="B94" s="22"/>
      <c r="C94" s="23"/>
      <c r="D94" s="23"/>
      <c r="E94" s="25"/>
      <c r="F94" s="25"/>
      <c r="G94" s="24">
        <f t="shared" si="22"/>
        <v>0</v>
      </c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6"/>
      <c r="AM94" s="25"/>
      <c r="AN94" s="26"/>
      <c r="AO94" s="25"/>
      <c r="AP94" s="25"/>
      <c r="AQ94" s="25"/>
      <c r="AR94" s="25"/>
      <c r="AS94" s="25"/>
      <c r="AT94" s="26"/>
      <c r="AU94" s="25"/>
      <c r="AV94" s="24">
        <f t="shared" si="16"/>
        <v>0</v>
      </c>
      <c r="AW94" s="27">
        <f t="shared" si="14"/>
        <v>0</v>
      </c>
      <c r="AX94" s="28">
        <f t="shared" si="21"/>
        <v>0</v>
      </c>
      <c r="AY94" s="29" t="e">
        <f t="shared" si="15"/>
        <v>#DIV/0!</v>
      </c>
      <c r="AZ94" s="30"/>
      <c r="BA94" s="31" t="e">
        <f t="shared" si="19"/>
        <v>#DIV/0!</v>
      </c>
      <c r="BB94" s="22"/>
      <c r="BC94" s="103" t="e">
        <f t="shared" si="17"/>
        <v>#DIV/0!</v>
      </c>
      <c r="BD94" s="22"/>
      <c r="BE94" s="32"/>
      <c r="BF94" s="34" t="e">
        <f t="shared" si="20"/>
        <v>#DIV/0!</v>
      </c>
      <c r="BG94" s="35" t="e">
        <f t="shared" si="18"/>
        <v>#DIV/0!</v>
      </c>
    </row>
    <row r="95" spans="1:59" x14ac:dyDescent="0.45">
      <c r="A95" s="22"/>
      <c r="B95" s="22"/>
      <c r="C95" s="22"/>
      <c r="D95" s="22"/>
      <c r="E95" s="25"/>
      <c r="F95" s="25"/>
      <c r="G95" s="24">
        <f t="shared" si="22"/>
        <v>0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6"/>
      <c r="AM95" s="25"/>
      <c r="AN95" s="26"/>
      <c r="AO95" s="25"/>
      <c r="AP95" s="25"/>
      <c r="AQ95" s="25"/>
      <c r="AR95" s="25"/>
      <c r="AS95" s="25"/>
      <c r="AT95" s="26"/>
      <c r="AU95" s="25"/>
      <c r="AV95" s="24">
        <f t="shared" si="16"/>
        <v>0</v>
      </c>
      <c r="AW95" s="27">
        <f t="shared" si="14"/>
        <v>0</v>
      </c>
      <c r="AX95" s="28">
        <f t="shared" si="21"/>
        <v>0</v>
      </c>
      <c r="AY95" s="29" t="e">
        <f t="shared" si="15"/>
        <v>#DIV/0!</v>
      </c>
      <c r="AZ95" s="30"/>
      <c r="BA95" s="31" t="e">
        <f t="shared" si="19"/>
        <v>#DIV/0!</v>
      </c>
      <c r="BB95" s="22"/>
      <c r="BC95" s="103" t="e">
        <f t="shared" si="17"/>
        <v>#DIV/0!</v>
      </c>
      <c r="BD95" s="22"/>
      <c r="BE95" s="32"/>
      <c r="BF95" s="34" t="e">
        <f t="shared" si="20"/>
        <v>#DIV/0!</v>
      </c>
      <c r="BG95" s="35" t="e">
        <f t="shared" si="18"/>
        <v>#DIV/0!</v>
      </c>
    </row>
    <row r="96" spans="1:59" x14ac:dyDescent="0.45">
      <c r="A96" s="22"/>
      <c r="B96" s="22"/>
      <c r="C96" s="22"/>
      <c r="D96" s="22"/>
      <c r="E96" s="25"/>
      <c r="F96" s="25"/>
      <c r="G96" s="24">
        <f t="shared" si="22"/>
        <v>0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6"/>
      <c r="AM96" s="25"/>
      <c r="AN96" s="26"/>
      <c r="AO96" s="25"/>
      <c r="AP96" s="25"/>
      <c r="AQ96" s="25"/>
      <c r="AR96" s="25"/>
      <c r="AS96" s="25"/>
      <c r="AT96" s="26"/>
      <c r="AU96" s="25"/>
      <c r="AV96" s="24">
        <f t="shared" si="16"/>
        <v>0</v>
      </c>
      <c r="AW96" s="27">
        <f t="shared" si="14"/>
        <v>0</v>
      </c>
      <c r="AX96" s="28">
        <f t="shared" si="21"/>
        <v>0</v>
      </c>
      <c r="AY96" s="29" t="e">
        <f t="shared" si="15"/>
        <v>#DIV/0!</v>
      </c>
      <c r="AZ96" s="30"/>
      <c r="BA96" s="31" t="e">
        <f t="shared" si="19"/>
        <v>#DIV/0!</v>
      </c>
      <c r="BB96" s="22"/>
      <c r="BC96" s="103" t="e">
        <f t="shared" si="17"/>
        <v>#DIV/0!</v>
      </c>
      <c r="BD96" s="22"/>
      <c r="BE96" s="32"/>
      <c r="BF96" s="34" t="e">
        <f t="shared" si="20"/>
        <v>#DIV/0!</v>
      </c>
      <c r="BG96" s="35" t="e">
        <f t="shared" si="18"/>
        <v>#DIV/0!</v>
      </c>
    </row>
    <row r="97" spans="1:59" x14ac:dyDescent="0.45">
      <c r="A97" s="22"/>
      <c r="B97" s="22"/>
      <c r="C97" s="22"/>
      <c r="D97" s="22"/>
      <c r="E97" s="25"/>
      <c r="F97" s="25"/>
      <c r="G97" s="24">
        <f t="shared" si="22"/>
        <v>0</v>
      </c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6"/>
      <c r="AM97" s="25"/>
      <c r="AN97" s="26"/>
      <c r="AO97" s="25"/>
      <c r="AP97" s="25"/>
      <c r="AQ97" s="25"/>
      <c r="AR97" s="25"/>
      <c r="AS97" s="25"/>
      <c r="AT97" s="26"/>
      <c r="AU97" s="25"/>
      <c r="AV97" s="24">
        <f t="shared" si="16"/>
        <v>0</v>
      </c>
      <c r="AW97" s="27">
        <f t="shared" si="14"/>
        <v>0</v>
      </c>
      <c r="AX97" s="28">
        <f t="shared" si="21"/>
        <v>0</v>
      </c>
      <c r="AY97" s="29" t="e">
        <f t="shared" si="15"/>
        <v>#DIV/0!</v>
      </c>
      <c r="AZ97" s="30"/>
      <c r="BA97" s="31" t="e">
        <f t="shared" si="19"/>
        <v>#DIV/0!</v>
      </c>
      <c r="BB97" s="22"/>
      <c r="BC97" s="103" t="e">
        <f t="shared" si="17"/>
        <v>#DIV/0!</v>
      </c>
      <c r="BD97" s="22"/>
      <c r="BE97" s="32"/>
      <c r="BF97" s="34" t="e">
        <f t="shared" si="20"/>
        <v>#DIV/0!</v>
      </c>
      <c r="BG97" s="35" t="e">
        <f t="shared" si="18"/>
        <v>#DIV/0!</v>
      </c>
    </row>
    <row r="98" spans="1:59" x14ac:dyDescent="0.45">
      <c r="A98" s="22"/>
      <c r="B98" s="22"/>
      <c r="C98" s="22"/>
      <c r="D98" s="22"/>
      <c r="E98" s="25"/>
      <c r="F98" s="25"/>
      <c r="G98" s="24">
        <f t="shared" si="22"/>
        <v>0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6"/>
      <c r="AM98" s="25"/>
      <c r="AN98" s="26"/>
      <c r="AO98" s="25"/>
      <c r="AP98" s="25"/>
      <c r="AQ98" s="25"/>
      <c r="AR98" s="25"/>
      <c r="AS98" s="25"/>
      <c r="AT98" s="26"/>
      <c r="AU98" s="25"/>
      <c r="AV98" s="24">
        <f t="shared" si="16"/>
        <v>0</v>
      </c>
      <c r="AW98" s="27">
        <f t="shared" si="14"/>
        <v>0</v>
      </c>
      <c r="AX98" s="28">
        <f t="shared" si="21"/>
        <v>0</v>
      </c>
      <c r="AY98" s="29" t="e">
        <f t="shared" si="15"/>
        <v>#DIV/0!</v>
      </c>
      <c r="AZ98" s="30"/>
      <c r="BA98" s="31" t="e">
        <f t="shared" si="19"/>
        <v>#DIV/0!</v>
      </c>
      <c r="BB98" s="22"/>
      <c r="BC98" s="103" t="e">
        <f t="shared" si="17"/>
        <v>#DIV/0!</v>
      </c>
      <c r="BD98" s="22"/>
      <c r="BE98" s="32"/>
      <c r="BF98" s="34" t="e">
        <f t="shared" si="20"/>
        <v>#DIV/0!</v>
      </c>
      <c r="BG98" s="35" t="e">
        <f t="shared" si="18"/>
        <v>#DIV/0!</v>
      </c>
    </row>
    <row r="99" spans="1:59" x14ac:dyDescent="0.45">
      <c r="A99" s="22"/>
      <c r="B99" s="22"/>
      <c r="C99" s="22"/>
      <c r="D99" s="22"/>
      <c r="E99" s="25"/>
      <c r="F99" s="25"/>
      <c r="G99" s="24">
        <f t="shared" si="22"/>
        <v>0</v>
      </c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6"/>
      <c r="AM99" s="25"/>
      <c r="AN99" s="26"/>
      <c r="AO99" s="25"/>
      <c r="AP99" s="25"/>
      <c r="AQ99" s="25"/>
      <c r="AR99" s="25"/>
      <c r="AS99" s="25"/>
      <c r="AT99" s="26"/>
      <c r="AU99" s="25"/>
      <c r="AV99" s="24">
        <f t="shared" si="16"/>
        <v>0</v>
      </c>
      <c r="AW99" s="27">
        <f t="shared" si="14"/>
        <v>0</v>
      </c>
      <c r="AX99" s="28">
        <f t="shared" si="21"/>
        <v>0</v>
      </c>
      <c r="AY99" s="29" t="e">
        <f t="shared" si="15"/>
        <v>#DIV/0!</v>
      </c>
      <c r="AZ99" s="30"/>
      <c r="BA99" s="31" t="e">
        <f t="shared" si="19"/>
        <v>#DIV/0!</v>
      </c>
      <c r="BB99" s="22"/>
      <c r="BC99" s="103" t="e">
        <f t="shared" si="17"/>
        <v>#DIV/0!</v>
      </c>
      <c r="BD99" s="22"/>
      <c r="BE99" s="32"/>
      <c r="BF99" s="34" t="e">
        <f t="shared" si="20"/>
        <v>#DIV/0!</v>
      </c>
      <c r="BG99" s="35" t="e">
        <f t="shared" si="18"/>
        <v>#DIV/0!</v>
      </c>
    </row>
    <row r="100" spans="1:59" x14ac:dyDescent="0.45">
      <c r="A100" s="22"/>
      <c r="B100" s="22"/>
      <c r="C100" s="22"/>
      <c r="D100" s="22"/>
      <c r="E100" s="25"/>
      <c r="F100" s="25"/>
      <c r="G100" s="24">
        <f t="shared" si="22"/>
        <v>0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6"/>
      <c r="AM100" s="25"/>
      <c r="AN100" s="26"/>
      <c r="AO100" s="25"/>
      <c r="AP100" s="25"/>
      <c r="AQ100" s="25"/>
      <c r="AR100" s="25"/>
      <c r="AS100" s="25"/>
      <c r="AT100" s="26"/>
      <c r="AU100" s="25"/>
      <c r="AV100" s="24">
        <f t="shared" ref="AV100:AV163" si="23">SUM(H100:AT100)</f>
        <v>0</v>
      </c>
      <c r="AW100" s="27">
        <f t="shared" si="14"/>
        <v>0</v>
      </c>
      <c r="AX100" s="28">
        <f t="shared" si="21"/>
        <v>0</v>
      </c>
      <c r="AY100" s="29" t="e">
        <f t="shared" si="15"/>
        <v>#DIV/0!</v>
      </c>
      <c r="AZ100" s="30"/>
      <c r="BA100" s="31" t="e">
        <f t="shared" si="19"/>
        <v>#DIV/0!</v>
      </c>
      <c r="BB100" s="22"/>
      <c r="BC100" s="103" t="e">
        <f t="shared" si="17"/>
        <v>#DIV/0!</v>
      </c>
      <c r="BD100" s="22"/>
      <c r="BE100" s="32"/>
      <c r="BF100" s="34" t="e">
        <f t="shared" si="20"/>
        <v>#DIV/0!</v>
      </c>
      <c r="BG100" s="35" t="e">
        <f t="shared" si="18"/>
        <v>#DIV/0!</v>
      </c>
    </row>
    <row r="101" spans="1:59" x14ac:dyDescent="0.45">
      <c r="A101" s="22"/>
      <c r="B101" s="22"/>
      <c r="C101" s="22"/>
      <c r="D101" s="22"/>
      <c r="E101" s="22"/>
      <c r="F101" s="22"/>
      <c r="G101" s="24">
        <f t="shared" si="22"/>
        <v>0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6"/>
      <c r="AM101" s="25"/>
      <c r="AN101" s="26"/>
      <c r="AO101" s="25"/>
      <c r="AP101" s="25"/>
      <c r="AQ101" s="25"/>
      <c r="AR101" s="25"/>
      <c r="AS101" s="25"/>
      <c r="AT101" s="26"/>
      <c r="AU101" s="25"/>
      <c r="AV101" s="24">
        <f t="shared" si="23"/>
        <v>0</v>
      </c>
      <c r="AW101" s="27">
        <f t="shared" si="14"/>
        <v>0</v>
      </c>
      <c r="AX101" s="28">
        <f t="shared" si="21"/>
        <v>0</v>
      </c>
      <c r="AY101" s="29" t="e">
        <f t="shared" si="15"/>
        <v>#DIV/0!</v>
      </c>
      <c r="AZ101" s="30"/>
      <c r="BA101" s="31" t="e">
        <f t="shared" si="19"/>
        <v>#DIV/0!</v>
      </c>
      <c r="BB101" s="22"/>
      <c r="BC101" s="103" t="e">
        <f t="shared" si="17"/>
        <v>#DIV/0!</v>
      </c>
      <c r="BD101" s="22"/>
      <c r="BE101" s="32"/>
      <c r="BF101" s="34" t="e">
        <f t="shared" si="20"/>
        <v>#DIV/0!</v>
      </c>
      <c r="BG101" s="35" t="e">
        <f t="shared" si="18"/>
        <v>#DIV/0!</v>
      </c>
    </row>
    <row r="102" spans="1:59" x14ac:dyDescent="0.45">
      <c r="A102" s="22"/>
      <c r="B102" s="22"/>
      <c r="C102" s="22"/>
      <c r="D102" s="22"/>
      <c r="E102" s="22"/>
      <c r="F102" s="22"/>
      <c r="G102" s="24">
        <f t="shared" si="22"/>
        <v>0</v>
      </c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6"/>
      <c r="AM102" s="25"/>
      <c r="AN102" s="26"/>
      <c r="AO102" s="25"/>
      <c r="AP102" s="25"/>
      <c r="AQ102" s="25"/>
      <c r="AR102" s="25"/>
      <c r="AS102" s="25"/>
      <c r="AT102" s="26"/>
      <c r="AU102" s="25"/>
      <c r="AV102" s="24">
        <f t="shared" si="23"/>
        <v>0</v>
      </c>
      <c r="AW102" s="27">
        <f t="shared" si="14"/>
        <v>0</v>
      </c>
      <c r="AX102" s="28">
        <f t="shared" si="21"/>
        <v>0</v>
      </c>
      <c r="AY102" s="29" t="e">
        <f t="shared" si="15"/>
        <v>#DIV/0!</v>
      </c>
      <c r="AZ102" s="30"/>
      <c r="BA102" s="31" t="e">
        <f t="shared" si="19"/>
        <v>#DIV/0!</v>
      </c>
      <c r="BB102" s="22"/>
      <c r="BC102" s="103" t="e">
        <f t="shared" si="17"/>
        <v>#DIV/0!</v>
      </c>
      <c r="BD102" s="22"/>
      <c r="BE102" s="32"/>
      <c r="BF102" s="34" t="e">
        <f t="shared" si="20"/>
        <v>#DIV/0!</v>
      </c>
      <c r="BG102" s="35" t="e">
        <f t="shared" si="18"/>
        <v>#DIV/0!</v>
      </c>
    </row>
    <row r="103" spans="1:59" x14ac:dyDescent="0.45">
      <c r="A103" s="22"/>
      <c r="B103" s="22"/>
      <c r="C103" s="22"/>
      <c r="D103" s="22"/>
      <c r="E103" s="22"/>
      <c r="F103" s="22"/>
      <c r="G103" s="24">
        <f t="shared" si="22"/>
        <v>0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6"/>
      <c r="AM103" s="25"/>
      <c r="AN103" s="26"/>
      <c r="AO103" s="25"/>
      <c r="AP103" s="25"/>
      <c r="AQ103" s="25"/>
      <c r="AR103" s="25"/>
      <c r="AS103" s="25"/>
      <c r="AT103" s="26"/>
      <c r="AU103" s="25"/>
      <c r="AV103" s="24">
        <f t="shared" si="23"/>
        <v>0</v>
      </c>
      <c r="AW103" s="27">
        <f t="shared" si="14"/>
        <v>0</v>
      </c>
      <c r="AX103" s="28">
        <f t="shared" si="21"/>
        <v>0</v>
      </c>
      <c r="AY103" s="29" t="e">
        <f t="shared" si="15"/>
        <v>#DIV/0!</v>
      </c>
      <c r="AZ103" s="30"/>
      <c r="BA103" s="31" t="e">
        <f t="shared" si="19"/>
        <v>#DIV/0!</v>
      </c>
      <c r="BB103" s="22"/>
      <c r="BC103" s="103" t="e">
        <f t="shared" si="17"/>
        <v>#DIV/0!</v>
      </c>
      <c r="BD103" s="22"/>
      <c r="BE103" s="32"/>
      <c r="BF103" s="34" t="e">
        <f t="shared" si="20"/>
        <v>#DIV/0!</v>
      </c>
      <c r="BG103" s="35" t="e">
        <f t="shared" si="18"/>
        <v>#DIV/0!</v>
      </c>
    </row>
    <row r="104" spans="1:59" x14ac:dyDescent="0.45">
      <c r="A104" s="22"/>
      <c r="B104" s="22"/>
      <c r="C104" s="22"/>
      <c r="D104" s="22"/>
      <c r="E104" s="22"/>
      <c r="F104" s="22"/>
      <c r="G104" s="24">
        <f t="shared" si="22"/>
        <v>0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6"/>
      <c r="AM104" s="25"/>
      <c r="AN104" s="26"/>
      <c r="AO104" s="25"/>
      <c r="AP104" s="25"/>
      <c r="AQ104" s="25"/>
      <c r="AR104" s="25"/>
      <c r="AS104" s="25"/>
      <c r="AT104" s="26"/>
      <c r="AU104" s="25"/>
      <c r="AV104" s="24">
        <f t="shared" si="23"/>
        <v>0</v>
      </c>
      <c r="AW104" s="27">
        <f t="shared" si="14"/>
        <v>0</v>
      </c>
      <c r="AX104" s="28">
        <f t="shared" si="21"/>
        <v>0</v>
      </c>
      <c r="AY104" s="29" t="e">
        <f t="shared" si="15"/>
        <v>#DIV/0!</v>
      </c>
      <c r="AZ104" s="30"/>
      <c r="BA104" s="31" t="e">
        <f t="shared" si="19"/>
        <v>#DIV/0!</v>
      </c>
      <c r="BB104" s="22"/>
      <c r="BC104" s="103" t="e">
        <f t="shared" si="17"/>
        <v>#DIV/0!</v>
      </c>
      <c r="BD104" s="22"/>
      <c r="BE104" s="32"/>
      <c r="BF104" s="34" t="e">
        <f t="shared" si="20"/>
        <v>#DIV/0!</v>
      </c>
      <c r="BG104" s="35" t="e">
        <f t="shared" si="18"/>
        <v>#DIV/0!</v>
      </c>
    </row>
    <row r="105" spans="1:59" x14ac:dyDescent="0.45">
      <c r="A105" s="22"/>
      <c r="B105" s="22"/>
      <c r="C105" s="22"/>
      <c r="D105" s="22"/>
      <c r="E105" s="22"/>
      <c r="F105" s="22"/>
      <c r="G105" s="24">
        <f t="shared" si="22"/>
        <v>0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6"/>
      <c r="AM105" s="25"/>
      <c r="AN105" s="26"/>
      <c r="AO105" s="25"/>
      <c r="AP105" s="25"/>
      <c r="AQ105" s="25"/>
      <c r="AR105" s="25"/>
      <c r="AS105" s="25"/>
      <c r="AT105" s="26"/>
      <c r="AU105" s="25"/>
      <c r="AV105" s="24">
        <f t="shared" si="23"/>
        <v>0</v>
      </c>
      <c r="AW105" s="27">
        <f t="shared" si="14"/>
        <v>0</v>
      </c>
      <c r="AX105" s="28">
        <f t="shared" si="21"/>
        <v>0</v>
      </c>
      <c r="AY105" s="29" t="e">
        <f t="shared" si="15"/>
        <v>#DIV/0!</v>
      </c>
      <c r="AZ105" s="30"/>
      <c r="BA105" s="31" t="e">
        <f t="shared" si="19"/>
        <v>#DIV/0!</v>
      </c>
      <c r="BB105" s="22"/>
      <c r="BC105" s="103" t="e">
        <f t="shared" si="17"/>
        <v>#DIV/0!</v>
      </c>
      <c r="BD105" s="22"/>
      <c r="BE105" s="32"/>
      <c r="BF105" s="34" t="e">
        <f t="shared" si="20"/>
        <v>#DIV/0!</v>
      </c>
      <c r="BG105" s="35" t="e">
        <f t="shared" si="18"/>
        <v>#DIV/0!</v>
      </c>
    </row>
    <row r="106" spans="1:59" x14ac:dyDescent="0.45">
      <c r="A106" s="22"/>
      <c r="B106" s="22"/>
      <c r="C106" s="22"/>
      <c r="D106" s="22"/>
      <c r="E106" s="22"/>
      <c r="F106" s="22"/>
      <c r="G106" s="24">
        <f t="shared" si="22"/>
        <v>0</v>
      </c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6"/>
      <c r="AM106" s="25"/>
      <c r="AN106" s="26"/>
      <c r="AO106" s="25"/>
      <c r="AP106" s="25"/>
      <c r="AQ106" s="25"/>
      <c r="AR106" s="25"/>
      <c r="AS106" s="25"/>
      <c r="AT106" s="26"/>
      <c r="AU106" s="25"/>
      <c r="AV106" s="24">
        <f t="shared" si="23"/>
        <v>0</v>
      </c>
      <c r="AW106" s="27">
        <f t="shared" si="14"/>
        <v>0</v>
      </c>
      <c r="AX106" s="28">
        <f t="shared" si="21"/>
        <v>0</v>
      </c>
      <c r="AY106" s="29" t="e">
        <f t="shared" si="15"/>
        <v>#DIV/0!</v>
      </c>
      <c r="AZ106" s="30"/>
      <c r="BA106" s="31" t="e">
        <f t="shared" si="19"/>
        <v>#DIV/0!</v>
      </c>
      <c r="BB106" s="22"/>
      <c r="BC106" s="103" t="e">
        <f t="shared" si="17"/>
        <v>#DIV/0!</v>
      </c>
      <c r="BD106" s="22"/>
      <c r="BE106" s="32"/>
      <c r="BF106" s="34" t="e">
        <f t="shared" si="20"/>
        <v>#DIV/0!</v>
      </c>
      <c r="BG106" s="35" t="e">
        <f t="shared" si="18"/>
        <v>#DIV/0!</v>
      </c>
    </row>
    <row r="107" spans="1:59" x14ac:dyDescent="0.45">
      <c r="A107" s="22"/>
      <c r="B107" s="22"/>
      <c r="C107" s="22"/>
      <c r="D107" s="22"/>
      <c r="E107" s="22"/>
      <c r="F107" s="22"/>
      <c r="G107" s="24">
        <f t="shared" si="22"/>
        <v>0</v>
      </c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6"/>
      <c r="AM107" s="25"/>
      <c r="AN107" s="26"/>
      <c r="AO107" s="25"/>
      <c r="AP107" s="25"/>
      <c r="AQ107" s="25"/>
      <c r="AR107" s="25"/>
      <c r="AS107" s="25"/>
      <c r="AT107" s="26"/>
      <c r="AU107" s="25"/>
      <c r="AV107" s="24">
        <f t="shared" si="23"/>
        <v>0</v>
      </c>
      <c r="AW107" s="27">
        <f t="shared" si="14"/>
        <v>0</v>
      </c>
      <c r="AX107" s="28">
        <f t="shared" si="21"/>
        <v>0</v>
      </c>
      <c r="AY107" s="29" t="e">
        <f t="shared" si="15"/>
        <v>#DIV/0!</v>
      </c>
      <c r="AZ107" s="30"/>
      <c r="BA107" s="31" t="e">
        <f t="shared" si="19"/>
        <v>#DIV/0!</v>
      </c>
      <c r="BB107" s="22"/>
      <c r="BC107" s="103" t="e">
        <f t="shared" si="17"/>
        <v>#DIV/0!</v>
      </c>
      <c r="BD107" s="22"/>
      <c r="BE107" s="32"/>
      <c r="BF107" s="34" t="e">
        <f t="shared" si="20"/>
        <v>#DIV/0!</v>
      </c>
      <c r="BG107" s="35" t="e">
        <f t="shared" si="18"/>
        <v>#DIV/0!</v>
      </c>
    </row>
    <row r="108" spans="1:59" x14ac:dyDescent="0.45">
      <c r="A108" s="22"/>
      <c r="B108" s="22"/>
      <c r="C108" s="22"/>
      <c r="D108" s="22"/>
      <c r="E108" s="22"/>
      <c r="F108" s="22"/>
      <c r="G108" s="24">
        <f t="shared" si="22"/>
        <v>0</v>
      </c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6"/>
      <c r="AM108" s="25"/>
      <c r="AN108" s="26"/>
      <c r="AO108" s="25"/>
      <c r="AP108" s="25"/>
      <c r="AQ108" s="25"/>
      <c r="AR108" s="25"/>
      <c r="AS108" s="25"/>
      <c r="AT108" s="26"/>
      <c r="AU108" s="25"/>
      <c r="AV108" s="24">
        <f t="shared" si="23"/>
        <v>0</v>
      </c>
      <c r="AW108" s="27">
        <f t="shared" si="14"/>
        <v>0</v>
      </c>
      <c r="AX108" s="28">
        <f t="shared" si="21"/>
        <v>0</v>
      </c>
      <c r="AY108" s="29" t="e">
        <f t="shared" si="15"/>
        <v>#DIV/0!</v>
      </c>
      <c r="AZ108" s="30"/>
      <c r="BA108" s="31" t="e">
        <f t="shared" si="19"/>
        <v>#DIV/0!</v>
      </c>
      <c r="BB108" s="22"/>
      <c r="BC108" s="103" t="e">
        <f t="shared" si="17"/>
        <v>#DIV/0!</v>
      </c>
      <c r="BD108" s="22"/>
      <c r="BE108" s="32"/>
      <c r="BF108" s="34" t="e">
        <f t="shared" si="20"/>
        <v>#DIV/0!</v>
      </c>
      <c r="BG108" s="35" t="e">
        <f t="shared" si="18"/>
        <v>#DIV/0!</v>
      </c>
    </row>
    <row r="109" spans="1:59" x14ac:dyDescent="0.45">
      <c r="A109" s="22"/>
      <c r="B109" s="22"/>
      <c r="C109" s="22"/>
      <c r="D109" s="22"/>
      <c r="E109" s="22"/>
      <c r="F109" s="22"/>
      <c r="G109" s="24">
        <f t="shared" si="22"/>
        <v>0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6"/>
      <c r="AM109" s="25"/>
      <c r="AN109" s="26"/>
      <c r="AO109" s="25"/>
      <c r="AP109" s="25"/>
      <c r="AQ109" s="25"/>
      <c r="AR109" s="25"/>
      <c r="AS109" s="25"/>
      <c r="AT109" s="26"/>
      <c r="AU109" s="25"/>
      <c r="AV109" s="24">
        <f t="shared" si="23"/>
        <v>0</v>
      </c>
      <c r="AW109" s="27">
        <f t="shared" ref="AW109:AW172" si="24">G109-AV109</f>
        <v>0</v>
      </c>
      <c r="AX109" s="28">
        <f t="shared" si="21"/>
        <v>0</v>
      </c>
      <c r="AY109" s="29" t="e">
        <f t="shared" ref="AY109:AY172" si="25">AW109/G109</f>
        <v>#DIV/0!</v>
      </c>
      <c r="AZ109" s="30"/>
      <c r="BA109" s="31" t="e">
        <f t="shared" si="19"/>
        <v>#DIV/0!</v>
      </c>
      <c r="BB109" s="22"/>
      <c r="BC109" s="103" t="e">
        <f t="shared" si="17"/>
        <v>#DIV/0!</v>
      </c>
      <c r="BD109" s="22"/>
      <c r="BE109" s="32"/>
      <c r="BF109" s="34" t="e">
        <f t="shared" si="20"/>
        <v>#DIV/0!</v>
      </c>
      <c r="BG109" s="35" t="e">
        <f t="shared" si="18"/>
        <v>#DIV/0!</v>
      </c>
    </row>
    <row r="110" spans="1:59" x14ac:dyDescent="0.45">
      <c r="A110" s="22"/>
      <c r="B110" s="22"/>
      <c r="C110" s="22"/>
      <c r="D110" s="22"/>
      <c r="E110" s="22"/>
      <c r="F110" s="22"/>
      <c r="G110" s="24">
        <f t="shared" si="22"/>
        <v>0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6"/>
      <c r="AM110" s="25"/>
      <c r="AN110" s="26"/>
      <c r="AO110" s="25"/>
      <c r="AP110" s="25"/>
      <c r="AQ110" s="25"/>
      <c r="AR110" s="25"/>
      <c r="AS110" s="25"/>
      <c r="AT110" s="26"/>
      <c r="AU110" s="25"/>
      <c r="AV110" s="24">
        <f t="shared" si="23"/>
        <v>0</v>
      </c>
      <c r="AW110" s="27">
        <f t="shared" si="24"/>
        <v>0</v>
      </c>
      <c r="AX110" s="28">
        <f t="shared" si="21"/>
        <v>0</v>
      </c>
      <c r="AY110" s="29" t="e">
        <f t="shared" si="25"/>
        <v>#DIV/0!</v>
      </c>
      <c r="AZ110" s="30"/>
      <c r="BA110" s="31" t="e">
        <f t="shared" si="19"/>
        <v>#DIV/0!</v>
      </c>
      <c r="BB110" s="22"/>
      <c r="BC110" s="103" t="e">
        <f t="shared" si="17"/>
        <v>#DIV/0!</v>
      </c>
      <c r="BD110" s="22"/>
      <c r="BE110" s="32"/>
      <c r="BF110" s="34" t="e">
        <f t="shared" si="20"/>
        <v>#DIV/0!</v>
      </c>
      <c r="BG110" s="35" t="e">
        <f t="shared" si="18"/>
        <v>#DIV/0!</v>
      </c>
    </row>
    <row r="111" spans="1:59" x14ac:dyDescent="0.45">
      <c r="A111" s="22"/>
      <c r="B111" s="22"/>
      <c r="C111" s="22"/>
      <c r="D111" s="22"/>
      <c r="E111" s="22"/>
      <c r="F111" s="22"/>
      <c r="G111" s="24">
        <f t="shared" si="22"/>
        <v>0</v>
      </c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6"/>
      <c r="AM111" s="25"/>
      <c r="AN111" s="26"/>
      <c r="AO111" s="25"/>
      <c r="AP111" s="25"/>
      <c r="AQ111" s="25"/>
      <c r="AR111" s="25"/>
      <c r="AS111" s="25"/>
      <c r="AT111" s="26"/>
      <c r="AU111" s="25"/>
      <c r="AV111" s="24">
        <f t="shared" si="23"/>
        <v>0</v>
      </c>
      <c r="AW111" s="27">
        <f t="shared" si="24"/>
        <v>0</v>
      </c>
      <c r="AX111" s="28">
        <f t="shared" si="21"/>
        <v>0</v>
      </c>
      <c r="AY111" s="29" t="e">
        <f t="shared" si="25"/>
        <v>#DIV/0!</v>
      </c>
      <c r="AZ111" s="30"/>
      <c r="BA111" s="31" t="e">
        <f t="shared" si="19"/>
        <v>#DIV/0!</v>
      </c>
      <c r="BB111" s="22"/>
      <c r="BC111" s="103" t="e">
        <f t="shared" si="17"/>
        <v>#DIV/0!</v>
      </c>
      <c r="BD111" s="22"/>
      <c r="BE111" s="32"/>
      <c r="BF111" s="34" t="e">
        <f t="shared" si="20"/>
        <v>#DIV/0!</v>
      </c>
      <c r="BG111" s="35" t="e">
        <f t="shared" si="18"/>
        <v>#DIV/0!</v>
      </c>
    </row>
    <row r="112" spans="1:59" x14ac:dyDescent="0.45">
      <c r="A112" s="22"/>
      <c r="B112" s="22"/>
      <c r="C112" s="22"/>
      <c r="D112" s="22"/>
      <c r="E112" s="22"/>
      <c r="F112" s="22"/>
      <c r="G112" s="24">
        <f t="shared" si="22"/>
        <v>0</v>
      </c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6"/>
      <c r="AM112" s="25"/>
      <c r="AN112" s="26"/>
      <c r="AO112" s="25"/>
      <c r="AP112" s="25"/>
      <c r="AQ112" s="25"/>
      <c r="AR112" s="25"/>
      <c r="AS112" s="25"/>
      <c r="AT112" s="26"/>
      <c r="AU112" s="25"/>
      <c r="AV112" s="24">
        <f t="shared" si="23"/>
        <v>0</v>
      </c>
      <c r="AW112" s="27">
        <f t="shared" si="24"/>
        <v>0</v>
      </c>
      <c r="AX112" s="28">
        <f t="shared" si="21"/>
        <v>0</v>
      </c>
      <c r="AY112" s="29" t="e">
        <f t="shared" si="25"/>
        <v>#DIV/0!</v>
      </c>
      <c r="AZ112" s="30"/>
      <c r="BA112" s="31" t="e">
        <f t="shared" si="19"/>
        <v>#DIV/0!</v>
      </c>
      <c r="BB112" s="22"/>
      <c r="BC112" s="103" t="e">
        <f t="shared" si="17"/>
        <v>#DIV/0!</v>
      </c>
      <c r="BD112" s="22"/>
      <c r="BE112" s="32"/>
      <c r="BF112" s="34" t="e">
        <f t="shared" si="20"/>
        <v>#DIV/0!</v>
      </c>
      <c r="BG112" s="35" t="e">
        <f t="shared" si="18"/>
        <v>#DIV/0!</v>
      </c>
    </row>
    <row r="113" spans="1:59" x14ac:dyDescent="0.45">
      <c r="A113" s="22"/>
      <c r="B113" s="22"/>
      <c r="C113" s="22"/>
      <c r="D113" s="22"/>
      <c r="E113" s="22"/>
      <c r="F113" s="22"/>
      <c r="G113" s="24">
        <f t="shared" si="22"/>
        <v>0</v>
      </c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6"/>
      <c r="AM113" s="25"/>
      <c r="AN113" s="26"/>
      <c r="AO113" s="25"/>
      <c r="AP113" s="25"/>
      <c r="AQ113" s="25"/>
      <c r="AR113" s="25"/>
      <c r="AS113" s="25"/>
      <c r="AT113" s="26"/>
      <c r="AU113" s="25"/>
      <c r="AV113" s="24">
        <f t="shared" si="23"/>
        <v>0</v>
      </c>
      <c r="AW113" s="27">
        <f t="shared" si="24"/>
        <v>0</v>
      </c>
      <c r="AX113" s="28">
        <f t="shared" si="21"/>
        <v>0</v>
      </c>
      <c r="AY113" s="29" t="e">
        <f t="shared" si="25"/>
        <v>#DIV/0!</v>
      </c>
      <c r="AZ113" s="30"/>
      <c r="BA113" s="31" t="e">
        <f t="shared" si="19"/>
        <v>#DIV/0!</v>
      </c>
      <c r="BB113" s="22"/>
      <c r="BC113" s="103" t="e">
        <f t="shared" si="17"/>
        <v>#DIV/0!</v>
      </c>
      <c r="BD113" s="22"/>
      <c r="BE113" s="32"/>
      <c r="BF113" s="34" t="e">
        <f t="shared" si="20"/>
        <v>#DIV/0!</v>
      </c>
      <c r="BG113" s="35" t="e">
        <f t="shared" si="18"/>
        <v>#DIV/0!</v>
      </c>
    </row>
    <row r="114" spans="1:59" x14ac:dyDescent="0.45">
      <c r="A114" s="22"/>
      <c r="B114" s="22"/>
      <c r="C114" s="22"/>
      <c r="D114" s="22"/>
      <c r="E114" s="22"/>
      <c r="F114" s="22"/>
      <c r="G114" s="24">
        <f t="shared" si="22"/>
        <v>0</v>
      </c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6"/>
      <c r="AM114" s="25"/>
      <c r="AN114" s="26"/>
      <c r="AO114" s="25"/>
      <c r="AP114" s="25"/>
      <c r="AQ114" s="25"/>
      <c r="AR114" s="25"/>
      <c r="AS114" s="25"/>
      <c r="AT114" s="26"/>
      <c r="AU114" s="25"/>
      <c r="AV114" s="24">
        <f t="shared" si="23"/>
        <v>0</v>
      </c>
      <c r="AW114" s="27">
        <f t="shared" si="24"/>
        <v>0</v>
      </c>
      <c r="AX114" s="28">
        <f t="shared" si="21"/>
        <v>0</v>
      </c>
      <c r="AY114" s="29" t="e">
        <f t="shared" si="25"/>
        <v>#DIV/0!</v>
      </c>
      <c r="AZ114" s="30"/>
      <c r="BA114" s="31" t="e">
        <f t="shared" si="19"/>
        <v>#DIV/0!</v>
      </c>
      <c r="BB114" s="22"/>
      <c r="BC114" s="103" t="e">
        <f t="shared" si="17"/>
        <v>#DIV/0!</v>
      </c>
      <c r="BD114" s="22"/>
      <c r="BE114" s="32"/>
      <c r="BF114" s="34" t="e">
        <f t="shared" si="20"/>
        <v>#DIV/0!</v>
      </c>
      <c r="BG114" s="35" t="e">
        <f t="shared" si="18"/>
        <v>#DIV/0!</v>
      </c>
    </row>
    <row r="115" spans="1:59" x14ac:dyDescent="0.45">
      <c r="A115" s="22"/>
      <c r="B115" s="22"/>
      <c r="C115" s="22"/>
      <c r="D115" s="22"/>
      <c r="E115" s="22"/>
      <c r="F115" s="22"/>
      <c r="G115" s="24">
        <f t="shared" si="22"/>
        <v>0</v>
      </c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6"/>
      <c r="AM115" s="25"/>
      <c r="AN115" s="26"/>
      <c r="AO115" s="25"/>
      <c r="AP115" s="25"/>
      <c r="AQ115" s="25"/>
      <c r="AR115" s="25"/>
      <c r="AS115" s="25"/>
      <c r="AT115" s="26"/>
      <c r="AU115" s="25"/>
      <c r="AV115" s="24">
        <f t="shared" si="23"/>
        <v>0</v>
      </c>
      <c r="AW115" s="27">
        <f t="shared" si="24"/>
        <v>0</v>
      </c>
      <c r="AX115" s="28">
        <f t="shared" si="21"/>
        <v>0</v>
      </c>
      <c r="AY115" s="29" t="e">
        <f t="shared" si="25"/>
        <v>#DIV/0!</v>
      </c>
      <c r="AZ115" s="30"/>
      <c r="BA115" s="31" t="e">
        <f t="shared" si="19"/>
        <v>#DIV/0!</v>
      </c>
      <c r="BB115" s="22"/>
      <c r="BC115" s="103" t="e">
        <f t="shared" si="17"/>
        <v>#DIV/0!</v>
      </c>
      <c r="BD115" s="22"/>
      <c r="BE115" s="32"/>
      <c r="BF115" s="34" t="e">
        <f t="shared" si="20"/>
        <v>#DIV/0!</v>
      </c>
      <c r="BG115" s="35" t="e">
        <f t="shared" si="18"/>
        <v>#DIV/0!</v>
      </c>
    </row>
    <row r="116" spans="1:59" x14ac:dyDescent="0.45">
      <c r="A116" s="22"/>
      <c r="B116" s="22"/>
      <c r="C116" s="22"/>
      <c r="D116" s="22"/>
      <c r="E116" s="22"/>
      <c r="F116" s="22"/>
      <c r="G116" s="24">
        <f t="shared" si="22"/>
        <v>0</v>
      </c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6"/>
      <c r="AM116" s="25"/>
      <c r="AN116" s="26"/>
      <c r="AO116" s="25"/>
      <c r="AP116" s="25"/>
      <c r="AQ116" s="25"/>
      <c r="AR116" s="25"/>
      <c r="AS116" s="25"/>
      <c r="AT116" s="26"/>
      <c r="AU116" s="25"/>
      <c r="AV116" s="24">
        <f t="shared" si="23"/>
        <v>0</v>
      </c>
      <c r="AW116" s="27">
        <f t="shared" si="24"/>
        <v>0</v>
      </c>
      <c r="AX116" s="28">
        <f t="shared" si="21"/>
        <v>0</v>
      </c>
      <c r="AY116" s="29" t="e">
        <f t="shared" si="25"/>
        <v>#DIV/0!</v>
      </c>
      <c r="AZ116" s="30"/>
      <c r="BA116" s="31" t="e">
        <f t="shared" si="19"/>
        <v>#DIV/0!</v>
      </c>
      <c r="BB116" s="22"/>
      <c r="BC116" s="103" t="e">
        <f t="shared" si="17"/>
        <v>#DIV/0!</v>
      </c>
      <c r="BD116" s="22"/>
      <c r="BE116" s="32"/>
      <c r="BF116" s="34" t="e">
        <f t="shared" si="20"/>
        <v>#DIV/0!</v>
      </c>
      <c r="BG116" s="35" t="e">
        <f t="shared" si="18"/>
        <v>#DIV/0!</v>
      </c>
    </row>
    <row r="117" spans="1:59" x14ac:dyDescent="0.45">
      <c r="A117" s="22"/>
      <c r="B117" s="22"/>
      <c r="C117" s="22"/>
      <c r="D117" s="22"/>
      <c r="E117" s="22"/>
      <c r="F117" s="22"/>
      <c r="G117" s="24">
        <f t="shared" si="22"/>
        <v>0</v>
      </c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6"/>
      <c r="AM117" s="25"/>
      <c r="AN117" s="26"/>
      <c r="AO117" s="25"/>
      <c r="AP117" s="25"/>
      <c r="AQ117" s="25"/>
      <c r="AR117" s="25"/>
      <c r="AS117" s="25"/>
      <c r="AT117" s="26"/>
      <c r="AU117" s="25"/>
      <c r="AV117" s="24">
        <f t="shared" si="23"/>
        <v>0</v>
      </c>
      <c r="AW117" s="27">
        <f t="shared" si="24"/>
        <v>0</v>
      </c>
      <c r="AX117" s="28">
        <f t="shared" si="21"/>
        <v>0</v>
      </c>
      <c r="AY117" s="29" t="e">
        <f t="shared" si="25"/>
        <v>#DIV/0!</v>
      </c>
      <c r="AZ117" s="30"/>
      <c r="BA117" s="31" t="e">
        <f t="shared" si="19"/>
        <v>#DIV/0!</v>
      </c>
      <c r="BB117" s="22"/>
      <c r="BC117" s="103" t="e">
        <f t="shared" si="17"/>
        <v>#DIV/0!</v>
      </c>
      <c r="BD117" s="22"/>
      <c r="BE117" s="32"/>
      <c r="BF117" s="34" t="e">
        <f t="shared" si="20"/>
        <v>#DIV/0!</v>
      </c>
      <c r="BG117" s="35" t="e">
        <f t="shared" si="18"/>
        <v>#DIV/0!</v>
      </c>
    </row>
    <row r="118" spans="1:59" x14ac:dyDescent="0.45">
      <c r="A118" s="22"/>
      <c r="B118" s="22"/>
      <c r="C118" s="22"/>
      <c r="D118" s="22"/>
      <c r="E118" s="22"/>
      <c r="F118" s="22"/>
      <c r="G118" s="24">
        <f t="shared" si="22"/>
        <v>0</v>
      </c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6"/>
      <c r="AM118" s="25"/>
      <c r="AN118" s="26"/>
      <c r="AO118" s="25"/>
      <c r="AP118" s="25"/>
      <c r="AQ118" s="25"/>
      <c r="AR118" s="25"/>
      <c r="AS118" s="25"/>
      <c r="AT118" s="26"/>
      <c r="AU118" s="25"/>
      <c r="AV118" s="24">
        <f t="shared" si="23"/>
        <v>0</v>
      </c>
      <c r="AW118" s="27">
        <f t="shared" si="24"/>
        <v>0</v>
      </c>
      <c r="AX118" s="28">
        <f t="shared" si="21"/>
        <v>0</v>
      </c>
      <c r="AY118" s="29" t="e">
        <f t="shared" si="25"/>
        <v>#DIV/0!</v>
      </c>
      <c r="AZ118" s="30"/>
      <c r="BA118" s="31" t="e">
        <f t="shared" si="19"/>
        <v>#DIV/0!</v>
      </c>
      <c r="BB118" s="22"/>
      <c r="BC118" s="103" t="e">
        <f t="shared" si="17"/>
        <v>#DIV/0!</v>
      </c>
      <c r="BD118" s="22"/>
      <c r="BE118" s="32"/>
      <c r="BF118" s="34" t="e">
        <f t="shared" si="20"/>
        <v>#DIV/0!</v>
      </c>
      <c r="BG118" s="35" t="e">
        <f t="shared" si="18"/>
        <v>#DIV/0!</v>
      </c>
    </row>
    <row r="119" spans="1:59" x14ac:dyDescent="0.45">
      <c r="A119" s="22"/>
      <c r="B119" s="22"/>
      <c r="C119" s="22"/>
      <c r="D119" s="22"/>
      <c r="E119" s="22"/>
      <c r="F119" s="22"/>
      <c r="G119" s="24">
        <f t="shared" si="22"/>
        <v>0</v>
      </c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6"/>
      <c r="AM119" s="25"/>
      <c r="AN119" s="26"/>
      <c r="AO119" s="25"/>
      <c r="AP119" s="25"/>
      <c r="AQ119" s="25"/>
      <c r="AR119" s="25"/>
      <c r="AS119" s="25"/>
      <c r="AT119" s="26"/>
      <c r="AU119" s="25"/>
      <c r="AV119" s="24">
        <f t="shared" si="23"/>
        <v>0</v>
      </c>
      <c r="AW119" s="27">
        <f t="shared" si="24"/>
        <v>0</v>
      </c>
      <c r="AX119" s="28">
        <f t="shared" si="21"/>
        <v>0</v>
      </c>
      <c r="AY119" s="29" t="e">
        <f t="shared" si="25"/>
        <v>#DIV/0!</v>
      </c>
      <c r="AZ119" s="30"/>
      <c r="BA119" s="31" t="e">
        <f t="shared" si="19"/>
        <v>#DIV/0!</v>
      </c>
      <c r="BB119" s="22"/>
      <c r="BC119" s="103" t="e">
        <f t="shared" si="17"/>
        <v>#DIV/0!</v>
      </c>
      <c r="BD119" s="22"/>
      <c r="BE119" s="32"/>
      <c r="BF119" s="34" t="e">
        <f t="shared" si="20"/>
        <v>#DIV/0!</v>
      </c>
      <c r="BG119" s="35" t="e">
        <f t="shared" si="18"/>
        <v>#DIV/0!</v>
      </c>
    </row>
    <row r="120" spans="1:59" x14ac:dyDescent="0.45">
      <c r="A120" s="22"/>
      <c r="B120" s="22"/>
      <c r="C120" s="22"/>
      <c r="D120" s="22"/>
      <c r="E120" s="22"/>
      <c r="F120" s="22"/>
      <c r="G120" s="24">
        <f t="shared" si="22"/>
        <v>0</v>
      </c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6"/>
      <c r="AM120" s="25"/>
      <c r="AN120" s="26"/>
      <c r="AO120" s="25"/>
      <c r="AP120" s="25"/>
      <c r="AQ120" s="25"/>
      <c r="AR120" s="25"/>
      <c r="AS120" s="25"/>
      <c r="AT120" s="26"/>
      <c r="AU120" s="25"/>
      <c r="AV120" s="24">
        <f t="shared" si="23"/>
        <v>0</v>
      </c>
      <c r="AW120" s="27">
        <f t="shared" si="24"/>
        <v>0</v>
      </c>
      <c r="AX120" s="28">
        <f t="shared" si="21"/>
        <v>0</v>
      </c>
      <c r="AY120" s="29" t="e">
        <f t="shared" si="25"/>
        <v>#DIV/0!</v>
      </c>
      <c r="AZ120" s="30"/>
      <c r="BA120" s="31" t="e">
        <f t="shared" si="19"/>
        <v>#DIV/0!</v>
      </c>
      <c r="BB120" s="22"/>
      <c r="BC120" s="103" t="e">
        <f t="shared" si="17"/>
        <v>#DIV/0!</v>
      </c>
      <c r="BD120" s="22"/>
      <c r="BE120" s="32"/>
      <c r="BF120" s="34" t="e">
        <f t="shared" si="20"/>
        <v>#DIV/0!</v>
      </c>
      <c r="BG120" s="35" t="e">
        <f t="shared" si="18"/>
        <v>#DIV/0!</v>
      </c>
    </row>
    <row r="121" spans="1:59" x14ac:dyDescent="0.45">
      <c r="A121" s="22"/>
      <c r="B121" s="22"/>
      <c r="C121" s="22"/>
      <c r="D121" s="22"/>
      <c r="E121" s="22"/>
      <c r="F121" s="22"/>
      <c r="G121" s="24">
        <f t="shared" si="22"/>
        <v>0</v>
      </c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6"/>
      <c r="AM121" s="25"/>
      <c r="AN121" s="26"/>
      <c r="AO121" s="25"/>
      <c r="AP121" s="25"/>
      <c r="AQ121" s="25"/>
      <c r="AR121" s="25"/>
      <c r="AS121" s="25"/>
      <c r="AT121" s="26"/>
      <c r="AU121" s="25"/>
      <c r="AV121" s="24">
        <f t="shared" si="23"/>
        <v>0</v>
      </c>
      <c r="AW121" s="27">
        <f t="shared" si="24"/>
        <v>0</v>
      </c>
      <c r="AX121" s="28">
        <f t="shared" si="21"/>
        <v>0</v>
      </c>
      <c r="AY121" s="29" t="e">
        <f t="shared" si="25"/>
        <v>#DIV/0!</v>
      </c>
      <c r="AZ121" s="30"/>
      <c r="BA121" s="31" t="e">
        <f t="shared" si="19"/>
        <v>#DIV/0!</v>
      </c>
      <c r="BB121" s="22"/>
      <c r="BC121" s="103" t="e">
        <f t="shared" si="17"/>
        <v>#DIV/0!</v>
      </c>
      <c r="BD121" s="22"/>
      <c r="BE121" s="32"/>
      <c r="BF121" s="34" t="e">
        <f t="shared" si="20"/>
        <v>#DIV/0!</v>
      </c>
      <c r="BG121" s="35" t="e">
        <f t="shared" si="18"/>
        <v>#DIV/0!</v>
      </c>
    </row>
    <row r="122" spans="1:59" x14ac:dyDescent="0.45">
      <c r="A122" s="22"/>
      <c r="B122" s="22"/>
      <c r="C122" s="22"/>
      <c r="D122" s="22"/>
      <c r="E122" s="22"/>
      <c r="F122" s="22"/>
      <c r="G122" s="24">
        <f t="shared" si="22"/>
        <v>0</v>
      </c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6"/>
      <c r="AM122" s="25"/>
      <c r="AN122" s="26"/>
      <c r="AO122" s="25"/>
      <c r="AP122" s="25"/>
      <c r="AQ122" s="25"/>
      <c r="AR122" s="25"/>
      <c r="AS122" s="25"/>
      <c r="AT122" s="26"/>
      <c r="AU122" s="25"/>
      <c r="AV122" s="24">
        <f t="shared" si="23"/>
        <v>0</v>
      </c>
      <c r="AW122" s="27">
        <f t="shared" si="24"/>
        <v>0</v>
      </c>
      <c r="AX122" s="28">
        <f t="shared" si="21"/>
        <v>0</v>
      </c>
      <c r="AY122" s="29" t="e">
        <f t="shared" si="25"/>
        <v>#DIV/0!</v>
      </c>
      <c r="AZ122" s="30"/>
      <c r="BA122" s="31" t="e">
        <f t="shared" si="19"/>
        <v>#DIV/0!</v>
      </c>
      <c r="BB122" s="22"/>
      <c r="BC122" s="103" t="e">
        <f t="shared" si="17"/>
        <v>#DIV/0!</v>
      </c>
      <c r="BD122" s="22"/>
      <c r="BE122" s="32"/>
      <c r="BF122" s="34" t="e">
        <f t="shared" si="20"/>
        <v>#DIV/0!</v>
      </c>
      <c r="BG122" s="35" t="e">
        <f t="shared" si="18"/>
        <v>#DIV/0!</v>
      </c>
    </row>
    <row r="123" spans="1:59" x14ac:dyDescent="0.45">
      <c r="A123" s="22"/>
      <c r="B123" s="22"/>
      <c r="C123" s="22"/>
      <c r="D123" s="22"/>
      <c r="E123" s="22"/>
      <c r="F123" s="22"/>
      <c r="G123" s="24">
        <f t="shared" si="22"/>
        <v>0</v>
      </c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6"/>
      <c r="AM123" s="25"/>
      <c r="AN123" s="26"/>
      <c r="AO123" s="25"/>
      <c r="AP123" s="25"/>
      <c r="AQ123" s="25"/>
      <c r="AR123" s="25"/>
      <c r="AS123" s="25"/>
      <c r="AT123" s="26"/>
      <c r="AU123" s="25"/>
      <c r="AV123" s="24">
        <f t="shared" si="23"/>
        <v>0</v>
      </c>
      <c r="AW123" s="27">
        <f t="shared" si="24"/>
        <v>0</v>
      </c>
      <c r="AX123" s="28">
        <f t="shared" si="21"/>
        <v>0</v>
      </c>
      <c r="AY123" s="29" t="e">
        <f t="shared" si="25"/>
        <v>#DIV/0!</v>
      </c>
      <c r="AZ123" s="30"/>
      <c r="BA123" s="31" t="e">
        <f t="shared" si="19"/>
        <v>#DIV/0!</v>
      </c>
      <c r="BB123" s="22"/>
      <c r="BC123" s="103" t="e">
        <f t="shared" si="17"/>
        <v>#DIV/0!</v>
      </c>
      <c r="BD123" s="22"/>
      <c r="BE123" s="32"/>
      <c r="BF123" s="34" t="e">
        <f t="shared" si="20"/>
        <v>#DIV/0!</v>
      </c>
      <c r="BG123" s="35" t="e">
        <f t="shared" si="18"/>
        <v>#DIV/0!</v>
      </c>
    </row>
    <row r="124" spans="1:59" x14ac:dyDescent="0.45">
      <c r="A124" s="22"/>
      <c r="B124" s="22"/>
      <c r="C124" s="22"/>
      <c r="D124" s="22"/>
      <c r="E124" s="22"/>
      <c r="F124" s="22"/>
      <c r="G124" s="24">
        <f t="shared" si="22"/>
        <v>0</v>
      </c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5"/>
      <c r="AN124" s="26"/>
      <c r="AO124" s="25"/>
      <c r="AP124" s="25"/>
      <c r="AQ124" s="25"/>
      <c r="AR124" s="25"/>
      <c r="AS124" s="25"/>
      <c r="AT124" s="26"/>
      <c r="AU124" s="25"/>
      <c r="AV124" s="24">
        <f t="shared" si="23"/>
        <v>0</v>
      </c>
      <c r="AW124" s="27">
        <f t="shared" si="24"/>
        <v>0</v>
      </c>
      <c r="AX124" s="28">
        <f t="shared" si="21"/>
        <v>0</v>
      </c>
      <c r="AY124" s="29" t="e">
        <f t="shared" si="25"/>
        <v>#DIV/0!</v>
      </c>
      <c r="AZ124" s="30"/>
      <c r="BA124" s="31" t="e">
        <f t="shared" si="19"/>
        <v>#DIV/0!</v>
      </c>
      <c r="BB124" s="22"/>
      <c r="BC124" s="103" t="e">
        <f t="shared" si="17"/>
        <v>#DIV/0!</v>
      </c>
      <c r="BD124" s="22"/>
      <c r="BE124" s="32"/>
      <c r="BF124" s="34" t="e">
        <f t="shared" si="20"/>
        <v>#DIV/0!</v>
      </c>
      <c r="BG124" s="35" t="e">
        <f t="shared" si="18"/>
        <v>#DIV/0!</v>
      </c>
    </row>
    <row r="125" spans="1:59" x14ac:dyDescent="0.45">
      <c r="A125" s="22"/>
      <c r="B125" s="22"/>
      <c r="C125" s="22"/>
      <c r="D125" s="22"/>
      <c r="E125" s="22"/>
      <c r="F125" s="22"/>
      <c r="G125" s="24">
        <f t="shared" si="22"/>
        <v>0</v>
      </c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6"/>
      <c r="AM125" s="25"/>
      <c r="AN125" s="26"/>
      <c r="AO125" s="25"/>
      <c r="AP125" s="25"/>
      <c r="AQ125" s="25"/>
      <c r="AR125" s="25"/>
      <c r="AS125" s="25"/>
      <c r="AT125" s="26"/>
      <c r="AU125" s="25"/>
      <c r="AV125" s="24">
        <f t="shared" si="23"/>
        <v>0</v>
      </c>
      <c r="AW125" s="27">
        <f t="shared" si="24"/>
        <v>0</v>
      </c>
      <c r="AX125" s="28">
        <f t="shared" si="21"/>
        <v>0</v>
      </c>
      <c r="AY125" s="29" t="e">
        <f t="shared" si="25"/>
        <v>#DIV/0!</v>
      </c>
      <c r="AZ125" s="30"/>
      <c r="BA125" s="31" t="e">
        <f t="shared" si="19"/>
        <v>#DIV/0!</v>
      </c>
      <c r="BB125" s="22"/>
      <c r="BC125" s="103" t="e">
        <f t="shared" si="17"/>
        <v>#DIV/0!</v>
      </c>
      <c r="BD125" s="22"/>
      <c r="BE125" s="32"/>
      <c r="BF125" s="34" t="e">
        <f t="shared" si="20"/>
        <v>#DIV/0!</v>
      </c>
      <c r="BG125" s="35" t="e">
        <f t="shared" si="18"/>
        <v>#DIV/0!</v>
      </c>
    </row>
    <row r="126" spans="1:59" x14ac:dyDescent="0.45">
      <c r="A126" s="22"/>
      <c r="B126" s="22"/>
      <c r="C126" s="22"/>
      <c r="D126" s="22"/>
      <c r="E126" s="22"/>
      <c r="F126" s="22"/>
      <c r="G126" s="24">
        <f t="shared" si="22"/>
        <v>0</v>
      </c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6"/>
      <c r="AM126" s="25"/>
      <c r="AN126" s="26"/>
      <c r="AO126" s="25"/>
      <c r="AP126" s="25"/>
      <c r="AQ126" s="25"/>
      <c r="AR126" s="25"/>
      <c r="AS126" s="25"/>
      <c r="AT126" s="26"/>
      <c r="AU126" s="25"/>
      <c r="AV126" s="24">
        <f t="shared" si="23"/>
        <v>0</v>
      </c>
      <c r="AW126" s="27">
        <f t="shared" si="24"/>
        <v>0</v>
      </c>
      <c r="AX126" s="28">
        <f t="shared" si="21"/>
        <v>0</v>
      </c>
      <c r="AY126" s="29" t="e">
        <f t="shared" si="25"/>
        <v>#DIV/0!</v>
      </c>
      <c r="AZ126" s="30"/>
      <c r="BA126" s="31" t="e">
        <f t="shared" si="19"/>
        <v>#DIV/0!</v>
      </c>
      <c r="BB126" s="22"/>
      <c r="BC126" s="103" t="e">
        <f t="shared" si="17"/>
        <v>#DIV/0!</v>
      </c>
      <c r="BD126" s="22"/>
      <c r="BE126" s="32"/>
      <c r="BF126" s="34" t="e">
        <f t="shared" si="20"/>
        <v>#DIV/0!</v>
      </c>
      <c r="BG126" s="35" t="e">
        <f t="shared" si="18"/>
        <v>#DIV/0!</v>
      </c>
    </row>
    <row r="127" spans="1:59" x14ac:dyDescent="0.45">
      <c r="A127" s="22"/>
      <c r="B127" s="22"/>
      <c r="C127" s="22"/>
      <c r="D127" s="22"/>
      <c r="E127" s="22"/>
      <c r="F127" s="22"/>
      <c r="G127" s="24">
        <f t="shared" si="22"/>
        <v>0</v>
      </c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6"/>
      <c r="AM127" s="25"/>
      <c r="AN127" s="26"/>
      <c r="AO127" s="25"/>
      <c r="AP127" s="25"/>
      <c r="AQ127" s="25"/>
      <c r="AR127" s="25"/>
      <c r="AS127" s="25"/>
      <c r="AT127" s="26"/>
      <c r="AU127" s="25"/>
      <c r="AV127" s="24">
        <f t="shared" si="23"/>
        <v>0</v>
      </c>
      <c r="AW127" s="27">
        <f t="shared" si="24"/>
        <v>0</v>
      </c>
      <c r="AX127" s="28">
        <f t="shared" si="21"/>
        <v>0</v>
      </c>
      <c r="AY127" s="29" t="e">
        <f t="shared" si="25"/>
        <v>#DIV/0!</v>
      </c>
      <c r="AZ127" s="30"/>
      <c r="BA127" s="31" t="e">
        <f t="shared" si="19"/>
        <v>#DIV/0!</v>
      </c>
      <c r="BB127" s="22"/>
      <c r="BC127" s="103" t="e">
        <f t="shared" si="17"/>
        <v>#DIV/0!</v>
      </c>
      <c r="BD127" s="22"/>
      <c r="BE127" s="32"/>
      <c r="BF127" s="34" t="e">
        <f t="shared" si="20"/>
        <v>#DIV/0!</v>
      </c>
      <c r="BG127" s="35" t="e">
        <f t="shared" si="18"/>
        <v>#DIV/0!</v>
      </c>
    </row>
    <row r="128" spans="1:59" x14ac:dyDescent="0.45">
      <c r="A128" s="22"/>
      <c r="B128" s="22"/>
      <c r="C128" s="22"/>
      <c r="D128" s="22"/>
      <c r="E128" s="22"/>
      <c r="F128" s="22"/>
      <c r="G128" s="24">
        <f t="shared" si="22"/>
        <v>0</v>
      </c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6"/>
      <c r="AM128" s="25"/>
      <c r="AN128" s="26"/>
      <c r="AO128" s="25"/>
      <c r="AP128" s="25"/>
      <c r="AQ128" s="25"/>
      <c r="AR128" s="25"/>
      <c r="AS128" s="25"/>
      <c r="AT128" s="26"/>
      <c r="AU128" s="25"/>
      <c r="AV128" s="24">
        <f t="shared" si="23"/>
        <v>0</v>
      </c>
      <c r="AW128" s="27">
        <f t="shared" si="24"/>
        <v>0</v>
      </c>
      <c r="AX128" s="28">
        <f t="shared" si="21"/>
        <v>0</v>
      </c>
      <c r="AY128" s="29" t="e">
        <f t="shared" si="25"/>
        <v>#DIV/0!</v>
      </c>
      <c r="AZ128" s="30"/>
      <c r="BA128" s="31" t="e">
        <f t="shared" si="19"/>
        <v>#DIV/0!</v>
      </c>
      <c r="BB128" s="22"/>
      <c r="BC128" s="103" t="e">
        <f t="shared" si="17"/>
        <v>#DIV/0!</v>
      </c>
      <c r="BD128" s="22"/>
      <c r="BE128" s="32"/>
      <c r="BF128" s="34" t="e">
        <f t="shared" si="20"/>
        <v>#DIV/0!</v>
      </c>
      <c r="BG128" s="35" t="e">
        <f t="shared" si="18"/>
        <v>#DIV/0!</v>
      </c>
    </row>
    <row r="129" spans="1:59" x14ac:dyDescent="0.45">
      <c r="A129" s="22"/>
      <c r="B129" s="22"/>
      <c r="C129" s="22"/>
      <c r="D129" s="22"/>
      <c r="E129" s="22"/>
      <c r="F129" s="22"/>
      <c r="G129" s="24">
        <f t="shared" si="22"/>
        <v>0</v>
      </c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6"/>
      <c r="AM129" s="25"/>
      <c r="AN129" s="26"/>
      <c r="AO129" s="25"/>
      <c r="AP129" s="25"/>
      <c r="AQ129" s="25"/>
      <c r="AR129" s="25"/>
      <c r="AS129" s="25"/>
      <c r="AT129" s="26"/>
      <c r="AU129" s="25"/>
      <c r="AV129" s="24">
        <f t="shared" si="23"/>
        <v>0</v>
      </c>
      <c r="AW129" s="27">
        <f t="shared" si="24"/>
        <v>0</v>
      </c>
      <c r="AX129" s="28">
        <f t="shared" si="21"/>
        <v>0</v>
      </c>
      <c r="AY129" s="29" t="e">
        <f t="shared" si="25"/>
        <v>#DIV/0!</v>
      </c>
      <c r="AZ129" s="30"/>
      <c r="BA129" s="31" t="e">
        <f t="shared" si="19"/>
        <v>#DIV/0!</v>
      </c>
      <c r="BB129" s="22"/>
      <c r="BC129" s="103" t="e">
        <f t="shared" si="17"/>
        <v>#DIV/0!</v>
      </c>
      <c r="BD129" s="22"/>
      <c r="BE129" s="32"/>
      <c r="BF129" s="34" t="e">
        <f t="shared" si="20"/>
        <v>#DIV/0!</v>
      </c>
      <c r="BG129" s="35" t="e">
        <f t="shared" si="18"/>
        <v>#DIV/0!</v>
      </c>
    </row>
    <row r="130" spans="1:59" x14ac:dyDescent="0.45">
      <c r="A130" s="22"/>
      <c r="B130" s="22"/>
      <c r="C130" s="22"/>
      <c r="D130" s="22"/>
      <c r="E130" s="22"/>
      <c r="F130" s="22"/>
      <c r="G130" s="24">
        <f t="shared" si="22"/>
        <v>0</v>
      </c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6"/>
      <c r="AM130" s="25"/>
      <c r="AN130" s="26"/>
      <c r="AO130" s="25"/>
      <c r="AP130" s="25"/>
      <c r="AQ130" s="25"/>
      <c r="AR130" s="25"/>
      <c r="AS130" s="25"/>
      <c r="AT130" s="26"/>
      <c r="AU130" s="25"/>
      <c r="AV130" s="24">
        <f t="shared" si="23"/>
        <v>0</v>
      </c>
      <c r="AW130" s="27">
        <f t="shared" si="24"/>
        <v>0</v>
      </c>
      <c r="AX130" s="28">
        <f t="shared" si="21"/>
        <v>0</v>
      </c>
      <c r="AY130" s="29" t="e">
        <f t="shared" si="25"/>
        <v>#DIV/0!</v>
      </c>
      <c r="AZ130" s="30"/>
      <c r="BA130" s="31" t="e">
        <f t="shared" si="19"/>
        <v>#DIV/0!</v>
      </c>
      <c r="BB130" s="22"/>
      <c r="BC130" s="103" t="e">
        <f t="shared" ref="BC130:BC193" si="26">BB130/BA130</f>
        <v>#DIV/0!</v>
      </c>
      <c r="BD130" s="22"/>
      <c r="BE130" s="32"/>
      <c r="BF130" s="34" t="e">
        <f t="shared" si="20"/>
        <v>#DIV/0!</v>
      </c>
      <c r="BG130" s="35" t="e">
        <f t="shared" ref="BG130:BG193" si="27">BF130*BC130*AY130</f>
        <v>#DIV/0!</v>
      </c>
    </row>
    <row r="131" spans="1:59" x14ac:dyDescent="0.45">
      <c r="A131" s="22"/>
      <c r="B131" s="22"/>
      <c r="C131" s="22"/>
      <c r="D131" s="22"/>
      <c r="E131" s="22"/>
      <c r="F131" s="22"/>
      <c r="G131" s="24">
        <f t="shared" si="22"/>
        <v>0</v>
      </c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6"/>
      <c r="AM131" s="25"/>
      <c r="AN131" s="26"/>
      <c r="AO131" s="25"/>
      <c r="AP131" s="25"/>
      <c r="AQ131" s="25"/>
      <c r="AR131" s="25"/>
      <c r="AS131" s="25"/>
      <c r="AT131" s="26"/>
      <c r="AU131" s="25"/>
      <c r="AV131" s="24">
        <f t="shared" si="23"/>
        <v>0</v>
      </c>
      <c r="AW131" s="27">
        <f t="shared" si="24"/>
        <v>0</v>
      </c>
      <c r="AX131" s="28">
        <f t="shared" si="21"/>
        <v>0</v>
      </c>
      <c r="AY131" s="29" t="e">
        <f t="shared" si="25"/>
        <v>#DIV/0!</v>
      </c>
      <c r="AZ131" s="30"/>
      <c r="BA131" s="31" t="e">
        <f t="shared" ref="BA131:BA194" si="28">(AX131*60)/AZ131*1</f>
        <v>#DIV/0!</v>
      </c>
      <c r="BB131" s="22"/>
      <c r="BC131" s="103" t="e">
        <f t="shared" si="26"/>
        <v>#DIV/0!</v>
      </c>
      <c r="BD131" s="22"/>
      <c r="BE131" s="32"/>
      <c r="BF131" s="34" t="e">
        <f t="shared" si="20"/>
        <v>#DIV/0!</v>
      </c>
      <c r="BG131" s="35" t="e">
        <f t="shared" si="27"/>
        <v>#DIV/0!</v>
      </c>
    </row>
    <row r="132" spans="1:59" x14ac:dyDescent="0.45">
      <c r="A132" s="22"/>
      <c r="B132" s="22"/>
      <c r="C132" s="22"/>
      <c r="D132" s="22"/>
      <c r="E132" s="22"/>
      <c r="F132" s="22"/>
      <c r="G132" s="24">
        <f t="shared" si="22"/>
        <v>0</v>
      </c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6"/>
      <c r="AM132" s="25"/>
      <c r="AN132" s="26"/>
      <c r="AO132" s="25"/>
      <c r="AP132" s="25"/>
      <c r="AQ132" s="25"/>
      <c r="AR132" s="25"/>
      <c r="AS132" s="25"/>
      <c r="AT132" s="26"/>
      <c r="AU132" s="25"/>
      <c r="AV132" s="24">
        <f t="shared" si="23"/>
        <v>0</v>
      </c>
      <c r="AW132" s="27">
        <f t="shared" si="24"/>
        <v>0</v>
      </c>
      <c r="AX132" s="28">
        <f t="shared" si="21"/>
        <v>0</v>
      </c>
      <c r="AY132" s="29" t="e">
        <f t="shared" si="25"/>
        <v>#DIV/0!</v>
      </c>
      <c r="AZ132" s="30"/>
      <c r="BA132" s="31" t="e">
        <f t="shared" si="28"/>
        <v>#DIV/0!</v>
      </c>
      <c r="BB132" s="22"/>
      <c r="BC132" s="103" t="e">
        <f t="shared" si="26"/>
        <v>#DIV/0!</v>
      </c>
      <c r="BD132" s="22"/>
      <c r="BE132" s="32"/>
      <c r="BF132" s="34" t="e">
        <f t="shared" si="20"/>
        <v>#DIV/0!</v>
      </c>
      <c r="BG132" s="35" t="e">
        <f t="shared" si="27"/>
        <v>#DIV/0!</v>
      </c>
    </row>
    <row r="133" spans="1:59" x14ac:dyDescent="0.45">
      <c r="A133" s="22"/>
      <c r="B133" s="22"/>
      <c r="C133" s="22"/>
      <c r="D133" s="22"/>
      <c r="E133" s="22"/>
      <c r="F133" s="22"/>
      <c r="G133" s="24">
        <f t="shared" si="22"/>
        <v>0</v>
      </c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6"/>
      <c r="AM133" s="25"/>
      <c r="AN133" s="26"/>
      <c r="AO133" s="25"/>
      <c r="AP133" s="25"/>
      <c r="AQ133" s="25"/>
      <c r="AR133" s="25"/>
      <c r="AS133" s="25"/>
      <c r="AT133" s="26"/>
      <c r="AU133" s="25"/>
      <c r="AV133" s="24">
        <f t="shared" si="23"/>
        <v>0</v>
      </c>
      <c r="AW133" s="27">
        <f t="shared" si="24"/>
        <v>0</v>
      </c>
      <c r="AX133" s="28">
        <f t="shared" si="21"/>
        <v>0</v>
      </c>
      <c r="AY133" s="29" t="e">
        <f t="shared" si="25"/>
        <v>#DIV/0!</v>
      </c>
      <c r="AZ133" s="30"/>
      <c r="BA133" s="31" t="e">
        <f t="shared" si="28"/>
        <v>#DIV/0!</v>
      </c>
      <c r="BB133" s="22"/>
      <c r="BC133" s="103" t="e">
        <f t="shared" si="26"/>
        <v>#DIV/0!</v>
      </c>
      <c r="BD133" s="22"/>
      <c r="BE133" s="32"/>
      <c r="BF133" s="34" t="e">
        <f t="shared" ref="BF133:BF196" si="29">(BD133-BE133)/BB133</f>
        <v>#DIV/0!</v>
      </c>
      <c r="BG133" s="35" t="e">
        <f t="shared" si="27"/>
        <v>#DIV/0!</v>
      </c>
    </row>
    <row r="134" spans="1:59" x14ac:dyDescent="0.45">
      <c r="A134" s="22"/>
      <c r="B134" s="22"/>
      <c r="C134" s="22"/>
      <c r="D134" s="22"/>
      <c r="E134" s="22"/>
      <c r="F134" s="22"/>
      <c r="G134" s="24">
        <f t="shared" si="22"/>
        <v>0</v>
      </c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6"/>
      <c r="AM134" s="25"/>
      <c r="AN134" s="26"/>
      <c r="AO134" s="25"/>
      <c r="AP134" s="25"/>
      <c r="AQ134" s="25"/>
      <c r="AR134" s="25"/>
      <c r="AS134" s="25"/>
      <c r="AT134" s="26"/>
      <c r="AU134" s="25"/>
      <c r="AV134" s="24">
        <f t="shared" si="23"/>
        <v>0</v>
      </c>
      <c r="AW134" s="27">
        <f t="shared" si="24"/>
        <v>0</v>
      </c>
      <c r="AX134" s="28">
        <f t="shared" si="21"/>
        <v>0</v>
      </c>
      <c r="AY134" s="29" t="e">
        <f t="shared" si="25"/>
        <v>#DIV/0!</v>
      </c>
      <c r="AZ134" s="30"/>
      <c r="BA134" s="31" t="e">
        <f t="shared" si="28"/>
        <v>#DIV/0!</v>
      </c>
      <c r="BB134" s="22"/>
      <c r="BC134" s="103" t="e">
        <f t="shared" si="26"/>
        <v>#DIV/0!</v>
      </c>
      <c r="BD134" s="22"/>
      <c r="BE134" s="32"/>
      <c r="BF134" s="34" t="e">
        <f t="shared" si="29"/>
        <v>#DIV/0!</v>
      </c>
      <c r="BG134" s="35" t="e">
        <f t="shared" si="27"/>
        <v>#DIV/0!</v>
      </c>
    </row>
    <row r="135" spans="1:59" x14ac:dyDescent="0.45">
      <c r="A135" s="22"/>
      <c r="B135" s="22"/>
      <c r="C135" s="22"/>
      <c r="D135" s="22"/>
      <c r="E135" s="22"/>
      <c r="F135" s="22"/>
      <c r="G135" s="24">
        <f t="shared" si="22"/>
        <v>0</v>
      </c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6"/>
      <c r="AM135" s="25"/>
      <c r="AN135" s="26"/>
      <c r="AO135" s="25"/>
      <c r="AP135" s="25"/>
      <c r="AQ135" s="25"/>
      <c r="AR135" s="25"/>
      <c r="AS135" s="25"/>
      <c r="AT135" s="26"/>
      <c r="AU135" s="25"/>
      <c r="AV135" s="24">
        <f t="shared" si="23"/>
        <v>0</v>
      </c>
      <c r="AW135" s="27">
        <f t="shared" si="24"/>
        <v>0</v>
      </c>
      <c r="AX135" s="28">
        <f t="shared" si="21"/>
        <v>0</v>
      </c>
      <c r="AY135" s="29" t="e">
        <f t="shared" si="25"/>
        <v>#DIV/0!</v>
      </c>
      <c r="AZ135" s="30"/>
      <c r="BA135" s="31" t="e">
        <f t="shared" si="28"/>
        <v>#DIV/0!</v>
      </c>
      <c r="BB135" s="22"/>
      <c r="BC135" s="103" t="e">
        <f t="shared" si="26"/>
        <v>#DIV/0!</v>
      </c>
      <c r="BD135" s="22"/>
      <c r="BE135" s="32"/>
      <c r="BF135" s="34" t="e">
        <f t="shared" si="29"/>
        <v>#DIV/0!</v>
      </c>
      <c r="BG135" s="35" t="e">
        <f t="shared" si="27"/>
        <v>#DIV/0!</v>
      </c>
    </row>
    <row r="136" spans="1:59" x14ac:dyDescent="0.45">
      <c r="A136" s="22"/>
      <c r="B136" s="22"/>
      <c r="C136" s="22"/>
      <c r="D136" s="22"/>
      <c r="E136" s="22"/>
      <c r="F136" s="22"/>
      <c r="G136" s="24">
        <f t="shared" si="22"/>
        <v>0</v>
      </c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6"/>
      <c r="AM136" s="25"/>
      <c r="AN136" s="26"/>
      <c r="AO136" s="25"/>
      <c r="AP136" s="25"/>
      <c r="AQ136" s="25"/>
      <c r="AR136" s="25"/>
      <c r="AS136" s="25"/>
      <c r="AT136" s="26"/>
      <c r="AU136" s="25"/>
      <c r="AV136" s="24">
        <f t="shared" si="23"/>
        <v>0</v>
      </c>
      <c r="AW136" s="27">
        <f t="shared" si="24"/>
        <v>0</v>
      </c>
      <c r="AX136" s="28">
        <f t="shared" si="21"/>
        <v>0</v>
      </c>
      <c r="AY136" s="29" t="e">
        <f t="shared" si="25"/>
        <v>#DIV/0!</v>
      </c>
      <c r="AZ136" s="30"/>
      <c r="BA136" s="31" t="e">
        <f t="shared" si="28"/>
        <v>#DIV/0!</v>
      </c>
      <c r="BB136" s="22"/>
      <c r="BC136" s="103" t="e">
        <f t="shared" si="26"/>
        <v>#DIV/0!</v>
      </c>
      <c r="BD136" s="22"/>
      <c r="BE136" s="32"/>
      <c r="BF136" s="34" t="e">
        <f t="shared" si="29"/>
        <v>#DIV/0!</v>
      </c>
      <c r="BG136" s="35" t="e">
        <f t="shared" si="27"/>
        <v>#DIV/0!</v>
      </c>
    </row>
    <row r="137" spans="1:59" x14ac:dyDescent="0.45">
      <c r="A137" s="22"/>
      <c r="B137" s="22"/>
      <c r="C137" s="22"/>
      <c r="D137" s="22"/>
      <c r="E137" s="22"/>
      <c r="F137" s="22"/>
      <c r="G137" s="24">
        <f t="shared" si="22"/>
        <v>0</v>
      </c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6"/>
      <c r="AM137" s="25"/>
      <c r="AN137" s="26"/>
      <c r="AO137" s="25"/>
      <c r="AP137" s="25"/>
      <c r="AQ137" s="25"/>
      <c r="AR137" s="25"/>
      <c r="AS137" s="25"/>
      <c r="AT137" s="26"/>
      <c r="AU137" s="25"/>
      <c r="AV137" s="24">
        <f t="shared" si="23"/>
        <v>0</v>
      </c>
      <c r="AW137" s="27">
        <f t="shared" si="24"/>
        <v>0</v>
      </c>
      <c r="AX137" s="28">
        <f t="shared" si="21"/>
        <v>0</v>
      </c>
      <c r="AY137" s="29" t="e">
        <f t="shared" si="25"/>
        <v>#DIV/0!</v>
      </c>
      <c r="AZ137" s="30"/>
      <c r="BA137" s="31" t="e">
        <f t="shared" si="28"/>
        <v>#DIV/0!</v>
      </c>
      <c r="BB137" s="22"/>
      <c r="BC137" s="103" t="e">
        <f t="shared" si="26"/>
        <v>#DIV/0!</v>
      </c>
      <c r="BD137" s="22"/>
      <c r="BE137" s="32"/>
      <c r="BF137" s="34" t="e">
        <f t="shared" si="29"/>
        <v>#DIV/0!</v>
      </c>
      <c r="BG137" s="35" t="e">
        <f t="shared" si="27"/>
        <v>#DIV/0!</v>
      </c>
    </row>
    <row r="138" spans="1:59" x14ac:dyDescent="0.45">
      <c r="A138" s="22"/>
      <c r="B138" s="22"/>
      <c r="C138" s="22"/>
      <c r="D138" s="22"/>
      <c r="E138" s="22"/>
      <c r="F138" s="22"/>
      <c r="G138" s="24">
        <f t="shared" si="22"/>
        <v>0</v>
      </c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6"/>
      <c r="AM138" s="25"/>
      <c r="AN138" s="26"/>
      <c r="AO138" s="25"/>
      <c r="AP138" s="25"/>
      <c r="AQ138" s="25"/>
      <c r="AR138" s="25"/>
      <c r="AS138" s="25"/>
      <c r="AT138" s="26"/>
      <c r="AU138" s="25"/>
      <c r="AV138" s="24">
        <f t="shared" si="23"/>
        <v>0</v>
      </c>
      <c r="AW138" s="27">
        <f t="shared" si="24"/>
        <v>0</v>
      </c>
      <c r="AX138" s="28">
        <f t="shared" si="21"/>
        <v>0</v>
      </c>
      <c r="AY138" s="29" t="e">
        <f t="shared" si="25"/>
        <v>#DIV/0!</v>
      </c>
      <c r="AZ138" s="30"/>
      <c r="BA138" s="31" t="e">
        <f t="shared" si="28"/>
        <v>#DIV/0!</v>
      </c>
      <c r="BB138" s="22"/>
      <c r="BC138" s="103" t="e">
        <f t="shared" si="26"/>
        <v>#DIV/0!</v>
      </c>
      <c r="BD138" s="22"/>
      <c r="BE138" s="32"/>
      <c r="BF138" s="34" t="e">
        <f t="shared" si="29"/>
        <v>#DIV/0!</v>
      </c>
      <c r="BG138" s="35" t="e">
        <f t="shared" si="27"/>
        <v>#DIV/0!</v>
      </c>
    </row>
    <row r="139" spans="1:59" x14ac:dyDescent="0.45">
      <c r="A139" s="22"/>
      <c r="B139" s="22"/>
      <c r="C139" s="22"/>
      <c r="D139" s="22"/>
      <c r="E139" s="22"/>
      <c r="F139" s="22"/>
      <c r="G139" s="24">
        <f t="shared" si="22"/>
        <v>0</v>
      </c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6"/>
      <c r="AM139" s="25"/>
      <c r="AN139" s="26"/>
      <c r="AO139" s="25"/>
      <c r="AP139" s="25"/>
      <c r="AQ139" s="25"/>
      <c r="AR139" s="25"/>
      <c r="AS139" s="25"/>
      <c r="AT139" s="26"/>
      <c r="AU139" s="25"/>
      <c r="AV139" s="24">
        <f t="shared" si="23"/>
        <v>0</v>
      </c>
      <c r="AW139" s="27">
        <f t="shared" si="24"/>
        <v>0</v>
      </c>
      <c r="AX139" s="28">
        <f t="shared" si="21"/>
        <v>0</v>
      </c>
      <c r="AY139" s="29" t="e">
        <f t="shared" si="25"/>
        <v>#DIV/0!</v>
      </c>
      <c r="AZ139" s="30"/>
      <c r="BA139" s="31" t="e">
        <f t="shared" si="28"/>
        <v>#DIV/0!</v>
      </c>
      <c r="BB139" s="22"/>
      <c r="BC139" s="103" t="e">
        <f t="shared" si="26"/>
        <v>#DIV/0!</v>
      </c>
      <c r="BD139" s="22"/>
      <c r="BE139" s="32"/>
      <c r="BF139" s="34" t="e">
        <f t="shared" si="29"/>
        <v>#DIV/0!</v>
      </c>
      <c r="BG139" s="35" t="e">
        <f t="shared" si="27"/>
        <v>#DIV/0!</v>
      </c>
    </row>
    <row r="140" spans="1:59" x14ac:dyDescent="0.45">
      <c r="A140" s="22"/>
      <c r="B140" s="22"/>
      <c r="C140" s="22"/>
      <c r="D140" s="22"/>
      <c r="E140" s="22"/>
      <c r="F140" s="22"/>
      <c r="G140" s="24">
        <f t="shared" si="22"/>
        <v>0</v>
      </c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6"/>
      <c r="AM140" s="25"/>
      <c r="AN140" s="26"/>
      <c r="AO140" s="25"/>
      <c r="AP140" s="25"/>
      <c r="AQ140" s="25"/>
      <c r="AR140" s="25"/>
      <c r="AS140" s="25"/>
      <c r="AT140" s="26"/>
      <c r="AU140" s="25"/>
      <c r="AV140" s="24">
        <f t="shared" si="23"/>
        <v>0</v>
      </c>
      <c r="AW140" s="27">
        <f t="shared" si="24"/>
        <v>0</v>
      </c>
      <c r="AX140" s="28">
        <f t="shared" si="21"/>
        <v>0</v>
      </c>
      <c r="AY140" s="29" t="e">
        <f t="shared" si="25"/>
        <v>#DIV/0!</v>
      </c>
      <c r="AZ140" s="30"/>
      <c r="BA140" s="31" t="e">
        <f t="shared" si="28"/>
        <v>#DIV/0!</v>
      </c>
      <c r="BB140" s="22"/>
      <c r="BC140" s="103" t="e">
        <f t="shared" si="26"/>
        <v>#DIV/0!</v>
      </c>
      <c r="BD140" s="22"/>
      <c r="BE140" s="32"/>
      <c r="BF140" s="34" t="e">
        <f t="shared" si="29"/>
        <v>#DIV/0!</v>
      </c>
      <c r="BG140" s="35" t="e">
        <f t="shared" si="27"/>
        <v>#DIV/0!</v>
      </c>
    </row>
    <row r="141" spans="1:59" x14ac:dyDescent="0.45">
      <c r="A141" s="22"/>
      <c r="B141" s="22"/>
      <c r="C141" s="22"/>
      <c r="D141" s="22"/>
      <c r="E141" s="22"/>
      <c r="F141" s="22"/>
      <c r="G141" s="24">
        <f t="shared" si="22"/>
        <v>0</v>
      </c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6"/>
      <c r="AM141" s="25"/>
      <c r="AN141" s="26"/>
      <c r="AO141" s="25"/>
      <c r="AP141" s="25"/>
      <c r="AQ141" s="25"/>
      <c r="AR141" s="25"/>
      <c r="AS141" s="25"/>
      <c r="AT141" s="26"/>
      <c r="AU141" s="25"/>
      <c r="AV141" s="24">
        <f t="shared" si="23"/>
        <v>0</v>
      </c>
      <c r="AW141" s="27">
        <f t="shared" si="24"/>
        <v>0</v>
      </c>
      <c r="AX141" s="28">
        <f t="shared" si="21"/>
        <v>0</v>
      </c>
      <c r="AY141" s="29" t="e">
        <f t="shared" si="25"/>
        <v>#DIV/0!</v>
      </c>
      <c r="AZ141" s="30"/>
      <c r="BA141" s="31" t="e">
        <f t="shared" si="28"/>
        <v>#DIV/0!</v>
      </c>
      <c r="BB141" s="22"/>
      <c r="BC141" s="103" t="e">
        <f t="shared" si="26"/>
        <v>#DIV/0!</v>
      </c>
      <c r="BD141" s="22"/>
      <c r="BE141" s="32"/>
      <c r="BF141" s="34" t="e">
        <f t="shared" si="29"/>
        <v>#DIV/0!</v>
      </c>
      <c r="BG141" s="35" t="e">
        <f t="shared" si="27"/>
        <v>#DIV/0!</v>
      </c>
    </row>
    <row r="142" spans="1:59" x14ac:dyDescent="0.45">
      <c r="A142" s="22"/>
      <c r="B142" s="22"/>
      <c r="C142" s="22"/>
      <c r="D142" s="22"/>
      <c r="E142" s="22"/>
      <c r="F142" s="22"/>
      <c r="G142" s="24">
        <f t="shared" si="22"/>
        <v>0</v>
      </c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6"/>
      <c r="AM142" s="25"/>
      <c r="AN142" s="26"/>
      <c r="AO142" s="25"/>
      <c r="AP142" s="25"/>
      <c r="AQ142" s="25"/>
      <c r="AR142" s="25"/>
      <c r="AS142" s="25"/>
      <c r="AT142" s="26"/>
      <c r="AU142" s="25"/>
      <c r="AV142" s="24">
        <f t="shared" si="23"/>
        <v>0</v>
      </c>
      <c r="AW142" s="27">
        <f t="shared" si="24"/>
        <v>0</v>
      </c>
      <c r="AX142" s="28">
        <f t="shared" si="21"/>
        <v>0</v>
      </c>
      <c r="AY142" s="29" t="e">
        <f t="shared" si="25"/>
        <v>#DIV/0!</v>
      </c>
      <c r="AZ142" s="30"/>
      <c r="BA142" s="31" t="e">
        <f t="shared" si="28"/>
        <v>#DIV/0!</v>
      </c>
      <c r="BB142" s="22"/>
      <c r="BC142" s="103" t="e">
        <f t="shared" si="26"/>
        <v>#DIV/0!</v>
      </c>
      <c r="BD142" s="22"/>
      <c r="BE142" s="32"/>
      <c r="BF142" s="34" t="e">
        <f t="shared" si="29"/>
        <v>#DIV/0!</v>
      </c>
      <c r="BG142" s="35" t="e">
        <f t="shared" si="27"/>
        <v>#DIV/0!</v>
      </c>
    </row>
    <row r="143" spans="1:59" x14ac:dyDescent="0.45">
      <c r="A143" s="22"/>
      <c r="B143" s="22"/>
      <c r="C143" s="22"/>
      <c r="D143" s="22"/>
      <c r="E143" s="22"/>
      <c r="F143" s="22"/>
      <c r="G143" s="24">
        <f t="shared" si="22"/>
        <v>0</v>
      </c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6"/>
      <c r="AM143" s="25"/>
      <c r="AN143" s="26"/>
      <c r="AO143" s="25"/>
      <c r="AP143" s="25"/>
      <c r="AQ143" s="25"/>
      <c r="AR143" s="25"/>
      <c r="AS143" s="25"/>
      <c r="AT143" s="26"/>
      <c r="AU143" s="25"/>
      <c r="AV143" s="24">
        <f t="shared" si="23"/>
        <v>0</v>
      </c>
      <c r="AW143" s="27">
        <f t="shared" si="24"/>
        <v>0</v>
      </c>
      <c r="AX143" s="28">
        <f t="shared" si="21"/>
        <v>0</v>
      </c>
      <c r="AY143" s="29" t="e">
        <f t="shared" si="25"/>
        <v>#DIV/0!</v>
      </c>
      <c r="AZ143" s="30"/>
      <c r="BA143" s="31" t="e">
        <f t="shared" si="28"/>
        <v>#DIV/0!</v>
      </c>
      <c r="BB143" s="22"/>
      <c r="BC143" s="103" t="e">
        <f t="shared" si="26"/>
        <v>#DIV/0!</v>
      </c>
      <c r="BD143" s="22"/>
      <c r="BE143" s="32"/>
      <c r="BF143" s="34" t="e">
        <f t="shared" si="29"/>
        <v>#DIV/0!</v>
      </c>
      <c r="BG143" s="35" t="e">
        <f t="shared" si="27"/>
        <v>#DIV/0!</v>
      </c>
    </row>
    <row r="144" spans="1:59" x14ac:dyDescent="0.45">
      <c r="A144" s="22"/>
      <c r="B144" s="22"/>
      <c r="C144" s="22"/>
      <c r="D144" s="22"/>
      <c r="E144" s="22"/>
      <c r="F144" s="22"/>
      <c r="G144" s="24">
        <f t="shared" si="22"/>
        <v>0</v>
      </c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6"/>
      <c r="AM144" s="25"/>
      <c r="AN144" s="26"/>
      <c r="AO144" s="25"/>
      <c r="AP144" s="25"/>
      <c r="AQ144" s="25"/>
      <c r="AR144" s="25"/>
      <c r="AS144" s="25"/>
      <c r="AT144" s="26"/>
      <c r="AU144" s="25"/>
      <c r="AV144" s="24">
        <f t="shared" si="23"/>
        <v>0</v>
      </c>
      <c r="AW144" s="27">
        <f t="shared" si="24"/>
        <v>0</v>
      </c>
      <c r="AX144" s="28">
        <f t="shared" si="21"/>
        <v>0</v>
      </c>
      <c r="AY144" s="29" t="e">
        <f t="shared" si="25"/>
        <v>#DIV/0!</v>
      </c>
      <c r="AZ144" s="30"/>
      <c r="BA144" s="31" t="e">
        <f t="shared" si="28"/>
        <v>#DIV/0!</v>
      </c>
      <c r="BB144" s="22"/>
      <c r="BC144" s="103" t="e">
        <f t="shared" si="26"/>
        <v>#DIV/0!</v>
      </c>
      <c r="BD144" s="22"/>
      <c r="BE144" s="32"/>
      <c r="BF144" s="34" t="e">
        <f t="shared" si="29"/>
        <v>#DIV/0!</v>
      </c>
      <c r="BG144" s="35" t="e">
        <f t="shared" si="27"/>
        <v>#DIV/0!</v>
      </c>
    </row>
    <row r="145" spans="1:59" x14ac:dyDescent="0.45">
      <c r="A145" s="22"/>
      <c r="B145" s="22"/>
      <c r="C145" s="22"/>
      <c r="D145" s="22"/>
      <c r="E145" s="22"/>
      <c r="F145" s="22"/>
      <c r="G145" s="24">
        <f t="shared" si="22"/>
        <v>0</v>
      </c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6"/>
      <c r="AM145" s="25"/>
      <c r="AN145" s="26"/>
      <c r="AO145" s="25"/>
      <c r="AP145" s="25"/>
      <c r="AQ145" s="25"/>
      <c r="AR145" s="25"/>
      <c r="AS145" s="25"/>
      <c r="AT145" s="26"/>
      <c r="AU145" s="25"/>
      <c r="AV145" s="24">
        <f t="shared" si="23"/>
        <v>0</v>
      </c>
      <c r="AW145" s="27">
        <f t="shared" si="24"/>
        <v>0</v>
      </c>
      <c r="AX145" s="28">
        <f t="shared" si="21"/>
        <v>0</v>
      </c>
      <c r="AY145" s="29" t="e">
        <f t="shared" si="25"/>
        <v>#DIV/0!</v>
      </c>
      <c r="AZ145" s="30"/>
      <c r="BA145" s="31" t="e">
        <f t="shared" si="28"/>
        <v>#DIV/0!</v>
      </c>
      <c r="BB145" s="22"/>
      <c r="BC145" s="103" t="e">
        <f t="shared" si="26"/>
        <v>#DIV/0!</v>
      </c>
      <c r="BD145" s="22"/>
      <c r="BE145" s="32"/>
      <c r="BF145" s="34" t="e">
        <f t="shared" si="29"/>
        <v>#DIV/0!</v>
      </c>
      <c r="BG145" s="35" t="e">
        <f t="shared" si="27"/>
        <v>#DIV/0!</v>
      </c>
    </row>
    <row r="146" spans="1:59" x14ac:dyDescent="0.45">
      <c r="A146" s="22"/>
      <c r="B146" s="22"/>
      <c r="C146" s="22"/>
      <c r="D146" s="22"/>
      <c r="E146" s="22"/>
      <c r="F146" s="22"/>
      <c r="G146" s="24">
        <f t="shared" si="22"/>
        <v>0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6"/>
      <c r="AM146" s="25"/>
      <c r="AN146" s="26"/>
      <c r="AO146" s="25"/>
      <c r="AP146" s="25"/>
      <c r="AQ146" s="25"/>
      <c r="AR146" s="25"/>
      <c r="AS146" s="25"/>
      <c r="AT146" s="26"/>
      <c r="AU146" s="25"/>
      <c r="AV146" s="24">
        <f t="shared" si="23"/>
        <v>0</v>
      </c>
      <c r="AW146" s="27">
        <f t="shared" si="24"/>
        <v>0</v>
      </c>
      <c r="AX146" s="28">
        <f t="shared" si="21"/>
        <v>0</v>
      </c>
      <c r="AY146" s="29" t="e">
        <f t="shared" si="25"/>
        <v>#DIV/0!</v>
      </c>
      <c r="AZ146" s="30"/>
      <c r="BA146" s="31" t="e">
        <f t="shared" si="28"/>
        <v>#DIV/0!</v>
      </c>
      <c r="BB146" s="22"/>
      <c r="BC146" s="103" t="e">
        <f t="shared" si="26"/>
        <v>#DIV/0!</v>
      </c>
      <c r="BD146" s="22"/>
      <c r="BE146" s="32"/>
      <c r="BF146" s="34" t="e">
        <f t="shared" si="29"/>
        <v>#DIV/0!</v>
      </c>
      <c r="BG146" s="35" t="e">
        <f t="shared" si="27"/>
        <v>#DIV/0!</v>
      </c>
    </row>
    <row r="147" spans="1:59" x14ac:dyDescent="0.45">
      <c r="A147" s="22"/>
      <c r="B147" s="22"/>
      <c r="C147" s="22"/>
      <c r="D147" s="22"/>
      <c r="E147" s="22"/>
      <c r="F147" s="22"/>
      <c r="G147" s="24">
        <f t="shared" si="22"/>
        <v>0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6"/>
      <c r="AM147" s="25"/>
      <c r="AN147" s="26"/>
      <c r="AO147" s="25"/>
      <c r="AP147" s="25"/>
      <c r="AQ147" s="25"/>
      <c r="AR147" s="25"/>
      <c r="AS147" s="25"/>
      <c r="AT147" s="26"/>
      <c r="AU147" s="25"/>
      <c r="AV147" s="24">
        <f t="shared" si="23"/>
        <v>0</v>
      </c>
      <c r="AW147" s="27">
        <f t="shared" si="24"/>
        <v>0</v>
      </c>
      <c r="AX147" s="28">
        <f t="shared" ref="AX147:AX210" si="30">(HOUR(AW147)*60)+MINUTE(AW147)</f>
        <v>0</v>
      </c>
      <c r="AY147" s="29" t="e">
        <f t="shared" si="25"/>
        <v>#DIV/0!</v>
      </c>
      <c r="AZ147" s="30"/>
      <c r="BA147" s="31" t="e">
        <f t="shared" si="28"/>
        <v>#DIV/0!</v>
      </c>
      <c r="BB147" s="22"/>
      <c r="BC147" s="103" t="e">
        <f t="shared" si="26"/>
        <v>#DIV/0!</v>
      </c>
      <c r="BD147" s="22"/>
      <c r="BE147" s="32"/>
      <c r="BF147" s="34" t="e">
        <f t="shared" si="29"/>
        <v>#DIV/0!</v>
      </c>
      <c r="BG147" s="35" t="e">
        <f t="shared" si="27"/>
        <v>#DIV/0!</v>
      </c>
    </row>
    <row r="148" spans="1:59" x14ac:dyDescent="0.45">
      <c r="A148" s="22"/>
      <c r="B148" s="22"/>
      <c r="C148" s="22"/>
      <c r="D148" s="22"/>
      <c r="E148" s="22"/>
      <c r="F148" s="22"/>
      <c r="G148" s="24">
        <f t="shared" si="22"/>
        <v>0</v>
      </c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6"/>
      <c r="AM148" s="25"/>
      <c r="AN148" s="26"/>
      <c r="AO148" s="25"/>
      <c r="AP148" s="25"/>
      <c r="AQ148" s="25"/>
      <c r="AR148" s="25"/>
      <c r="AS148" s="25"/>
      <c r="AT148" s="26"/>
      <c r="AU148" s="25"/>
      <c r="AV148" s="24">
        <f t="shared" si="23"/>
        <v>0</v>
      </c>
      <c r="AW148" s="27">
        <f t="shared" si="24"/>
        <v>0</v>
      </c>
      <c r="AX148" s="28">
        <f t="shared" si="30"/>
        <v>0</v>
      </c>
      <c r="AY148" s="29" t="e">
        <f t="shared" si="25"/>
        <v>#DIV/0!</v>
      </c>
      <c r="AZ148" s="30"/>
      <c r="BA148" s="31" t="e">
        <f t="shared" si="28"/>
        <v>#DIV/0!</v>
      </c>
      <c r="BB148" s="22"/>
      <c r="BC148" s="103" t="e">
        <f t="shared" si="26"/>
        <v>#DIV/0!</v>
      </c>
      <c r="BD148" s="22"/>
      <c r="BE148" s="32"/>
      <c r="BF148" s="34" t="e">
        <f t="shared" si="29"/>
        <v>#DIV/0!</v>
      </c>
      <c r="BG148" s="35" t="e">
        <f t="shared" si="27"/>
        <v>#DIV/0!</v>
      </c>
    </row>
    <row r="149" spans="1:59" x14ac:dyDescent="0.45">
      <c r="A149" s="22"/>
      <c r="B149" s="22"/>
      <c r="C149" s="22"/>
      <c r="D149" s="22"/>
      <c r="E149" s="22"/>
      <c r="F149" s="22"/>
      <c r="G149" s="24">
        <f t="shared" si="22"/>
        <v>0</v>
      </c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6"/>
      <c r="AM149" s="25"/>
      <c r="AN149" s="26"/>
      <c r="AO149" s="25"/>
      <c r="AP149" s="25"/>
      <c r="AQ149" s="25"/>
      <c r="AR149" s="25"/>
      <c r="AS149" s="25"/>
      <c r="AT149" s="26"/>
      <c r="AU149" s="25"/>
      <c r="AV149" s="24">
        <f t="shared" si="23"/>
        <v>0</v>
      </c>
      <c r="AW149" s="27">
        <f t="shared" si="24"/>
        <v>0</v>
      </c>
      <c r="AX149" s="28">
        <f t="shared" si="30"/>
        <v>0</v>
      </c>
      <c r="AY149" s="29" t="e">
        <f t="shared" si="25"/>
        <v>#DIV/0!</v>
      </c>
      <c r="AZ149" s="30"/>
      <c r="BA149" s="31" t="e">
        <f t="shared" si="28"/>
        <v>#DIV/0!</v>
      </c>
      <c r="BB149" s="22"/>
      <c r="BC149" s="103" t="e">
        <f t="shared" si="26"/>
        <v>#DIV/0!</v>
      </c>
      <c r="BD149" s="22"/>
      <c r="BE149" s="32"/>
      <c r="BF149" s="34" t="e">
        <f t="shared" si="29"/>
        <v>#DIV/0!</v>
      </c>
      <c r="BG149" s="35" t="e">
        <f t="shared" si="27"/>
        <v>#DIV/0!</v>
      </c>
    </row>
    <row r="150" spans="1:59" x14ac:dyDescent="0.45">
      <c r="A150" s="22"/>
      <c r="B150" s="22"/>
      <c r="C150" s="22"/>
      <c r="D150" s="22"/>
      <c r="E150" s="22"/>
      <c r="F150" s="22"/>
      <c r="G150" s="24">
        <f t="shared" si="22"/>
        <v>0</v>
      </c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6"/>
      <c r="AM150" s="25"/>
      <c r="AN150" s="26"/>
      <c r="AO150" s="25"/>
      <c r="AP150" s="25"/>
      <c r="AQ150" s="25"/>
      <c r="AR150" s="25"/>
      <c r="AS150" s="25"/>
      <c r="AT150" s="26"/>
      <c r="AU150" s="25"/>
      <c r="AV150" s="24">
        <f t="shared" si="23"/>
        <v>0</v>
      </c>
      <c r="AW150" s="27">
        <f t="shared" si="24"/>
        <v>0</v>
      </c>
      <c r="AX150" s="28">
        <f t="shared" si="30"/>
        <v>0</v>
      </c>
      <c r="AY150" s="29" t="e">
        <f t="shared" si="25"/>
        <v>#DIV/0!</v>
      </c>
      <c r="AZ150" s="30"/>
      <c r="BA150" s="31" t="e">
        <f t="shared" si="28"/>
        <v>#DIV/0!</v>
      </c>
      <c r="BB150" s="22"/>
      <c r="BC150" s="103" t="e">
        <f t="shared" si="26"/>
        <v>#DIV/0!</v>
      </c>
      <c r="BD150" s="22"/>
      <c r="BE150" s="32"/>
      <c r="BF150" s="34" t="e">
        <f t="shared" si="29"/>
        <v>#DIV/0!</v>
      </c>
      <c r="BG150" s="35" t="e">
        <f t="shared" si="27"/>
        <v>#DIV/0!</v>
      </c>
    </row>
    <row r="151" spans="1:59" x14ac:dyDescent="0.45">
      <c r="A151" s="22"/>
      <c r="B151" s="22"/>
      <c r="C151" s="22"/>
      <c r="D151" s="22"/>
      <c r="E151" s="22"/>
      <c r="F151" s="22"/>
      <c r="G151" s="24">
        <f t="shared" si="22"/>
        <v>0</v>
      </c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6"/>
      <c r="AM151" s="25"/>
      <c r="AN151" s="26"/>
      <c r="AO151" s="25"/>
      <c r="AP151" s="25"/>
      <c r="AQ151" s="25"/>
      <c r="AR151" s="25"/>
      <c r="AS151" s="25"/>
      <c r="AT151" s="26"/>
      <c r="AU151" s="25"/>
      <c r="AV151" s="24">
        <f t="shared" si="23"/>
        <v>0</v>
      </c>
      <c r="AW151" s="27">
        <f t="shared" si="24"/>
        <v>0</v>
      </c>
      <c r="AX151" s="28">
        <f t="shared" si="30"/>
        <v>0</v>
      </c>
      <c r="AY151" s="29" t="e">
        <f t="shared" si="25"/>
        <v>#DIV/0!</v>
      </c>
      <c r="AZ151" s="30"/>
      <c r="BA151" s="31" t="e">
        <f t="shared" si="28"/>
        <v>#DIV/0!</v>
      </c>
      <c r="BB151" s="22"/>
      <c r="BC151" s="103" t="e">
        <f t="shared" si="26"/>
        <v>#DIV/0!</v>
      </c>
      <c r="BD151" s="22"/>
      <c r="BE151" s="32"/>
      <c r="BF151" s="34" t="e">
        <f t="shared" si="29"/>
        <v>#DIV/0!</v>
      </c>
      <c r="BG151" s="35" t="e">
        <f t="shared" si="27"/>
        <v>#DIV/0!</v>
      </c>
    </row>
    <row r="152" spans="1:59" x14ac:dyDescent="0.45">
      <c r="A152" s="22"/>
      <c r="B152" s="22"/>
      <c r="C152" s="22"/>
      <c r="D152" s="22"/>
      <c r="E152" s="22"/>
      <c r="F152" s="22"/>
      <c r="G152" s="24">
        <f t="shared" ref="G152:G215" si="31">(D152-C152)-(E152+F152)</f>
        <v>0</v>
      </c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6"/>
      <c r="AM152" s="25"/>
      <c r="AN152" s="26"/>
      <c r="AO152" s="25"/>
      <c r="AP152" s="25"/>
      <c r="AQ152" s="25"/>
      <c r="AR152" s="25"/>
      <c r="AS152" s="25"/>
      <c r="AT152" s="26"/>
      <c r="AU152" s="25"/>
      <c r="AV152" s="24">
        <f t="shared" si="23"/>
        <v>0</v>
      </c>
      <c r="AW152" s="27">
        <f t="shared" si="24"/>
        <v>0</v>
      </c>
      <c r="AX152" s="28">
        <f t="shared" si="30"/>
        <v>0</v>
      </c>
      <c r="AY152" s="29" t="e">
        <f t="shared" si="25"/>
        <v>#DIV/0!</v>
      </c>
      <c r="AZ152" s="30"/>
      <c r="BA152" s="31" t="e">
        <f t="shared" si="28"/>
        <v>#DIV/0!</v>
      </c>
      <c r="BB152" s="22"/>
      <c r="BC152" s="103" t="e">
        <f t="shared" si="26"/>
        <v>#DIV/0!</v>
      </c>
      <c r="BD152" s="22"/>
      <c r="BE152" s="32"/>
      <c r="BF152" s="34" t="e">
        <f t="shared" si="29"/>
        <v>#DIV/0!</v>
      </c>
      <c r="BG152" s="35" t="e">
        <f t="shared" si="27"/>
        <v>#DIV/0!</v>
      </c>
    </row>
    <row r="153" spans="1:59" x14ac:dyDescent="0.45">
      <c r="A153" s="22"/>
      <c r="B153" s="22"/>
      <c r="C153" s="22"/>
      <c r="D153" s="22"/>
      <c r="E153" s="22"/>
      <c r="F153" s="22"/>
      <c r="G153" s="24">
        <f t="shared" si="31"/>
        <v>0</v>
      </c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6"/>
      <c r="AM153" s="25"/>
      <c r="AN153" s="26"/>
      <c r="AO153" s="25"/>
      <c r="AP153" s="25"/>
      <c r="AQ153" s="25"/>
      <c r="AR153" s="25"/>
      <c r="AS153" s="25"/>
      <c r="AT153" s="26"/>
      <c r="AU153" s="25"/>
      <c r="AV153" s="24">
        <f t="shared" si="23"/>
        <v>0</v>
      </c>
      <c r="AW153" s="27">
        <f t="shared" si="24"/>
        <v>0</v>
      </c>
      <c r="AX153" s="28">
        <f t="shared" si="30"/>
        <v>0</v>
      </c>
      <c r="AY153" s="29" t="e">
        <f t="shared" si="25"/>
        <v>#DIV/0!</v>
      </c>
      <c r="AZ153" s="30"/>
      <c r="BA153" s="31" t="e">
        <f t="shared" si="28"/>
        <v>#DIV/0!</v>
      </c>
      <c r="BB153" s="22"/>
      <c r="BC153" s="103" t="e">
        <f t="shared" si="26"/>
        <v>#DIV/0!</v>
      </c>
      <c r="BD153" s="22"/>
      <c r="BE153" s="32"/>
      <c r="BF153" s="34" t="e">
        <f t="shared" si="29"/>
        <v>#DIV/0!</v>
      </c>
      <c r="BG153" s="35" t="e">
        <f t="shared" si="27"/>
        <v>#DIV/0!</v>
      </c>
    </row>
    <row r="154" spans="1:59" x14ac:dyDescent="0.45">
      <c r="A154" s="22"/>
      <c r="B154" s="22"/>
      <c r="C154" s="22"/>
      <c r="D154" s="22"/>
      <c r="E154" s="22"/>
      <c r="F154" s="22"/>
      <c r="G154" s="24">
        <f t="shared" si="31"/>
        <v>0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6"/>
      <c r="AM154" s="25"/>
      <c r="AN154" s="26"/>
      <c r="AO154" s="25"/>
      <c r="AP154" s="25"/>
      <c r="AQ154" s="25"/>
      <c r="AR154" s="25"/>
      <c r="AS154" s="25"/>
      <c r="AT154" s="26"/>
      <c r="AU154" s="25"/>
      <c r="AV154" s="24">
        <f t="shared" si="23"/>
        <v>0</v>
      </c>
      <c r="AW154" s="27">
        <f t="shared" si="24"/>
        <v>0</v>
      </c>
      <c r="AX154" s="28">
        <f t="shared" si="30"/>
        <v>0</v>
      </c>
      <c r="AY154" s="29" t="e">
        <f t="shared" si="25"/>
        <v>#DIV/0!</v>
      </c>
      <c r="AZ154" s="30"/>
      <c r="BA154" s="31" t="e">
        <f t="shared" si="28"/>
        <v>#DIV/0!</v>
      </c>
      <c r="BB154" s="22"/>
      <c r="BC154" s="103" t="e">
        <f t="shared" si="26"/>
        <v>#DIV/0!</v>
      </c>
      <c r="BD154" s="22"/>
      <c r="BE154" s="32"/>
      <c r="BF154" s="34" t="e">
        <f t="shared" si="29"/>
        <v>#DIV/0!</v>
      </c>
      <c r="BG154" s="35" t="e">
        <f t="shared" si="27"/>
        <v>#DIV/0!</v>
      </c>
    </row>
    <row r="155" spans="1:59" x14ac:dyDescent="0.45">
      <c r="A155" s="22"/>
      <c r="B155" s="22"/>
      <c r="C155" s="22"/>
      <c r="D155" s="22"/>
      <c r="E155" s="22"/>
      <c r="F155" s="22"/>
      <c r="G155" s="24">
        <f t="shared" si="31"/>
        <v>0</v>
      </c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6"/>
      <c r="AM155" s="25"/>
      <c r="AN155" s="26"/>
      <c r="AO155" s="25"/>
      <c r="AP155" s="25"/>
      <c r="AQ155" s="25"/>
      <c r="AR155" s="25"/>
      <c r="AS155" s="25"/>
      <c r="AT155" s="26"/>
      <c r="AU155" s="25"/>
      <c r="AV155" s="24">
        <f t="shared" si="23"/>
        <v>0</v>
      </c>
      <c r="AW155" s="27">
        <f t="shared" si="24"/>
        <v>0</v>
      </c>
      <c r="AX155" s="28">
        <f t="shared" si="30"/>
        <v>0</v>
      </c>
      <c r="AY155" s="29" t="e">
        <f t="shared" si="25"/>
        <v>#DIV/0!</v>
      </c>
      <c r="AZ155" s="30"/>
      <c r="BA155" s="31" t="e">
        <f t="shared" si="28"/>
        <v>#DIV/0!</v>
      </c>
      <c r="BB155" s="22"/>
      <c r="BC155" s="103" t="e">
        <f t="shared" si="26"/>
        <v>#DIV/0!</v>
      </c>
      <c r="BD155" s="22"/>
      <c r="BE155" s="32"/>
      <c r="BF155" s="34" t="e">
        <f t="shared" si="29"/>
        <v>#DIV/0!</v>
      </c>
      <c r="BG155" s="35" t="e">
        <f t="shared" si="27"/>
        <v>#DIV/0!</v>
      </c>
    </row>
    <row r="156" spans="1:59" x14ac:dyDescent="0.45">
      <c r="A156" s="22"/>
      <c r="B156" s="22"/>
      <c r="C156" s="22"/>
      <c r="D156" s="22"/>
      <c r="E156" s="22"/>
      <c r="F156" s="22"/>
      <c r="G156" s="24">
        <f t="shared" si="31"/>
        <v>0</v>
      </c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6"/>
      <c r="AM156" s="25"/>
      <c r="AN156" s="26"/>
      <c r="AO156" s="25"/>
      <c r="AP156" s="25"/>
      <c r="AQ156" s="25"/>
      <c r="AR156" s="25"/>
      <c r="AS156" s="25"/>
      <c r="AT156" s="26"/>
      <c r="AU156" s="25"/>
      <c r="AV156" s="24">
        <f t="shared" si="23"/>
        <v>0</v>
      </c>
      <c r="AW156" s="27">
        <f t="shared" si="24"/>
        <v>0</v>
      </c>
      <c r="AX156" s="28">
        <f t="shared" si="30"/>
        <v>0</v>
      </c>
      <c r="AY156" s="29" t="e">
        <f t="shared" si="25"/>
        <v>#DIV/0!</v>
      </c>
      <c r="AZ156" s="30"/>
      <c r="BA156" s="31" t="e">
        <f t="shared" si="28"/>
        <v>#DIV/0!</v>
      </c>
      <c r="BB156" s="22"/>
      <c r="BC156" s="103" t="e">
        <f t="shared" si="26"/>
        <v>#DIV/0!</v>
      </c>
      <c r="BD156" s="22"/>
      <c r="BE156" s="32"/>
      <c r="BF156" s="34" t="e">
        <f t="shared" si="29"/>
        <v>#DIV/0!</v>
      </c>
      <c r="BG156" s="35" t="e">
        <f t="shared" si="27"/>
        <v>#DIV/0!</v>
      </c>
    </row>
    <row r="157" spans="1:59" x14ac:dyDescent="0.45">
      <c r="A157" s="22"/>
      <c r="B157" s="22"/>
      <c r="C157" s="22"/>
      <c r="D157" s="22"/>
      <c r="E157" s="22"/>
      <c r="F157" s="22"/>
      <c r="G157" s="24">
        <f t="shared" si="31"/>
        <v>0</v>
      </c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6"/>
      <c r="AM157" s="25"/>
      <c r="AN157" s="26"/>
      <c r="AO157" s="25"/>
      <c r="AP157" s="25"/>
      <c r="AQ157" s="25"/>
      <c r="AR157" s="25"/>
      <c r="AS157" s="25"/>
      <c r="AT157" s="26"/>
      <c r="AU157" s="25"/>
      <c r="AV157" s="24">
        <f t="shared" si="23"/>
        <v>0</v>
      </c>
      <c r="AW157" s="27">
        <f t="shared" si="24"/>
        <v>0</v>
      </c>
      <c r="AX157" s="28">
        <f t="shared" si="30"/>
        <v>0</v>
      </c>
      <c r="AY157" s="29" t="e">
        <f t="shared" si="25"/>
        <v>#DIV/0!</v>
      </c>
      <c r="AZ157" s="30"/>
      <c r="BA157" s="31" t="e">
        <f t="shared" si="28"/>
        <v>#DIV/0!</v>
      </c>
      <c r="BB157" s="22"/>
      <c r="BC157" s="103" t="e">
        <f t="shared" si="26"/>
        <v>#DIV/0!</v>
      </c>
      <c r="BD157" s="22"/>
      <c r="BE157" s="32"/>
      <c r="BF157" s="34" t="e">
        <f t="shared" si="29"/>
        <v>#DIV/0!</v>
      </c>
      <c r="BG157" s="35" t="e">
        <f t="shared" si="27"/>
        <v>#DIV/0!</v>
      </c>
    </row>
    <row r="158" spans="1:59" x14ac:dyDescent="0.45">
      <c r="A158" s="22"/>
      <c r="B158" s="22"/>
      <c r="C158" s="22"/>
      <c r="D158" s="22"/>
      <c r="E158" s="22"/>
      <c r="F158" s="22"/>
      <c r="G158" s="24">
        <f t="shared" si="31"/>
        <v>0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6"/>
      <c r="AM158" s="25"/>
      <c r="AN158" s="26"/>
      <c r="AO158" s="25"/>
      <c r="AP158" s="25"/>
      <c r="AQ158" s="25"/>
      <c r="AR158" s="25"/>
      <c r="AS158" s="25"/>
      <c r="AT158" s="26"/>
      <c r="AU158" s="25"/>
      <c r="AV158" s="24">
        <f t="shared" si="23"/>
        <v>0</v>
      </c>
      <c r="AW158" s="27">
        <f t="shared" si="24"/>
        <v>0</v>
      </c>
      <c r="AX158" s="28">
        <f t="shared" si="30"/>
        <v>0</v>
      </c>
      <c r="AY158" s="29" t="e">
        <f t="shared" si="25"/>
        <v>#DIV/0!</v>
      </c>
      <c r="AZ158" s="30"/>
      <c r="BA158" s="31" t="e">
        <f t="shared" si="28"/>
        <v>#DIV/0!</v>
      </c>
      <c r="BB158" s="22"/>
      <c r="BC158" s="103" t="e">
        <f t="shared" si="26"/>
        <v>#DIV/0!</v>
      </c>
      <c r="BD158" s="22"/>
      <c r="BE158" s="32"/>
      <c r="BF158" s="34" t="e">
        <f t="shared" si="29"/>
        <v>#DIV/0!</v>
      </c>
      <c r="BG158" s="35" t="e">
        <f t="shared" si="27"/>
        <v>#DIV/0!</v>
      </c>
    </row>
    <row r="159" spans="1:59" x14ac:dyDescent="0.45">
      <c r="A159" s="22"/>
      <c r="B159" s="22"/>
      <c r="C159" s="22"/>
      <c r="D159" s="22"/>
      <c r="E159" s="22"/>
      <c r="F159" s="22"/>
      <c r="G159" s="24">
        <f t="shared" si="31"/>
        <v>0</v>
      </c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6"/>
      <c r="AM159" s="25"/>
      <c r="AN159" s="26"/>
      <c r="AO159" s="25"/>
      <c r="AP159" s="25"/>
      <c r="AQ159" s="25"/>
      <c r="AR159" s="25"/>
      <c r="AS159" s="25"/>
      <c r="AT159" s="26"/>
      <c r="AU159" s="25"/>
      <c r="AV159" s="24">
        <f t="shared" si="23"/>
        <v>0</v>
      </c>
      <c r="AW159" s="27">
        <f t="shared" si="24"/>
        <v>0</v>
      </c>
      <c r="AX159" s="28">
        <f t="shared" si="30"/>
        <v>0</v>
      </c>
      <c r="AY159" s="29" t="e">
        <f t="shared" si="25"/>
        <v>#DIV/0!</v>
      </c>
      <c r="AZ159" s="30"/>
      <c r="BA159" s="31" t="e">
        <f t="shared" si="28"/>
        <v>#DIV/0!</v>
      </c>
      <c r="BB159" s="22"/>
      <c r="BC159" s="103" t="e">
        <f t="shared" si="26"/>
        <v>#DIV/0!</v>
      </c>
      <c r="BD159" s="22"/>
      <c r="BE159" s="32"/>
      <c r="BF159" s="34" t="e">
        <f t="shared" si="29"/>
        <v>#DIV/0!</v>
      </c>
      <c r="BG159" s="35" t="e">
        <f t="shared" si="27"/>
        <v>#DIV/0!</v>
      </c>
    </row>
    <row r="160" spans="1:59" x14ac:dyDescent="0.45">
      <c r="A160" s="22"/>
      <c r="B160" s="22"/>
      <c r="C160" s="22"/>
      <c r="D160" s="22"/>
      <c r="E160" s="22"/>
      <c r="F160" s="22"/>
      <c r="G160" s="24">
        <f t="shared" si="31"/>
        <v>0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6"/>
      <c r="AM160" s="25"/>
      <c r="AN160" s="26"/>
      <c r="AO160" s="25"/>
      <c r="AP160" s="25"/>
      <c r="AQ160" s="25"/>
      <c r="AR160" s="25"/>
      <c r="AS160" s="25"/>
      <c r="AT160" s="26"/>
      <c r="AU160" s="25"/>
      <c r="AV160" s="24">
        <f t="shared" si="23"/>
        <v>0</v>
      </c>
      <c r="AW160" s="27">
        <f t="shared" si="24"/>
        <v>0</v>
      </c>
      <c r="AX160" s="28">
        <f t="shared" si="30"/>
        <v>0</v>
      </c>
      <c r="AY160" s="29" t="e">
        <f t="shared" si="25"/>
        <v>#DIV/0!</v>
      </c>
      <c r="AZ160" s="30"/>
      <c r="BA160" s="31" t="e">
        <f t="shared" si="28"/>
        <v>#DIV/0!</v>
      </c>
      <c r="BB160" s="22"/>
      <c r="BC160" s="103" t="e">
        <f t="shared" si="26"/>
        <v>#DIV/0!</v>
      </c>
      <c r="BD160" s="22"/>
      <c r="BE160" s="32"/>
      <c r="BF160" s="34" t="e">
        <f t="shared" si="29"/>
        <v>#DIV/0!</v>
      </c>
      <c r="BG160" s="35" t="e">
        <f t="shared" si="27"/>
        <v>#DIV/0!</v>
      </c>
    </row>
    <row r="161" spans="1:59" x14ac:dyDescent="0.45">
      <c r="A161" s="22"/>
      <c r="B161" s="22"/>
      <c r="C161" s="22"/>
      <c r="D161" s="22"/>
      <c r="E161" s="22"/>
      <c r="F161" s="22"/>
      <c r="G161" s="24">
        <f t="shared" si="31"/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6"/>
      <c r="AM161" s="25"/>
      <c r="AN161" s="26"/>
      <c r="AO161" s="25"/>
      <c r="AP161" s="25"/>
      <c r="AQ161" s="25"/>
      <c r="AR161" s="25"/>
      <c r="AS161" s="25"/>
      <c r="AT161" s="26"/>
      <c r="AU161" s="25"/>
      <c r="AV161" s="24">
        <f t="shared" si="23"/>
        <v>0</v>
      </c>
      <c r="AW161" s="27">
        <f t="shared" si="24"/>
        <v>0</v>
      </c>
      <c r="AX161" s="28">
        <f t="shared" si="30"/>
        <v>0</v>
      </c>
      <c r="AY161" s="29" t="e">
        <f t="shared" si="25"/>
        <v>#DIV/0!</v>
      </c>
      <c r="AZ161" s="30"/>
      <c r="BA161" s="31" t="e">
        <f t="shared" si="28"/>
        <v>#DIV/0!</v>
      </c>
      <c r="BB161" s="22"/>
      <c r="BC161" s="103" t="e">
        <f t="shared" si="26"/>
        <v>#DIV/0!</v>
      </c>
      <c r="BD161" s="22"/>
      <c r="BE161" s="32"/>
      <c r="BF161" s="34" t="e">
        <f t="shared" si="29"/>
        <v>#DIV/0!</v>
      </c>
      <c r="BG161" s="35" t="e">
        <f t="shared" si="27"/>
        <v>#DIV/0!</v>
      </c>
    </row>
    <row r="162" spans="1:59" x14ac:dyDescent="0.45">
      <c r="A162" s="22"/>
      <c r="B162" s="22"/>
      <c r="C162" s="22"/>
      <c r="D162" s="22"/>
      <c r="E162" s="22"/>
      <c r="F162" s="22"/>
      <c r="G162" s="24">
        <f t="shared" si="31"/>
        <v>0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6"/>
      <c r="AM162" s="25"/>
      <c r="AN162" s="26"/>
      <c r="AO162" s="25"/>
      <c r="AP162" s="25"/>
      <c r="AQ162" s="25"/>
      <c r="AR162" s="25"/>
      <c r="AS162" s="25"/>
      <c r="AT162" s="26"/>
      <c r="AU162" s="25"/>
      <c r="AV162" s="24">
        <f t="shared" si="23"/>
        <v>0</v>
      </c>
      <c r="AW162" s="27">
        <f t="shared" si="24"/>
        <v>0</v>
      </c>
      <c r="AX162" s="28">
        <f t="shared" si="30"/>
        <v>0</v>
      </c>
      <c r="AY162" s="29" t="e">
        <f t="shared" si="25"/>
        <v>#DIV/0!</v>
      </c>
      <c r="AZ162" s="30"/>
      <c r="BA162" s="31" t="e">
        <f t="shared" si="28"/>
        <v>#DIV/0!</v>
      </c>
      <c r="BB162" s="22"/>
      <c r="BC162" s="103" t="e">
        <f t="shared" si="26"/>
        <v>#DIV/0!</v>
      </c>
      <c r="BD162" s="22"/>
      <c r="BE162" s="32"/>
      <c r="BF162" s="34" t="e">
        <f t="shared" si="29"/>
        <v>#DIV/0!</v>
      </c>
      <c r="BG162" s="35" t="e">
        <f t="shared" si="27"/>
        <v>#DIV/0!</v>
      </c>
    </row>
    <row r="163" spans="1:59" x14ac:dyDescent="0.45">
      <c r="A163" s="22"/>
      <c r="B163" s="22"/>
      <c r="C163" s="22"/>
      <c r="D163" s="22"/>
      <c r="E163" s="22"/>
      <c r="F163" s="22"/>
      <c r="G163" s="24">
        <f t="shared" si="31"/>
        <v>0</v>
      </c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6"/>
      <c r="AM163" s="25"/>
      <c r="AN163" s="26"/>
      <c r="AO163" s="25"/>
      <c r="AP163" s="25"/>
      <c r="AQ163" s="25"/>
      <c r="AR163" s="25"/>
      <c r="AS163" s="25"/>
      <c r="AT163" s="26"/>
      <c r="AU163" s="25"/>
      <c r="AV163" s="24">
        <f t="shared" si="23"/>
        <v>0</v>
      </c>
      <c r="AW163" s="27">
        <f t="shared" si="24"/>
        <v>0</v>
      </c>
      <c r="AX163" s="28">
        <f t="shared" si="30"/>
        <v>0</v>
      </c>
      <c r="AY163" s="29" t="e">
        <f t="shared" si="25"/>
        <v>#DIV/0!</v>
      </c>
      <c r="AZ163" s="30"/>
      <c r="BA163" s="31" t="e">
        <f t="shared" si="28"/>
        <v>#DIV/0!</v>
      </c>
      <c r="BB163" s="22"/>
      <c r="BC163" s="103" t="e">
        <f t="shared" si="26"/>
        <v>#DIV/0!</v>
      </c>
      <c r="BD163" s="22"/>
      <c r="BE163" s="32"/>
      <c r="BF163" s="34" t="e">
        <f t="shared" si="29"/>
        <v>#DIV/0!</v>
      </c>
      <c r="BG163" s="35" t="e">
        <f t="shared" si="27"/>
        <v>#DIV/0!</v>
      </c>
    </row>
    <row r="164" spans="1:59" x14ac:dyDescent="0.45">
      <c r="A164" s="22"/>
      <c r="B164" s="22"/>
      <c r="C164" s="22"/>
      <c r="D164" s="22"/>
      <c r="E164" s="22"/>
      <c r="F164" s="22"/>
      <c r="G164" s="24">
        <f t="shared" si="31"/>
        <v>0</v>
      </c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6"/>
      <c r="AM164" s="25"/>
      <c r="AN164" s="26"/>
      <c r="AO164" s="25"/>
      <c r="AP164" s="25"/>
      <c r="AQ164" s="25"/>
      <c r="AR164" s="25"/>
      <c r="AS164" s="25"/>
      <c r="AT164" s="26"/>
      <c r="AU164" s="25"/>
      <c r="AV164" s="24">
        <f t="shared" ref="AV164:AV227" si="32">SUM(H164:AT164)</f>
        <v>0</v>
      </c>
      <c r="AW164" s="27">
        <f t="shared" si="24"/>
        <v>0</v>
      </c>
      <c r="AX164" s="28">
        <f t="shared" si="30"/>
        <v>0</v>
      </c>
      <c r="AY164" s="29" t="e">
        <f t="shared" si="25"/>
        <v>#DIV/0!</v>
      </c>
      <c r="AZ164" s="30"/>
      <c r="BA164" s="31" t="e">
        <f t="shared" si="28"/>
        <v>#DIV/0!</v>
      </c>
      <c r="BB164" s="22"/>
      <c r="BC164" s="103" t="e">
        <f t="shared" si="26"/>
        <v>#DIV/0!</v>
      </c>
      <c r="BD164" s="22"/>
      <c r="BE164" s="32"/>
      <c r="BF164" s="34" t="e">
        <f t="shared" si="29"/>
        <v>#DIV/0!</v>
      </c>
      <c r="BG164" s="35" t="e">
        <f t="shared" si="27"/>
        <v>#DIV/0!</v>
      </c>
    </row>
    <row r="165" spans="1:59" x14ac:dyDescent="0.45">
      <c r="A165" s="22"/>
      <c r="B165" s="22"/>
      <c r="C165" s="22"/>
      <c r="D165" s="22"/>
      <c r="E165" s="22"/>
      <c r="F165" s="22"/>
      <c r="G165" s="24">
        <f t="shared" si="31"/>
        <v>0</v>
      </c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6"/>
      <c r="AM165" s="25"/>
      <c r="AN165" s="26"/>
      <c r="AO165" s="25"/>
      <c r="AP165" s="25"/>
      <c r="AQ165" s="25"/>
      <c r="AR165" s="25"/>
      <c r="AS165" s="25"/>
      <c r="AT165" s="26"/>
      <c r="AU165" s="25"/>
      <c r="AV165" s="24">
        <f t="shared" si="32"/>
        <v>0</v>
      </c>
      <c r="AW165" s="27">
        <f t="shared" si="24"/>
        <v>0</v>
      </c>
      <c r="AX165" s="28">
        <f t="shared" si="30"/>
        <v>0</v>
      </c>
      <c r="AY165" s="29" t="e">
        <f t="shared" si="25"/>
        <v>#DIV/0!</v>
      </c>
      <c r="AZ165" s="30"/>
      <c r="BA165" s="31" t="e">
        <f t="shared" si="28"/>
        <v>#DIV/0!</v>
      </c>
      <c r="BB165" s="22"/>
      <c r="BC165" s="103" t="e">
        <f t="shared" si="26"/>
        <v>#DIV/0!</v>
      </c>
      <c r="BD165" s="22"/>
      <c r="BE165" s="32"/>
      <c r="BF165" s="34" t="e">
        <f t="shared" si="29"/>
        <v>#DIV/0!</v>
      </c>
      <c r="BG165" s="35" t="e">
        <f t="shared" si="27"/>
        <v>#DIV/0!</v>
      </c>
    </row>
    <row r="166" spans="1:59" x14ac:dyDescent="0.45">
      <c r="A166" s="22"/>
      <c r="B166" s="22"/>
      <c r="C166" s="22"/>
      <c r="D166" s="22"/>
      <c r="E166" s="22"/>
      <c r="F166" s="22"/>
      <c r="G166" s="24">
        <f t="shared" si="31"/>
        <v>0</v>
      </c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6"/>
      <c r="AM166" s="25"/>
      <c r="AN166" s="26"/>
      <c r="AO166" s="25"/>
      <c r="AP166" s="25"/>
      <c r="AQ166" s="25"/>
      <c r="AR166" s="25"/>
      <c r="AS166" s="25"/>
      <c r="AT166" s="26"/>
      <c r="AU166" s="25"/>
      <c r="AV166" s="24">
        <f t="shared" si="32"/>
        <v>0</v>
      </c>
      <c r="AW166" s="27">
        <f t="shared" si="24"/>
        <v>0</v>
      </c>
      <c r="AX166" s="28">
        <f t="shared" si="30"/>
        <v>0</v>
      </c>
      <c r="AY166" s="29" t="e">
        <f t="shared" si="25"/>
        <v>#DIV/0!</v>
      </c>
      <c r="AZ166" s="30"/>
      <c r="BA166" s="31" t="e">
        <f t="shared" si="28"/>
        <v>#DIV/0!</v>
      </c>
      <c r="BB166" s="22"/>
      <c r="BC166" s="103" t="e">
        <f t="shared" si="26"/>
        <v>#DIV/0!</v>
      </c>
      <c r="BD166" s="22"/>
      <c r="BE166" s="32"/>
      <c r="BF166" s="34" t="e">
        <f t="shared" si="29"/>
        <v>#DIV/0!</v>
      </c>
      <c r="BG166" s="35" t="e">
        <f t="shared" si="27"/>
        <v>#DIV/0!</v>
      </c>
    </row>
    <row r="167" spans="1:59" x14ac:dyDescent="0.45">
      <c r="A167" s="22"/>
      <c r="B167" s="22"/>
      <c r="C167" s="22"/>
      <c r="D167" s="22"/>
      <c r="E167" s="22"/>
      <c r="F167" s="22"/>
      <c r="G167" s="24">
        <f t="shared" si="31"/>
        <v>0</v>
      </c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6"/>
      <c r="AM167" s="25"/>
      <c r="AN167" s="26"/>
      <c r="AO167" s="25"/>
      <c r="AP167" s="25"/>
      <c r="AQ167" s="25"/>
      <c r="AR167" s="25"/>
      <c r="AS167" s="25"/>
      <c r="AT167" s="26"/>
      <c r="AU167" s="25"/>
      <c r="AV167" s="24">
        <f t="shared" si="32"/>
        <v>0</v>
      </c>
      <c r="AW167" s="27">
        <f t="shared" si="24"/>
        <v>0</v>
      </c>
      <c r="AX167" s="28">
        <f t="shared" si="30"/>
        <v>0</v>
      </c>
      <c r="AY167" s="29" t="e">
        <f t="shared" si="25"/>
        <v>#DIV/0!</v>
      </c>
      <c r="AZ167" s="30"/>
      <c r="BA167" s="31" t="e">
        <f t="shared" si="28"/>
        <v>#DIV/0!</v>
      </c>
      <c r="BB167" s="22"/>
      <c r="BC167" s="103" t="e">
        <f t="shared" si="26"/>
        <v>#DIV/0!</v>
      </c>
      <c r="BD167" s="22"/>
      <c r="BE167" s="32"/>
      <c r="BF167" s="34" t="e">
        <f t="shared" si="29"/>
        <v>#DIV/0!</v>
      </c>
      <c r="BG167" s="35" t="e">
        <f t="shared" si="27"/>
        <v>#DIV/0!</v>
      </c>
    </row>
    <row r="168" spans="1:59" x14ac:dyDescent="0.45">
      <c r="A168" s="22"/>
      <c r="B168" s="22"/>
      <c r="C168" s="22"/>
      <c r="D168" s="22"/>
      <c r="E168" s="22"/>
      <c r="F168" s="22"/>
      <c r="G168" s="24">
        <f t="shared" si="31"/>
        <v>0</v>
      </c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6"/>
      <c r="AM168" s="25"/>
      <c r="AN168" s="26"/>
      <c r="AO168" s="25"/>
      <c r="AP168" s="25"/>
      <c r="AQ168" s="25"/>
      <c r="AR168" s="25"/>
      <c r="AS168" s="25"/>
      <c r="AT168" s="26"/>
      <c r="AU168" s="25"/>
      <c r="AV168" s="24">
        <f t="shared" si="32"/>
        <v>0</v>
      </c>
      <c r="AW168" s="27">
        <f t="shared" si="24"/>
        <v>0</v>
      </c>
      <c r="AX168" s="28">
        <f t="shared" si="30"/>
        <v>0</v>
      </c>
      <c r="AY168" s="29" t="e">
        <f t="shared" si="25"/>
        <v>#DIV/0!</v>
      </c>
      <c r="AZ168" s="30"/>
      <c r="BA168" s="31" t="e">
        <f t="shared" si="28"/>
        <v>#DIV/0!</v>
      </c>
      <c r="BB168" s="22"/>
      <c r="BC168" s="103" t="e">
        <f t="shared" si="26"/>
        <v>#DIV/0!</v>
      </c>
      <c r="BD168" s="22"/>
      <c r="BE168" s="32"/>
      <c r="BF168" s="34" t="e">
        <f t="shared" si="29"/>
        <v>#DIV/0!</v>
      </c>
      <c r="BG168" s="35" t="e">
        <f t="shared" si="27"/>
        <v>#DIV/0!</v>
      </c>
    </row>
    <row r="169" spans="1:59" x14ac:dyDescent="0.45">
      <c r="A169" s="22"/>
      <c r="B169" s="22"/>
      <c r="C169" s="22"/>
      <c r="D169" s="22"/>
      <c r="E169" s="22"/>
      <c r="F169" s="22"/>
      <c r="G169" s="24">
        <f t="shared" si="31"/>
        <v>0</v>
      </c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6"/>
      <c r="AM169" s="25"/>
      <c r="AN169" s="26"/>
      <c r="AO169" s="25"/>
      <c r="AP169" s="25"/>
      <c r="AQ169" s="25"/>
      <c r="AR169" s="25"/>
      <c r="AS169" s="25"/>
      <c r="AT169" s="26"/>
      <c r="AU169" s="25"/>
      <c r="AV169" s="24">
        <f t="shared" si="32"/>
        <v>0</v>
      </c>
      <c r="AW169" s="27">
        <f t="shared" si="24"/>
        <v>0</v>
      </c>
      <c r="AX169" s="28">
        <f t="shared" si="30"/>
        <v>0</v>
      </c>
      <c r="AY169" s="29" t="e">
        <f t="shared" si="25"/>
        <v>#DIV/0!</v>
      </c>
      <c r="AZ169" s="30"/>
      <c r="BA169" s="31" t="e">
        <f t="shared" si="28"/>
        <v>#DIV/0!</v>
      </c>
      <c r="BB169" s="22"/>
      <c r="BC169" s="103" t="e">
        <f t="shared" si="26"/>
        <v>#DIV/0!</v>
      </c>
      <c r="BD169" s="22"/>
      <c r="BE169" s="32"/>
      <c r="BF169" s="34" t="e">
        <f t="shared" si="29"/>
        <v>#DIV/0!</v>
      </c>
      <c r="BG169" s="35" t="e">
        <f t="shared" si="27"/>
        <v>#DIV/0!</v>
      </c>
    </row>
    <row r="170" spans="1:59" x14ac:dyDescent="0.45">
      <c r="A170" s="22"/>
      <c r="B170" s="22"/>
      <c r="C170" s="22"/>
      <c r="D170" s="22"/>
      <c r="E170" s="22"/>
      <c r="F170" s="22"/>
      <c r="G170" s="24">
        <f t="shared" si="31"/>
        <v>0</v>
      </c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6"/>
      <c r="AM170" s="25"/>
      <c r="AN170" s="26"/>
      <c r="AO170" s="25"/>
      <c r="AP170" s="25"/>
      <c r="AQ170" s="25"/>
      <c r="AR170" s="25"/>
      <c r="AS170" s="25"/>
      <c r="AT170" s="26"/>
      <c r="AU170" s="25"/>
      <c r="AV170" s="24">
        <f t="shared" si="32"/>
        <v>0</v>
      </c>
      <c r="AW170" s="27">
        <f t="shared" si="24"/>
        <v>0</v>
      </c>
      <c r="AX170" s="28">
        <f t="shared" si="30"/>
        <v>0</v>
      </c>
      <c r="AY170" s="29" t="e">
        <f t="shared" si="25"/>
        <v>#DIV/0!</v>
      </c>
      <c r="AZ170" s="30"/>
      <c r="BA170" s="31" t="e">
        <f t="shared" si="28"/>
        <v>#DIV/0!</v>
      </c>
      <c r="BB170" s="22"/>
      <c r="BC170" s="103" t="e">
        <f t="shared" si="26"/>
        <v>#DIV/0!</v>
      </c>
      <c r="BD170" s="22"/>
      <c r="BE170" s="32"/>
      <c r="BF170" s="34" t="e">
        <f t="shared" si="29"/>
        <v>#DIV/0!</v>
      </c>
      <c r="BG170" s="35" t="e">
        <f t="shared" si="27"/>
        <v>#DIV/0!</v>
      </c>
    </row>
    <row r="171" spans="1:59" x14ac:dyDescent="0.45">
      <c r="A171" s="22"/>
      <c r="B171" s="22"/>
      <c r="C171" s="22"/>
      <c r="D171" s="22"/>
      <c r="E171" s="22"/>
      <c r="F171" s="22"/>
      <c r="G171" s="24">
        <f t="shared" si="31"/>
        <v>0</v>
      </c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6"/>
      <c r="AM171" s="25"/>
      <c r="AN171" s="26"/>
      <c r="AO171" s="25"/>
      <c r="AP171" s="25"/>
      <c r="AQ171" s="25"/>
      <c r="AR171" s="25"/>
      <c r="AS171" s="25"/>
      <c r="AT171" s="26"/>
      <c r="AU171" s="25"/>
      <c r="AV171" s="24">
        <f t="shared" si="32"/>
        <v>0</v>
      </c>
      <c r="AW171" s="27">
        <f t="shared" si="24"/>
        <v>0</v>
      </c>
      <c r="AX171" s="28">
        <f t="shared" si="30"/>
        <v>0</v>
      </c>
      <c r="AY171" s="29" t="e">
        <f t="shared" si="25"/>
        <v>#DIV/0!</v>
      </c>
      <c r="AZ171" s="30"/>
      <c r="BA171" s="31" t="e">
        <f t="shared" si="28"/>
        <v>#DIV/0!</v>
      </c>
      <c r="BB171" s="22"/>
      <c r="BC171" s="103" t="e">
        <f t="shared" si="26"/>
        <v>#DIV/0!</v>
      </c>
      <c r="BD171" s="22"/>
      <c r="BE171" s="32"/>
      <c r="BF171" s="34" t="e">
        <f t="shared" si="29"/>
        <v>#DIV/0!</v>
      </c>
      <c r="BG171" s="35" t="e">
        <f t="shared" si="27"/>
        <v>#DIV/0!</v>
      </c>
    </row>
    <row r="172" spans="1:59" x14ac:dyDescent="0.45">
      <c r="A172" s="22"/>
      <c r="B172" s="22"/>
      <c r="C172" s="22"/>
      <c r="D172" s="22"/>
      <c r="E172" s="22"/>
      <c r="F172" s="22"/>
      <c r="G172" s="24">
        <f t="shared" si="31"/>
        <v>0</v>
      </c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6"/>
      <c r="AM172" s="25"/>
      <c r="AN172" s="26"/>
      <c r="AO172" s="25"/>
      <c r="AP172" s="25"/>
      <c r="AQ172" s="25"/>
      <c r="AR172" s="25"/>
      <c r="AS172" s="25"/>
      <c r="AT172" s="26"/>
      <c r="AU172" s="25"/>
      <c r="AV172" s="24">
        <f t="shared" si="32"/>
        <v>0</v>
      </c>
      <c r="AW172" s="27">
        <f t="shared" si="24"/>
        <v>0</v>
      </c>
      <c r="AX172" s="28">
        <f t="shared" si="30"/>
        <v>0</v>
      </c>
      <c r="AY172" s="29" t="e">
        <f t="shared" si="25"/>
        <v>#DIV/0!</v>
      </c>
      <c r="AZ172" s="30"/>
      <c r="BA172" s="31" t="e">
        <f t="shared" si="28"/>
        <v>#DIV/0!</v>
      </c>
      <c r="BB172" s="22"/>
      <c r="BC172" s="103" t="e">
        <f t="shared" si="26"/>
        <v>#DIV/0!</v>
      </c>
      <c r="BD172" s="22"/>
      <c r="BE172" s="32"/>
      <c r="BF172" s="34" t="e">
        <f t="shared" si="29"/>
        <v>#DIV/0!</v>
      </c>
      <c r="BG172" s="35" t="e">
        <f t="shared" si="27"/>
        <v>#DIV/0!</v>
      </c>
    </row>
    <row r="173" spans="1:59" x14ac:dyDescent="0.45">
      <c r="A173" s="22"/>
      <c r="B173" s="22"/>
      <c r="C173" s="22"/>
      <c r="D173" s="22"/>
      <c r="E173" s="22"/>
      <c r="F173" s="22"/>
      <c r="G173" s="24">
        <f t="shared" si="31"/>
        <v>0</v>
      </c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6"/>
      <c r="AM173" s="25"/>
      <c r="AN173" s="26"/>
      <c r="AO173" s="25"/>
      <c r="AP173" s="25"/>
      <c r="AQ173" s="25"/>
      <c r="AR173" s="25"/>
      <c r="AS173" s="25"/>
      <c r="AT173" s="26"/>
      <c r="AU173" s="25"/>
      <c r="AV173" s="24">
        <f t="shared" si="32"/>
        <v>0</v>
      </c>
      <c r="AW173" s="27">
        <f t="shared" ref="AW173:AW236" si="33">G173-AV173</f>
        <v>0</v>
      </c>
      <c r="AX173" s="28">
        <f t="shared" si="30"/>
        <v>0</v>
      </c>
      <c r="AY173" s="29" t="e">
        <f t="shared" ref="AY173:AY236" si="34">AW173/G173</f>
        <v>#DIV/0!</v>
      </c>
      <c r="AZ173" s="30"/>
      <c r="BA173" s="31" t="e">
        <f t="shared" si="28"/>
        <v>#DIV/0!</v>
      </c>
      <c r="BB173" s="22"/>
      <c r="BC173" s="103" t="e">
        <f t="shared" si="26"/>
        <v>#DIV/0!</v>
      </c>
      <c r="BD173" s="22"/>
      <c r="BE173" s="32"/>
      <c r="BF173" s="34" t="e">
        <f t="shared" si="29"/>
        <v>#DIV/0!</v>
      </c>
      <c r="BG173" s="35" t="e">
        <f t="shared" si="27"/>
        <v>#DIV/0!</v>
      </c>
    </row>
    <row r="174" spans="1:59" x14ac:dyDescent="0.45">
      <c r="A174" s="22"/>
      <c r="B174" s="22"/>
      <c r="C174" s="22"/>
      <c r="D174" s="22"/>
      <c r="E174" s="22"/>
      <c r="F174" s="22"/>
      <c r="G174" s="24">
        <f t="shared" si="31"/>
        <v>0</v>
      </c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6"/>
      <c r="AM174" s="25"/>
      <c r="AN174" s="26"/>
      <c r="AO174" s="25"/>
      <c r="AP174" s="25"/>
      <c r="AQ174" s="25"/>
      <c r="AR174" s="25"/>
      <c r="AS174" s="25"/>
      <c r="AT174" s="26"/>
      <c r="AU174" s="25"/>
      <c r="AV174" s="24">
        <f t="shared" si="32"/>
        <v>0</v>
      </c>
      <c r="AW174" s="27">
        <f t="shared" si="33"/>
        <v>0</v>
      </c>
      <c r="AX174" s="28">
        <f t="shared" si="30"/>
        <v>0</v>
      </c>
      <c r="AY174" s="29" t="e">
        <f t="shared" si="34"/>
        <v>#DIV/0!</v>
      </c>
      <c r="AZ174" s="30"/>
      <c r="BA174" s="31" t="e">
        <f t="shared" si="28"/>
        <v>#DIV/0!</v>
      </c>
      <c r="BB174" s="22"/>
      <c r="BC174" s="103" t="e">
        <f t="shared" si="26"/>
        <v>#DIV/0!</v>
      </c>
      <c r="BD174" s="22"/>
      <c r="BE174" s="32"/>
      <c r="BF174" s="34" t="e">
        <f t="shared" si="29"/>
        <v>#DIV/0!</v>
      </c>
      <c r="BG174" s="35" t="e">
        <f t="shared" si="27"/>
        <v>#DIV/0!</v>
      </c>
    </row>
    <row r="175" spans="1:59" x14ac:dyDescent="0.45">
      <c r="A175" s="22"/>
      <c r="B175" s="22"/>
      <c r="C175" s="22"/>
      <c r="D175" s="22"/>
      <c r="E175" s="22"/>
      <c r="F175" s="22"/>
      <c r="G175" s="24">
        <f t="shared" si="31"/>
        <v>0</v>
      </c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6"/>
      <c r="AM175" s="25"/>
      <c r="AN175" s="26"/>
      <c r="AO175" s="25"/>
      <c r="AP175" s="25"/>
      <c r="AQ175" s="25"/>
      <c r="AR175" s="25"/>
      <c r="AS175" s="25"/>
      <c r="AT175" s="26"/>
      <c r="AU175" s="25"/>
      <c r="AV175" s="24">
        <f t="shared" si="32"/>
        <v>0</v>
      </c>
      <c r="AW175" s="27">
        <f t="shared" si="33"/>
        <v>0</v>
      </c>
      <c r="AX175" s="28">
        <f t="shared" si="30"/>
        <v>0</v>
      </c>
      <c r="AY175" s="29" t="e">
        <f t="shared" si="34"/>
        <v>#DIV/0!</v>
      </c>
      <c r="AZ175" s="30"/>
      <c r="BA175" s="31" t="e">
        <f t="shared" si="28"/>
        <v>#DIV/0!</v>
      </c>
      <c r="BB175" s="22"/>
      <c r="BC175" s="103" t="e">
        <f t="shared" si="26"/>
        <v>#DIV/0!</v>
      </c>
      <c r="BD175" s="22"/>
      <c r="BE175" s="32"/>
      <c r="BF175" s="34" t="e">
        <f t="shared" si="29"/>
        <v>#DIV/0!</v>
      </c>
      <c r="BG175" s="35" t="e">
        <f t="shared" si="27"/>
        <v>#DIV/0!</v>
      </c>
    </row>
    <row r="176" spans="1:59" x14ac:dyDescent="0.45">
      <c r="A176" s="22"/>
      <c r="B176" s="22"/>
      <c r="C176" s="22"/>
      <c r="D176" s="22"/>
      <c r="E176" s="22"/>
      <c r="F176" s="22"/>
      <c r="G176" s="24">
        <f t="shared" si="31"/>
        <v>0</v>
      </c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6"/>
      <c r="AM176" s="25"/>
      <c r="AN176" s="26"/>
      <c r="AO176" s="25"/>
      <c r="AP176" s="25"/>
      <c r="AQ176" s="25"/>
      <c r="AR176" s="25"/>
      <c r="AS176" s="25"/>
      <c r="AT176" s="26"/>
      <c r="AU176" s="25"/>
      <c r="AV176" s="24">
        <f t="shared" si="32"/>
        <v>0</v>
      </c>
      <c r="AW176" s="27">
        <f t="shared" si="33"/>
        <v>0</v>
      </c>
      <c r="AX176" s="28">
        <f t="shared" si="30"/>
        <v>0</v>
      </c>
      <c r="AY176" s="29" t="e">
        <f t="shared" si="34"/>
        <v>#DIV/0!</v>
      </c>
      <c r="AZ176" s="30"/>
      <c r="BA176" s="31" t="e">
        <f t="shared" si="28"/>
        <v>#DIV/0!</v>
      </c>
      <c r="BB176" s="22"/>
      <c r="BC176" s="103" t="e">
        <f t="shared" si="26"/>
        <v>#DIV/0!</v>
      </c>
      <c r="BD176" s="22"/>
      <c r="BE176" s="32"/>
      <c r="BF176" s="34" t="e">
        <f t="shared" si="29"/>
        <v>#DIV/0!</v>
      </c>
      <c r="BG176" s="35" t="e">
        <f t="shared" si="27"/>
        <v>#DIV/0!</v>
      </c>
    </row>
    <row r="177" spans="1:59" x14ac:dyDescent="0.45">
      <c r="A177" s="22"/>
      <c r="B177" s="22"/>
      <c r="C177" s="22"/>
      <c r="D177" s="22"/>
      <c r="E177" s="22"/>
      <c r="F177" s="22"/>
      <c r="G177" s="24">
        <f t="shared" si="31"/>
        <v>0</v>
      </c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6"/>
      <c r="AM177" s="25"/>
      <c r="AN177" s="26"/>
      <c r="AO177" s="25"/>
      <c r="AP177" s="25"/>
      <c r="AQ177" s="25"/>
      <c r="AR177" s="25"/>
      <c r="AS177" s="25"/>
      <c r="AT177" s="26"/>
      <c r="AU177" s="25"/>
      <c r="AV177" s="24">
        <f t="shared" si="32"/>
        <v>0</v>
      </c>
      <c r="AW177" s="27">
        <f t="shared" si="33"/>
        <v>0</v>
      </c>
      <c r="AX177" s="28">
        <f t="shared" si="30"/>
        <v>0</v>
      </c>
      <c r="AY177" s="29" t="e">
        <f t="shared" si="34"/>
        <v>#DIV/0!</v>
      </c>
      <c r="AZ177" s="30"/>
      <c r="BA177" s="31" t="e">
        <f t="shared" si="28"/>
        <v>#DIV/0!</v>
      </c>
      <c r="BB177" s="22"/>
      <c r="BC177" s="103" t="e">
        <f t="shared" si="26"/>
        <v>#DIV/0!</v>
      </c>
      <c r="BD177" s="22"/>
      <c r="BE177" s="32"/>
      <c r="BF177" s="34" t="e">
        <f t="shared" si="29"/>
        <v>#DIV/0!</v>
      </c>
      <c r="BG177" s="35" t="e">
        <f t="shared" si="27"/>
        <v>#DIV/0!</v>
      </c>
    </row>
    <row r="178" spans="1:59" x14ac:dyDescent="0.45">
      <c r="A178" s="22"/>
      <c r="B178" s="22"/>
      <c r="C178" s="22"/>
      <c r="D178" s="22"/>
      <c r="E178" s="22"/>
      <c r="F178" s="22"/>
      <c r="G178" s="24">
        <f t="shared" si="31"/>
        <v>0</v>
      </c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6"/>
      <c r="AM178" s="25"/>
      <c r="AN178" s="26"/>
      <c r="AO178" s="25"/>
      <c r="AP178" s="25"/>
      <c r="AQ178" s="25"/>
      <c r="AR178" s="25"/>
      <c r="AS178" s="25"/>
      <c r="AT178" s="26"/>
      <c r="AU178" s="25"/>
      <c r="AV178" s="24">
        <f t="shared" si="32"/>
        <v>0</v>
      </c>
      <c r="AW178" s="27">
        <f t="shared" si="33"/>
        <v>0</v>
      </c>
      <c r="AX178" s="28">
        <f t="shared" si="30"/>
        <v>0</v>
      </c>
      <c r="AY178" s="29" t="e">
        <f t="shared" si="34"/>
        <v>#DIV/0!</v>
      </c>
      <c r="AZ178" s="30"/>
      <c r="BA178" s="31" t="e">
        <f t="shared" si="28"/>
        <v>#DIV/0!</v>
      </c>
      <c r="BB178" s="22"/>
      <c r="BC178" s="103" t="e">
        <f t="shared" si="26"/>
        <v>#DIV/0!</v>
      </c>
      <c r="BD178" s="22"/>
      <c r="BE178" s="32"/>
      <c r="BF178" s="34" t="e">
        <f t="shared" si="29"/>
        <v>#DIV/0!</v>
      </c>
      <c r="BG178" s="35" t="e">
        <f t="shared" si="27"/>
        <v>#DIV/0!</v>
      </c>
    </row>
    <row r="179" spans="1:59" x14ac:dyDescent="0.45">
      <c r="A179" s="22"/>
      <c r="B179" s="22"/>
      <c r="C179" s="22"/>
      <c r="D179" s="22"/>
      <c r="E179" s="22"/>
      <c r="F179" s="22"/>
      <c r="G179" s="24">
        <f t="shared" si="31"/>
        <v>0</v>
      </c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6"/>
      <c r="AM179" s="25"/>
      <c r="AN179" s="26"/>
      <c r="AO179" s="25"/>
      <c r="AP179" s="25"/>
      <c r="AQ179" s="25"/>
      <c r="AR179" s="25"/>
      <c r="AS179" s="25"/>
      <c r="AT179" s="26"/>
      <c r="AU179" s="25"/>
      <c r="AV179" s="24">
        <f t="shared" si="32"/>
        <v>0</v>
      </c>
      <c r="AW179" s="27">
        <f t="shared" si="33"/>
        <v>0</v>
      </c>
      <c r="AX179" s="28">
        <f t="shared" si="30"/>
        <v>0</v>
      </c>
      <c r="AY179" s="29" t="e">
        <f t="shared" si="34"/>
        <v>#DIV/0!</v>
      </c>
      <c r="AZ179" s="30"/>
      <c r="BA179" s="31" t="e">
        <f t="shared" si="28"/>
        <v>#DIV/0!</v>
      </c>
      <c r="BB179" s="22"/>
      <c r="BC179" s="103" t="e">
        <f t="shared" si="26"/>
        <v>#DIV/0!</v>
      </c>
      <c r="BD179" s="22"/>
      <c r="BE179" s="32"/>
      <c r="BF179" s="34" t="e">
        <f t="shared" si="29"/>
        <v>#DIV/0!</v>
      </c>
      <c r="BG179" s="35" t="e">
        <f t="shared" si="27"/>
        <v>#DIV/0!</v>
      </c>
    </row>
    <row r="180" spans="1:59" x14ac:dyDescent="0.45">
      <c r="A180" s="22"/>
      <c r="B180" s="22"/>
      <c r="C180" s="22"/>
      <c r="D180" s="22"/>
      <c r="E180" s="22"/>
      <c r="F180" s="22"/>
      <c r="G180" s="24">
        <f t="shared" si="31"/>
        <v>0</v>
      </c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6"/>
      <c r="AM180" s="25"/>
      <c r="AN180" s="26"/>
      <c r="AO180" s="25"/>
      <c r="AP180" s="25"/>
      <c r="AQ180" s="25"/>
      <c r="AR180" s="25"/>
      <c r="AS180" s="25"/>
      <c r="AT180" s="26"/>
      <c r="AU180" s="25"/>
      <c r="AV180" s="24">
        <f t="shared" si="32"/>
        <v>0</v>
      </c>
      <c r="AW180" s="27">
        <f t="shared" si="33"/>
        <v>0</v>
      </c>
      <c r="AX180" s="28">
        <f t="shared" si="30"/>
        <v>0</v>
      </c>
      <c r="AY180" s="29" t="e">
        <f t="shared" si="34"/>
        <v>#DIV/0!</v>
      </c>
      <c r="AZ180" s="30"/>
      <c r="BA180" s="31" t="e">
        <f t="shared" si="28"/>
        <v>#DIV/0!</v>
      </c>
      <c r="BB180" s="22"/>
      <c r="BC180" s="103" t="e">
        <f t="shared" si="26"/>
        <v>#DIV/0!</v>
      </c>
      <c r="BD180" s="22"/>
      <c r="BE180" s="32"/>
      <c r="BF180" s="34" t="e">
        <f t="shared" si="29"/>
        <v>#DIV/0!</v>
      </c>
      <c r="BG180" s="35" t="e">
        <f t="shared" si="27"/>
        <v>#DIV/0!</v>
      </c>
    </row>
    <row r="181" spans="1:59" x14ac:dyDescent="0.45">
      <c r="A181" s="22"/>
      <c r="B181" s="22"/>
      <c r="C181" s="22"/>
      <c r="D181" s="22"/>
      <c r="E181" s="22"/>
      <c r="F181" s="22"/>
      <c r="G181" s="24">
        <f t="shared" si="31"/>
        <v>0</v>
      </c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6"/>
      <c r="AM181" s="25"/>
      <c r="AN181" s="26"/>
      <c r="AO181" s="25"/>
      <c r="AP181" s="25"/>
      <c r="AQ181" s="25"/>
      <c r="AR181" s="25"/>
      <c r="AS181" s="25"/>
      <c r="AT181" s="26"/>
      <c r="AU181" s="25"/>
      <c r="AV181" s="24">
        <f t="shared" si="32"/>
        <v>0</v>
      </c>
      <c r="AW181" s="27">
        <f t="shared" si="33"/>
        <v>0</v>
      </c>
      <c r="AX181" s="28">
        <f t="shared" si="30"/>
        <v>0</v>
      </c>
      <c r="AY181" s="29" t="e">
        <f t="shared" si="34"/>
        <v>#DIV/0!</v>
      </c>
      <c r="AZ181" s="30"/>
      <c r="BA181" s="31" t="e">
        <f t="shared" si="28"/>
        <v>#DIV/0!</v>
      </c>
      <c r="BB181" s="22"/>
      <c r="BC181" s="103" t="e">
        <f t="shared" si="26"/>
        <v>#DIV/0!</v>
      </c>
      <c r="BD181" s="22"/>
      <c r="BE181" s="32"/>
      <c r="BF181" s="34" t="e">
        <f t="shared" si="29"/>
        <v>#DIV/0!</v>
      </c>
      <c r="BG181" s="35" t="e">
        <f t="shared" si="27"/>
        <v>#DIV/0!</v>
      </c>
    </row>
    <row r="182" spans="1:59" x14ac:dyDescent="0.45">
      <c r="A182" s="22"/>
      <c r="B182" s="22"/>
      <c r="C182" s="22"/>
      <c r="D182" s="22"/>
      <c r="E182" s="22"/>
      <c r="F182" s="22"/>
      <c r="G182" s="24">
        <f t="shared" si="31"/>
        <v>0</v>
      </c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6"/>
      <c r="AM182" s="25"/>
      <c r="AN182" s="26"/>
      <c r="AO182" s="25"/>
      <c r="AP182" s="25"/>
      <c r="AQ182" s="25"/>
      <c r="AR182" s="25"/>
      <c r="AS182" s="25"/>
      <c r="AT182" s="26"/>
      <c r="AU182" s="25"/>
      <c r="AV182" s="24">
        <f t="shared" si="32"/>
        <v>0</v>
      </c>
      <c r="AW182" s="27">
        <f t="shared" si="33"/>
        <v>0</v>
      </c>
      <c r="AX182" s="28">
        <f t="shared" si="30"/>
        <v>0</v>
      </c>
      <c r="AY182" s="29" t="e">
        <f t="shared" si="34"/>
        <v>#DIV/0!</v>
      </c>
      <c r="AZ182" s="30"/>
      <c r="BA182" s="31" t="e">
        <f t="shared" si="28"/>
        <v>#DIV/0!</v>
      </c>
      <c r="BB182" s="22"/>
      <c r="BC182" s="103" t="e">
        <f t="shared" si="26"/>
        <v>#DIV/0!</v>
      </c>
      <c r="BD182" s="22"/>
      <c r="BE182" s="32"/>
      <c r="BF182" s="34" t="e">
        <f t="shared" si="29"/>
        <v>#DIV/0!</v>
      </c>
      <c r="BG182" s="35" t="e">
        <f t="shared" si="27"/>
        <v>#DIV/0!</v>
      </c>
    </row>
    <row r="183" spans="1:59" x14ac:dyDescent="0.45">
      <c r="A183" s="22"/>
      <c r="B183" s="22"/>
      <c r="C183" s="22"/>
      <c r="D183" s="22"/>
      <c r="E183" s="22"/>
      <c r="F183" s="22"/>
      <c r="G183" s="24">
        <f t="shared" si="31"/>
        <v>0</v>
      </c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6"/>
      <c r="AM183" s="25"/>
      <c r="AN183" s="26"/>
      <c r="AO183" s="25"/>
      <c r="AP183" s="25"/>
      <c r="AQ183" s="25"/>
      <c r="AR183" s="25"/>
      <c r="AS183" s="25"/>
      <c r="AT183" s="26"/>
      <c r="AU183" s="25"/>
      <c r="AV183" s="24">
        <f t="shared" si="32"/>
        <v>0</v>
      </c>
      <c r="AW183" s="27">
        <f t="shared" si="33"/>
        <v>0</v>
      </c>
      <c r="AX183" s="28">
        <f t="shared" si="30"/>
        <v>0</v>
      </c>
      <c r="AY183" s="29" t="e">
        <f t="shared" si="34"/>
        <v>#DIV/0!</v>
      </c>
      <c r="AZ183" s="30"/>
      <c r="BA183" s="31" t="e">
        <f t="shared" si="28"/>
        <v>#DIV/0!</v>
      </c>
      <c r="BB183" s="22"/>
      <c r="BC183" s="103" t="e">
        <f t="shared" si="26"/>
        <v>#DIV/0!</v>
      </c>
      <c r="BD183" s="22"/>
      <c r="BE183" s="32"/>
      <c r="BF183" s="34" t="e">
        <f t="shared" si="29"/>
        <v>#DIV/0!</v>
      </c>
      <c r="BG183" s="35" t="e">
        <f t="shared" si="27"/>
        <v>#DIV/0!</v>
      </c>
    </row>
    <row r="184" spans="1:59" x14ac:dyDescent="0.45">
      <c r="A184" s="22"/>
      <c r="B184" s="22"/>
      <c r="C184" s="22"/>
      <c r="D184" s="22"/>
      <c r="E184" s="22"/>
      <c r="F184" s="22"/>
      <c r="G184" s="24">
        <f t="shared" si="31"/>
        <v>0</v>
      </c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6"/>
      <c r="AM184" s="25"/>
      <c r="AN184" s="26"/>
      <c r="AO184" s="25"/>
      <c r="AP184" s="25"/>
      <c r="AQ184" s="25"/>
      <c r="AR184" s="25"/>
      <c r="AS184" s="25"/>
      <c r="AT184" s="26"/>
      <c r="AU184" s="25"/>
      <c r="AV184" s="24">
        <f t="shared" si="32"/>
        <v>0</v>
      </c>
      <c r="AW184" s="27">
        <f t="shared" si="33"/>
        <v>0</v>
      </c>
      <c r="AX184" s="28">
        <f t="shared" si="30"/>
        <v>0</v>
      </c>
      <c r="AY184" s="29" t="e">
        <f t="shared" si="34"/>
        <v>#DIV/0!</v>
      </c>
      <c r="AZ184" s="30"/>
      <c r="BA184" s="31" t="e">
        <f t="shared" si="28"/>
        <v>#DIV/0!</v>
      </c>
      <c r="BB184" s="22"/>
      <c r="BC184" s="103" t="e">
        <f t="shared" si="26"/>
        <v>#DIV/0!</v>
      </c>
      <c r="BD184" s="22"/>
      <c r="BE184" s="32"/>
      <c r="BF184" s="34" t="e">
        <f t="shared" si="29"/>
        <v>#DIV/0!</v>
      </c>
      <c r="BG184" s="35" t="e">
        <f t="shared" si="27"/>
        <v>#DIV/0!</v>
      </c>
    </row>
    <row r="185" spans="1:59" x14ac:dyDescent="0.45">
      <c r="A185" s="22"/>
      <c r="B185" s="22"/>
      <c r="C185" s="22"/>
      <c r="D185" s="22"/>
      <c r="E185" s="22"/>
      <c r="F185" s="22"/>
      <c r="G185" s="24">
        <f t="shared" si="31"/>
        <v>0</v>
      </c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6"/>
      <c r="AM185" s="25"/>
      <c r="AN185" s="26"/>
      <c r="AO185" s="25"/>
      <c r="AP185" s="25"/>
      <c r="AQ185" s="25"/>
      <c r="AR185" s="25"/>
      <c r="AS185" s="25"/>
      <c r="AT185" s="26"/>
      <c r="AU185" s="25"/>
      <c r="AV185" s="24">
        <f t="shared" si="32"/>
        <v>0</v>
      </c>
      <c r="AW185" s="27">
        <f t="shared" si="33"/>
        <v>0</v>
      </c>
      <c r="AX185" s="28">
        <f t="shared" si="30"/>
        <v>0</v>
      </c>
      <c r="AY185" s="29" t="e">
        <f t="shared" si="34"/>
        <v>#DIV/0!</v>
      </c>
      <c r="AZ185" s="30"/>
      <c r="BA185" s="31" t="e">
        <f t="shared" si="28"/>
        <v>#DIV/0!</v>
      </c>
      <c r="BB185" s="22"/>
      <c r="BC185" s="103" t="e">
        <f t="shared" si="26"/>
        <v>#DIV/0!</v>
      </c>
      <c r="BD185" s="22"/>
      <c r="BE185" s="32"/>
      <c r="BF185" s="34" t="e">
        <f t="shared" si="29"/>
        <v>#DIV/0!</v>
      </c>
      <c r="BG185" s="35" t="e">
        <f t="shared" si="27"/>
        <v>#DIV/0!</v>
      </c>
    </row>
    <row r="186" spans="1:59" x14ac:dyDescent="0.45">
      <c r="A186" s="22"/>
      <c r="B186" s="22"/>
      <c r="C186" s="22"/>
      <c r="D186" s="22"/>
      <c r="E186" s="22"/>
      <c r="F186" s="22"/>
      <c r="G186" s="24">
        <f t="shared" si="31"/>
        <v>0</v>
      </c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6"/>
      <c r="AM186" s="25"/>
      <c r="AN186" s="26"/>
      <c r="AO186" s="25"/>
      <c r="AP186" s="25"/>
      <c r="AQ186" s="25"/>
      <c r="AR186" s="25"/>
      <c r="AS186" s="25"/>
      <c r="AT186" s="26"/>
      <c r="AU186" s="25"/>
      <c r="AV186" s="24">
        <f t="shared" si="32"/>
        <v>0</v>
      </c>
      <c r="AW186" s="27">
        <f t="shared" si="33"/>
        <v>0</v>
      </c>
      <c r="AX186" s="28">
        <f t="shared" si="30"/>
        <v>0</v>
      </c>
      <c r="AY186" s="29" t="e">
        <f t="shared" si="34"/>
        <v>#DIV/0!</v>
      </c>
      <c r="AZ186" s="30"/>
      <c r="BA186" s="31" t="e">
        <f t="shared" si="28"/>
        <v>#DIV/0!</v>
      </c>
      <c r="BB186" s="22"/>
      <c r="BC186" s="103" t="e">
        <f t="shared" si="26"/>
        <v>#DIV/0!</v>
      </c>
      <c r="BD186" s="22"/>
      <c r="BE186" s="32"/>
      <c r="BF186" s="34" t="e">
        <f t="shared" si="29"/>
        <v>#DIV/0!</v>
      </c>
      <c r="BG186" s="35" t="e">
        <f t="shared" si="27"/>
        <v>#DIV/0!</v>
      </c>
    </row>
    <row r="187" spans="1:59" x14ac:dyDescent="0.45">
      <c r="A187" s="22"/>
      <c r="B187" s="22"/>
      <c r="C187" s="22"/>
      <c r="D187" s="22"/>
      <c r="E187" s="22"/>
      <c r="F187" s="22"/>
      <c r="G187" s="24">
        <f t="shared" si="31"/>
        <v>0</v>
      </c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6"/>
      <c r="AM187" s="25"/>
      <c r="AN187" s="26"/>
      <c r="AO187" s="25"/>
      <c r="AP187" s="25"/>
      <c r="AQ187" s="25"/>
      <c r="AR187" s="25"/>
      <c r="AS187" s="25"/>
      <c r="AT187" s="26"/>
      <c r="AU187" s="25"/>
      <c r="AV187" s="24">
        <f t="shared" si="32"/>
        <v>0</v>
      </c>
      <c r="AW187" s="27">
        <f t="shared" si="33"/>
        <v>0</v>
      </c>
      <c r="AX187" s="28">
        <f t="shared" si="30"/>
        <v>0</v>
      </c>
      <c r="AY187" s="29" t="e">
        <f t="shared" si="34"/>
        <v>#DIV/0!</v>
      </c>
      <c r="AZ187" s="30"/>
      <c r="BA187" s="31" t="e">
        <f t="shared" si="28"/>
        <v>#DIV/0!</v>
      </c>
      <c r="BB187" s="22"/>
      <c r="BC187" s="103" t="e">
        <f t="shared" si="26"/>
        <v>#DIV/0!</v>
      </c>
      <c r="BD187" s="22"/>
      <c r="BE187" s="32"/>
      <c r="BF187" s="34" t="e">
        <f t="shared" si="29"/>
        <v>#DIV/0!</v>
      </c>
      <c r="BG187" s="35" t="e">
        <f t="shared" si="27"/>
        <v>#DIV/0!</v>
      </c>
    </row>
    <row r="188" spans="1:59" x14ac:dyDescent="0.45">
      <c r="A188" s="22"/>
      <c r="B188" s="22"/>
      <c r="C188" s="22"/>
      <c r="D188" s="22"/>
      <c r="E188" s="22"/>
      <c r="F188" s="22"/>
      <c r="G188" s="24">
        <f t="shared" si="31"/>
        <v>0</v>
      </c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6"/>
      <c r="AM188" s="25"/>
      <c r="AN188" s="26"/>
      <c r="AO188" s="25"/>
      <c r="AP188" s="25"/>
      <c r="AQ188" s="25"/>
      <c r="AR188" s="25"/>
      <c r="AS188" s="25"/>
      <c r="AT188" s="26"/>
      <c r="AU188" s="25"/>
      <c r="AV188" s="24">
        <f t="shared" si="32"/>
        <v>0</v>
      </c>
      <c r="AW188" s="27">
        <f t="shared" si="33"/>
        <v>0</v>
      </c>
      <c r="AX188" s="28">
        <f t="shared" si="30"/>
        <v>0</v>
      </c>
      <c r="AY188" s="29" t="e">
        <f t="shared" si="34"/>
        <v>#DIV/0!</v>
      </c>
      <c r="AZ188" s="30"/>
      <c r="BA188" s="31" t="e">
        <f t="shared" si="28"/>
        <v>#DIV/0!</v>
      </c>
      <c r="BB188" s="22"/>
      <c r="BC188" s="103" t="e">
        <f t="shared" si="26"/>
        <v>#DIV/0!</v>
      </c>
      <c r="BD188" s="22"/>
      <c r="BE188" s="32"/>
      <c r="BF188" s="34" t="e">
        <f t="shared" si="29"/>
        <v>#DIV/0!</v>
      </c>
      <c r="BG188" s="35" t="e">
        <f t="shared" si="27"/>
        <v>#DIV/0!</v>
      </c>
    </row>
    <row r="189" spans="1:59" x14ac:dyDescent="0.45">
      <c r="A189" s="22"/>
      <c r="B189" s="22"/>
      <c r="C189" s="22"/>
      <c r="D189" s="22"/>
      <c r="E189" s="22"/>
      <c r="F189" s="22"/>
      <c r="G189" s="24">
        <f t="shared" si="31"/>
        <v>0</v>
      </c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6"/>
      <c r="AM189" s="25"/>
      <c r="AN189" s="26"/>
      <c r="AO189" s="25"/>
      <c r="AP189" s="25"/>
      <c r="AQ189" s="25"/>
      <c r="AR189" s="25"/>
      <c r="AS189" s="25"/>
      <c r="AT189" s="26"/>
      <c r="AU189" s="25"/>
      <c r="AV189" s="24">
        <f t="shared" si="32"/>
        <v>0</v>
      </c>
      <c r="AW189" s="27">
        <f t="shared" si="33"/>
        <v>0</v>
      </c>
      <c r="AX189" s="28">
        <f t="shared" si="30"/>
        <v>0</v>
      </c>
      <c r="AY189" s="29" t="e">
        <f t="shared" si="34"/>
        <v>#DIV/0!</v>
      </c>
      <c r="AZ189" s="30"/>
      <c r="BA189" s="31" t="e">
        <f t="shared" si="28"/>
        <v>#DIV/0!</v>
      </c>
      <c r="BB189" s="22"/>
      <c r="BC189" s="103" t="e">
        <f t="shared" si="26"/>
        <v>#DIV/0!</v>
      </c>
      <c r="BD189" s="22"/>
      <c r="BE189" s="32"/>
      <c r="BF189" s="34" t="e">
        <f t="shared" si="29"/>
        <v>#DIV/0!</v>
      </c>
      <c r="BG189" s="35" t="e">
        <f t="shared" si="27"/>
        <v>#DIV/0!</v>
      </c>
    </row>
    <row r="190" spans="1:59" x14ac:dyDescent="0.45">
      <c r="A190" s="22"/>
      <c r="B190" s="22"/>
      <c r="C190" s="22"/>
      <c r="D190" s="22"/>
      <c r="E190" s="22"/>
      <c r="F190" s="22"/>
      <c r="G190" s="24">
        <f t="shared" si="31"/>
        <v>0</v>
      </c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6"/>
      <c r="AM190" s="25"/>
      <c r="AN190" s="26"/>
      <c r="AO190" s="25"/>
      <c r="AP190" s="25"/>
      <c r="AQ190" s="25"/>
      <c r="AR190" s="25"/>
      <c r="AS190" s="25"/>
      <c r="AT190" s="26"/>
      <c r="AU190" s="25"/>
      <c r="AV190" s="24">
        <f t="shared" si="32"/>
        <v>0</v>
      </c>
      <c r="AW190" s="27">
        <f t="shared" si="33"/>
        <v>0</v>
      </c>
      <c r="AX190" s="28">
        <f t="shared" si="30"/>
        <v>0</v>
      </c>
      <c r="AY190" s="29" t="e">
        <f t="shared" si="34"/>
        <v>#DIV/0!</v>
      </c>
      <c r="AZ190" s="30"/>
      <c r="BA190" s="31" t="e">
        <f t="shared" si="28"/>
        <v>#DIV/0!</v>
      </c>
      <c r="BB190" s="22"/>
      <c r="BC190" s="103" t="e">
        <f t="shared" si="26"/>
        <v>#DIV/0!</v>
      </c>
      <c r="BD190" s="22"/>
      <c r="BE190" s="32"/>
      <c r="BF190" s="34" t="e">
        <f t="shared" si="29"/>
        <v>#DIV/0!</v>
      </c>
      <c r="BG190" s="35" t="e">
        <f t="shared" si="27"/>
        <v>#DIV/0!</v>
      </c>
    </row>
    <row r="191" spans="1:59" x14ac:dyDescent="0.45">
      <c r="A191" s="22"/>
      <c r="B191" s="22"/>
      <c r="C191" s="22"/>
      <c r="D191" s="22"/>
      <c r="E191" s="22"/>
      <c r="F191" s="22"/>
      <c r="G191" s="24">
        <f t="shared" si="31"/>
        <v>0</v>
      </c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6"/>
      <c r="AM191" s="25"/>
      <c r="AN191" s="26"/>
      <c r="AO191" s="25"/>
      <c r="AP191" s="25"/>
      <c r="AQ191" s="25"/>
      <c r="AR191" s="25"/>
      <c r="AS191" s="25"/>
      <c r="AT191" s="26"/>
      <c r="AU191" s="25"/>
      <c r="AV191" s="24">
        <f t="shared" si="32"/>
        <v>0</v>
      </c>
      <c r="AW191" s="27">
        <f t="shared" si="33"/>
        <v>0</v>
      </c>
      <c r="AX191" s="28">
        <f t="shared" si="30"/>
        <v>0</v>
      </c>
      <c r="AY191" s="29" t="e">
        <f t="shared" si="34"/>
        <v>#DIV/0!</v>
      </c>
      <c r="AZ191" s="30"/>
      <c r="BA191" s="31" t="e">
        <f t="shared" si="28"/>
        <v>#DIV/0!</v>
      </c>
      <c r="BB191" s="22"/>
      <c r="BC191" s="103" t="e">
        <f t="shared" si="26"/>
        <v>#DIV/0!</v>
      </c>
      <c r="BD191" s="22"/>
      <c r="BE191" s="32"/>
      <c r="BF191" s="34" t="e">
        <f t="shared" si="29"/>
        <v>#DIV/0!</v>
      </c>
      <c r="BG191" s="35" t="e">
        <f t="shared" si="27"/>
        <v>#DIV/0!</v>
      </c>
    </row>
    <row r="192" spans="1:59" x14ac:dyDescent="0.45">
      <c r="A192" s="22"/>
      <c r="B192" s="22"/>
      <c r="C192" s="22"/>
      <c r="D192" s="22"/>
      <c r="E192" s="22"/>
      <c r="F192" s="22"/>
      <c r="G192" s="24">
        <f t="shared" si="31"/>
        <v>0</v>
      </c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6"/>
      <c r="AM192" s="25"/>
      <c r="AN192" s="26"/>
      <c r="AO192" s="25"/>
      <c r="AP192" s="25"/>
      <c r="AQ192" s="25"/>
      <c r="AR192" s="25"/>
      <c r="AS192" s="25"/>
      <c r="AT192" s="26"/>
      <c r="AU192" s="25"/>
      <c r="AV192" s="24">
        <f t="shared" si="32"/>
        <v>0</v>
      </c>
      <c r="AW192" s="27">
        <f t="shared" si="33"/>
        <v>0</v>
      </c>
      <c r="AX192" s="28">
        <f t="shared" si="30"/>
        <v>0</v>
      </c>
      <c r="AY192" s="29" t="e">
        <f t="shared" si="34"/>
        <v>#DIV/0!</v>
      </c>
      <c r="AZ192" s="30"/>
      <c r="BA192" s="31" t="e">
        <f t="shared" si="28"/>
        <v>#DIV/0!</v>
      </c>
      <c r="BB192" s="22"/>
      <c r="BC192" s="103" t="e">
        <f t="shared" si="26"/>
        <v>#DIV/0!</v>
      </c>
      <c r="BD192" s="22"/>
      <c r="BE192" s="32"/>
      <c r="BF192" s="34" t="e">
        <f t="shared" si="29"/>
        <v>#DIV/0!</v>
      </c>
      <c r="BG192" s="35" t="e">
        <f t="shared" si="27"/>
        <v>#DIV/0!</v>
      </c>
    </row>
    <row r="193" spans="1:59" x14ac:dyDescent="0.45">
      <c r="A193" s="22"/>
      <c r="B193" s="22"/>
      <c r="C193" s="22"/>
      <c r="D193" s="22"/>
      <c r="E193" s="22"/>
      <c r="F193" s="22"/>
      <c r="G193" s="24">
        <f t="shared" si="31"/>
        <v>0</v>
      </c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6"/>
      <c r="AM193" s="25"/>
      <c r="AN193" s="26"/>
      <c r="AO193" s="25"/>
      <c r="AP193" s="25"/>
      <c r="AQ193" s="25"/>
      <c r="AR193" s="25"/>
      <c r="AS193" s="25"/>
      <c r="AT193" s="26"/>
      <c r="AU193" s="25"/>
      <c r="AV193" s="24">
        <f t="shared" si="32"/>
        <v>0</v>
      </c>
      <c r="AW193" s="27">
        <f t="shared" si="33"/>
        <v>0</v>
      </c>
      <c r="AX193" s="28">
        <f t="shared" si="30"/>
        <v>0</v>
      </c>
      <c r="AY193" s="29" t="e">
        <f t="shared" si="34"/>
        <v>#DIV/0!</v>
      </c>
      <c r="AZ193" s="30"/>
      <c r="BA193" s="31" t="e">
        <f t="shared" si="28"/>
        <v>#DIV/0!</v>
      </c>
      <c r="BB193" s="22"/>
      <c r="BC193" s="103" t="e">
        <f t="shared" si="26"/>
        <v>#DIV/0!</v>
      </c>
      <c r="BD193" s="22"/>
      <c r="BE193" s="32"/>
      <c r="BF193" s="34" t="e">
        <f t="shared" si="29"/>
        <v>#DIV/0!</v>
      </c>
      <c r="BG193" s="35" t="e">
        <f t="shared" si="27"/>
        <v>#DIV/0!</v>
      </c>
    </row>
    <row r="194" spans="1:59" x14ac:dyDescent="0.45">
      <c r="A194" s="22"/>
      <c r="B194" s="22"/>
      <c r="C194" s="22"/>
      <c r="D194" s="22"/>
      <c r="E194" s="22"/>
      <c r="F194" s="22"/>
      <c r="G194" s="24">
        <f t="shared" si="31"/>
        <v>0</v>
      </c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6"/>
      <c r="AM194" s="25"/>
      <c r="AN194" s="26"/>
      <c r="AO194" s="25"/>
      <c r="AP194" s="25"/>
      <c r="AQ194" s="25"/>
      <c r="AR194" s="25"/>
      <c r="AS194" s="25"/>
      <c r="AT194" s="26"/>
      <c r="AU194" s="25"/>
      <c r="AV194" s="24">
        <f t="shared" si="32"/>
        <v>0</v>
      </c>
      <c r="AW194" s="27">
        <f t="shared" si="33"/>
        <v>0</v>
      </c>
      <c r="AX194" s="28">
        <f t="shared" si="30"/>
        <v>0</v>
      </c>
      <c r="AY194" s="29" t="e">
        <f t="shared" si="34"/>
        <v>#DIV/0!</v>
      </c>
      <c r="AZ194" s="30"/>
      <c r="BA194" s="31" t="e">
        <f t="shared" si="28"/>
        <v>#DIV/0!</v>
      </c>
      <c r="BB194" s="22"/>
      <c r="BC194" s="103" t="e">
        <f t="shared" ref="BC194:BC257" si="35">BB194/BA194</f>
        <v>#DIV/0!</v>
      </c>
      <c r="BD194" s="22"/>
      <c r="BE194" s="32"/>
      <c r="BF194" s="34" t="e">
        <f t="shared" si="29"/>
        <v>#DIV/0!</v>
      </c>
      <c r="BG194" s="35" t="e">
        <f t="shared" ref="BG194:BG257" si="36">BF194*BC194*AY194</f>
        <v>#DIV/0!</v>
      </c>
    </row>
    <row r="195" spans="1:59" x14ac:dyDescent="0.45">
      <c r="A195" s="22"/>
      <c r="B195" s="22"/>
      <c r="C195" s="22"/>
      <c r="D195" s="22"/>
      <c r="E195" s="22"/>
      <c r="F195" s="22"/>
      <c r="G195" s="24">
        <f t="shared" si="31"/>
        <v>0</v>
      </c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6"/>
      <c r="AM195" s="25"/>
      <c r="AN195" s="26"/>
      <c r="AO195" s="25"/>
      <c r="AP195" s="25"/>
      <c r="AQ195" s="25"/>
      <c r="AR195" s="25"/>
      <c r="AS195" s="25"/>
      <c r="AT195" s="26"/>
      <c r="AU195" s="25"/>
      <c r="AV195" s="24">
        <f t="shared" si="32"/>
        <v>0</v>
      </c>
      <c r="AW195" s="27">
        <f t="shared" si="33"/>
        <v>0</v>
      </c>
      <c r="AX195" s="28">
        <f t="shared" si="30"/>
        <v>0</v>
      </c>
      <c r="AY195" s="29" t="e">
        <f t="shared" si="34"/>
        <v>#DIV/0!</v>
      </c>
      <c r="AZ195" s="30"/>
      <c r="BA195" s="31" t="e">
        <f t="shared" ref="BA195:BA258" si="37">(AX195*60)/AZ195*1</f>
        <v>#DIV/0!</v>
      </c>
      <c r="BB195" s="22"/>
      <c r="BC195" s="103" t="e">
        <f t="shared" si="35"/>
        <v>#DIV/0!</v>
      </c>
      <c r="BD195" s="22"/>
      <c r="BE195" s="32"/>
      <c r="BF195" s="34" t="e">
        <f t="shared" si="29"/>
        <v>#DIV/0!</v>
      </c>
      <c r="BG195" s="35" t="e">
        <f t="shared" si="36"/>
        <v>#DIV/0!</v>
      </c>
    </row>
    <row r="196" spans="1:59" x14ac:dyDescent="0.45">
      <c r="A196" s="22"/>
      <c r="B196" s="22"/>
      <c r="C196" s="22"/>
      <c r="D196" s="22"/>
      <c r="E196" s="22"/>
      <c r="F196" s="22"/>
      <c r="G196" s="24">
        <f t="shared" si="31"/>
        <v>0</v>
      </c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6"/>
      <c r="AM196" s="25"/>
      <c r="AN196" s="26"/>
      <c r="AO196" s="25"/>
      <c r="AP196" s="25"/>
      <c r="AQ196" s="25"/>
      <c r="AR196" s="25"/>
      <c r="AS196" s="25"/>
      <c r="AT196" s="26"/>
      <c r="AU196" s="25"/>
      <c r="AV196" s="24">
        <f t="shared" si="32"/>
        <v>0</v>
      </c>
      <c r="AW196" s="27">
        <f t="shared" si="33"/>
        <v>0</v>
      </c>
      <c r="AX196" s="28">
        <f t="shared" si="30"/>
        <v>0</v>
      </c>
      <c r="AY196" s="29" t="e">
        <f t="shared" si="34"/>
        <v>#DIV/0!</v>
      </c>
      <c r="AZ196" s="30"/>
      <c r="BA196" s="31" t="e">
        <f t="shared" si="37"/>
        <v>#DIV/0!</v>
      </c>
      <c r="BB196" s="22"/>
      <c r="BC196" s="103" t="e">
        <f t="shared" si="35"/>
        <v>#DIV/0!</v>
      </c>
      <c r="BD196" s="22"/>
      <c r="BE196" s="32"/>
      <c r="BF196" s="34" t="e">
        <f t="shared" si="29"/>
        <v>#DIV/0!</v>
      </c>
      <c r="BG196" s="35" t="e">
        <f t="shared" si="36"/>
        <v>#DIV/0!</v>
      </c>
    </row>
    <row r="197" spans="1:59" x14ac:dyDescent="0.45">
      <c r="A197" s="22"/>
      <c r="B197" s="22"/>
      <c r="C197" s="22"/>
      <c r="D197" s="22"/>
      <c r="E197" s="22"/>
      <c r="F197" s="22"/>
      <c r="G197" s="24">
        <f t="shared" si="31"/>
        <v>0</v>
      </c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6"/>
      <c r="AM197" s="25"/>
      <c r="AN197" s="26"/>
      <c r="AO197" s="25"/>
      <c r="AP197" s="25"/>
      <c r="AQ197" s="25"/>
      <c r="AR197" s="25"/>
      <c r="AS197" s="25"/>
      <c r="AT197" s="26"/>
      <c r="AU197" s="25"/>
      <c r="AV197" s="24">
        <f t="shared" si="32"/>
        <v>0</v>
      </c>
      <c r="AW197" s="27">
        <f t="shared" si="33"/>
        <v>0</v>
      </c>
      <c r="AX197" s="28">
        <f t="shared" si="30"/>
        <v>0</v>
      </c>
      <c r="AY197" s="29" t="e">
        <f t="shared" si="34"/>
        <v>#DIV/0!</v>
      </c>
      <c r="AZ197" s="30"/>
      <c r="BA197" s="31" t="e">
        <f t="shared" si="37"/>
        <v>#DIV/0!</v>
      </c>
      <c r="BB197" s="22"/>
      <c r="BC197" s="103" t="e">
        <f t="shared" si="35"/>
        <v>#DIV/0!</v>
      </c>
      <c r="BD197" s="22"/>
      <c r="BE197" s="32"/>
      <c r="BF197" s="34" t="e">
        <f t="shared" ref="BF197:BF260" si="38">(BD197-BE197)/BB197</f>
        <v>#DIV/0!</v>
      </c>
      <c r="BG197" s="35" t="e">
        <f t="shared" si="36"/>
        <v>#DIV/0!</v>
      </c>
    </row>
    <row r="198" spans="1:59" x14ac:dyDescent="0.45">
      <c r="A198" s="22"/>
      <c r="B198" s="22"/>
      <c r="C198" s="22"/>
      <c r="D198" s="22"/>
      <c r="E198" s="22"/>
      <c r="F198" s="22"/>
      <c r="G198" s="24">
        <f t="shared" si="31"/>
        <v>0</v>
      </c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6"/>
      <c r="AM198" s="25"/>
      <c r="AN198" s="26"/>
      <c r="AO198" s="25"/>
      <c r="AP198" s="25"/>
      <c r="AQ198" s="25"/>
      <c r="AR198" s="25"/>
      <c r="AS198" s="25"/>
      <c r="AT198" s="26"/>
      <c r="AU198" s="25"/>
      <c r="AV198" s="24">
        <f t="shared" si="32"/>
        <v>0</v>
      </c>
      <c r="AW198" s="27">
        <f t="shared" si="33"/>
        <v>0</v>
      </c>
      <c r="AX198" s="28">
        <f t="shared" si="30"/>
        <v>0</v>
      </c>
      <c r="AY198" s="29" t="e">
        <f t="shared" si="34"/>
        <v>#DIV/0!</v>
      </c>
      <c r="AZ198" s="30"/>
      <c r="BA198" s="31" t="e">
        <f t="shared" si="37"/>
        <v>#DIV/0!</v>
      </c>
      <c r="BB198" s="22"/>
      <c r="BC198" s="103" t="e">
        <f t="shared" si="35"/>
        <v>#DIV/0!</v>
      </c>
      <c r="BD198" s="22"/>
      <c r="BE198" s="32"/>
      <c r="BF198" s="34" t="e">
        <f t="shared" si="38"/>
        <v>#DIV/0!</v>
      </c>
      <c r="BG198" s="35" t="e">
        <f t="shared" si="36"/>
        <v>#DIV/0!</v>
      </c>
    </row>
    <row r="199" spans="1:59" x14ac:dyDescent="0.45">
      <c r="A199" s="22"/>
      <c r="B199" s="22"/>
      <c r="C199" s="22"/>
      <c r="D199" s="22"/>
      <c r="E199" s="22"/>
      <c r="F199" s="22"/>
      <c r="G199" s="24">
        <f t="shared" si="31"/>
        <v>0</v>
      </c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6"/>
      <c r="AM199" s="25"/>
      <c r="AN199" s="26"/>
      <c r="AO199" s="25"/>
      <c r="AP199" s="25"/>
      <c r="AQ199" s="25"/>
      <c r="AR199" s="25"/>
      <c r="AS199" s="25"/>
      <c r="AT199" s="26"/>
      <c r="AU199" s="25"/>
      <c r="AV199" s="24">
        <f t="shared" si="32"/>
        <v>0</v>
      </c>
      <c r="AW199" s="27">
        <f t="shared" si="33"/>
        <v>0</v>
      </c>
      <c r="AX199" s="28">
        <f t="shared" si="30"/>
        <v>0</v>
      </c>
      <c r="AY199" s="29" t="e">
        <f t="shared" si="34"/>
        <v>#DIV/0!</v>
      </c>
      <c r="AZ199" s="30"/>
      <c r="BA199" s="31" t="e">
        <f t="shared" si="37"/>
        <v>#DIV/0!</v>
      </c>
      <c r="BB199" s="22"/>
      <c r="BC199" s="103" t="e">
        <f t="shared" si="35"/>
        <v>#DIV/0!</v>
      </c>
      <c r="BD199" s="22"/>
      <c r="BE199" s="32"/>
      <c r="BF199" s="34" t="e">
        <f t="shared" si="38"/>
        <v>#DIV/0!</v>
      </c>
      <c r="BG199" s="35" t="e">
        <f t="shared" si="36"/>
        <v>#DIV/0!</v>
      </c>
    </row>
    <row r="200" spans="1:59" x14ac:dyDescent="0.45">
      <c r="A200" s="22"/>
      <c r="B200" s="22"/>
      <c r="C200" s="22"/>
      <c r="D200" s="22"/>
      <c r="E200" s="22"/>
      <c r="F200" s="22"/>
      <c r="G200" s="24">
        <f t="shared" si="31"/>
        <v>0</v>
      </c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6"/>
      <c r="AM200" s="25"/>
      <c r="AN200" s="26"/>
      <c r="AO200" s="25"/>
      <c r="AP200" s="25"/>
      <c r="AQ200" s="25"/>
      <c r="AR200" s="25"/>
      <c r="AS200" s="25"/>
      <c r="AT200" s="26"/>
      <c r="AU200" s="25"/>
      <c r="AV200" s="24">
        <f t="shared" si="32"/>
        <v>0</v>
      </c>
      <c r="AW200" s="27">
        <f t="shared" si="33"/>
        <v>0</v>
      </c>
      <c r="AX200" s="28">
        <f t="shared" si="30"/>
        <v>0</v>
      </c>
      <c r="AY200" s="29" t="e">
        <f t="shared" si="34"/>
        <v>#DIV/0!</v>
      </c>
      <c r="AZ200" s="30"/>
      <c r="BA200" s="31" t="e">
        <f t="shared" si="37"/>
        <v>#DIV/0!</v>
      </c>
      <c r="BB200" s="22"/>
      <c r="BC200" s="103" t="e">
        <f t="shared" si="35"/>
        <v>#DIV/0!</v>
      </c>
      <c r="BD200" s="22"/>
      <c r="BE200" s="32"/>
      <c r="BF200" s="34" t="e">
        <f t="shared" si="38"/>
        <v>#DIV/0!</v>
      </c>
      <c r="BG200" s="35" t="e">
        <f t="shared" si="36"/>
        <v>#DIV/0!</v>
      </c>
    </row>
    <row r="201" spans="1:59" x14ac:dyDescent="0.45">
      <c r="A201" s="22"/>
      <c r="B201" s="22"/>
      <c r="C201" s="22"/>
      <c r="D201" s="22"/>
      <c r="E201" s="22"/>
      <c r="F201" s="22"/>
      <c r="G201" s="24">
        <f t="shared" si="31"/>
        <v>0</v>
      </c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6"/>
      <c r="AM201" s="25"/>
      <c r="AN201" s="26"/>
      <c r="AO201" s="25"/>
      <c r="AP201" s="25"/>
      <c r="AQ201" s="25"/>
      <c r="AR201" s="25"/>
      <c r="AS201" s="25"/>
      <c r="AT201" s="26"/>
      <c r="AU201" s="25"/>
      <c r="AV201" s="24">
        <f t="shared" si="32"/>
        <v>0</v>
      </c>
      <c r="AW201" s="27">
        <f t="shared" si="33"/>
        <v>0</v>
      </c>
      <c r="AX201" s="28">
        <f t="shared" si="30"/>
        <v>0</v>
      </c>
      <c r="AY201" s="29" t="e">
        <f t="shared" si="34"/>
        <v>#DIV/0!</v>
      </c>
      <c r="AZ201" s="30"/>
      <c r="BA201" s="31" t="e">
        <f t="shared" si="37"/>
        <v>#DIV/0!</v>
      </c>
      <c r="BB201" s="22"/>
      <c r="BC201" s="103" t="e">
        <f t="shared" si="35"/>
        <v>#DIV/0!</v>
      </c>
      <c r="BD201" s="22"/>
      <c r="BE201" s="32"/>
      <c r="BF201" s="34" t="e">
        <f t="shared" si="38"/>
        <v>#DIV/0!</v>
      </c>
      <c r="BG201" s="35" t="e">
        <f t="shared" si="36"/>
        <v>#DIV/0!</v>
      </c>
    </row>
    <row r="202" spans="1:59" x14ac:dyDescent="0.45">
      <c r="A202" s="22"/>
      <c r="B202" s="22"/>
      <c r="C202" s="22"/>
      <c r="D202" s="22"/>
      <c r="E202" s="22"/>
      <c r="F202" s="22"/>
      <c r="G202" s="24">
        <f t="shared" si="31"/>
        <v>0</v>
      </c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6"/>
      <c r="AM202" s="25"/>
      <c r="AN202" s="26"/>
      <c r="AO202" s="25"/>
      <c r="AP202" s="25"/>
      <c r="AQ202" s="25"/>
      <c r="AR202" s="25"/>
      <c r="AS202" s="25"/>
      <c r="AT202" s="26"/>
      <c r="AU202" s="25"/>
      <c r="AV202" s="24">
        <f t="shared" si="32"/>
        <v>0</v>
      </c>
      <c r="AW202" s="27">
        <f t="shared" si="33"/>
        <v>0</v>
      </c>
      <c r="AX202" s="28">
        <f t="shared" si="30"/>
        <v>0</v>
      </c>
      <c r="AY202" s="29" t="e">
        <f t="shared" si="34"/>
        <v>#DIV/0!</v>
      </c>
      <c r="AZ202" s="30"/>
      <c r="BA202" s="31" t="e">
        <f t="shared" si="37"/>
        <v>#DIV/0!</v>
      </c>
      <c r="BB202" s="22"/>
      <c r="BC202" s="103" t="e">
        <f t="shared" si="35"/>
        <v>#DIV/0!</v>
      </c>
      <c r="BD202" s="22"/>
      <c r="BE202" s="32"/>
      <c r="BF202" s="34" t="e">
        <f t="shared" si="38"/>
        <v>#DIV/0!</v>
      </c>
      <c r="BG202" s="35" t="e">
        <f t="shared" si="36"/>
        <v>#DIV/0!</v>
      </c>
    </row>
    <row r="203" spans="1:59" x14ac:dyDescent="0.45">
      <c r="A203" s="22"/>
      <c r="B203" s="22"/>
      <c r="C203" s="22"/>
      <c r="D203" s="22"/>
      <c r="E203" s="22"/>
      <c r="F203" s="22"/>
      <c r="G203" s="24">
        <f t="shared" si="31"/>
        <v>0</v>
      </c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6"/>
      <c r="AM203" s="25"/>
      <c r="AN203" s="26"/>
      <c r="AO203" s="25"/>
      <c r="AP203" s="25"/>
      <c r="AQ203" s="25"/>
      <c r="AR203" s="25"/>
      <c r="AS203" s="25"/>
      <c r="AT203" s="26"/>
      <c r="AU203" s="25"/>
      <c r="AV203" s="24">
        <f t="shared" si="32"/>
        <v>0</v>
      </c>
      <c r="AW203" s="27">
        <f t="shared" si="33"/>
        <v>0</v>
      </c>
      <c r="AX203" s="28">
        <f t="shared" si="30"/>
        <v>0</v>
      </c>
      <c r="AY203" s="29" t="e">
        <f t="shared" si="34"/>
        <v>#DIV/0!</v>
      </c>
      <c r="AZ203" s="30"/>
      <c r="BA203" s="31" t="e">
        <f t="shared" si="37"/>
        <v>#DIV/0!</v>
      </c>
      <c r="BB203" s="22"/>
      <c r="BC203" s="103" t="e">
        <f t="shared" si="35"/>
        <v>#DIV/0!</v>
      </c>
      <c r="BD203" s="22"/>
      <c r="BE203" s="32"/>
      <c r="BF203" s="34" t="e">
        <f t="shared" si="38"/>
        <v>#DIV/0!</v>
      </c>
      <c r="BG203" s="35" t="e">
        <f t="shared" si="36"/>
        <v>#DIV/0!</v>
      </c>
    </row>
    <row r="204" spans="1:59" x14ac:dyDescent="0.45">
      <c r="A204" s="22"/>
      <c r="B204" s="22"/>
      <c r="C204" s="22"/>
      <c r="D204" s="22"/>
      <c r="E204" s="22"/>
      <c r="F204" s="22"/>
      <c r="G204" s="24">
        <f t="shared" si="31"/>
        <v>0</v>
      </c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6"/>
      <c r="AM204" s="25"/>
      <c r="AN204" s="26"/>
      <c r="AO204" s="25"/>
      <c r="AP204" s="25"/>
      <c r="AQ204" s="25"/>
      <c r="AR204" s="25"/>
      <c r="AS204" s="25"/>
      <c r="AT204" s="26"/>
      <c r="AU204" s="25"/>
      <c r="AV204" s="24">
        <f t="shared" si="32"/>
        <v>0</v>
      </c>
      <c r="AW204" s="27">
        <f t="shared" si="33"/>
        <v>0</v>
      </c>
      <c r="AX204" s="28">
        <f t="shared" si="30"/>
        <v>0</v>
      </c>
      <c r="AY204" s="29" t="e">
        <f t="shared" si="34"/>
        <v>#DIV/0!</v>
      </c>
      <c r="AZ204" s="30"/>
      <c r="BA204" s="31" t="e">
        <f t="shared" si="37"/>
        <v>#DIV/0!</v>
      </c>
      <c r="BB204" s="22"/>
      <c r="BC204" s="103" t="e">
        <f t="shared" si="35"/>
        <v>#DIV/0!</v>
      </c>
      <c r="BD204" s="22"/>
      <c r="BE204" s="32"/>
      <c r="BF204" s="34" t="e">
        <f t="shared" si="38"/>
        <v>#DIV/0!</v>
      </c>
      <c r="BG204" s="35" t="e">
        <f t="shared" si="36"/>
        <v>#DIV/0!</v>
      </c>
    </row>
    <row r="205" spans="1:59" x14ac:dyDescent="0.45">
      <c r="A205" s="22"/>
      <c r="B205" s="22"/>
      <c r="C205" s="22"/>
      <c r="D205" s="22"/>
      <c r="E205" s="22"/>
      <c r="F205" s="22"/>
      <c r="G205" s="24">
        <f t="shared" si="31"/>
        <v>0</v>
      </c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6"/>
      <c r="AM205" s="25"/>
      <c r="AN205" s="26"/>
      <c r="AO205" s="25"/>
      <c r="AP205" s="25"/>
      <c r="AQ205" s="25"/>
      <c r="AR205" s="25"/>
      <c r="AS205" s="25"/>
      <c r="AT205" s="26"/>
      <c r="AU205" s="25"/>
      <c r="AV205" s="24">
        <f t="shared" si="32"/>
        <v>0</v>
      </c>
      <c r="AW205" s="27">
        <f t="shared" si="33"/>
        <v>0</v>
      </c>
      <c r="AX205" s="28">
        <f t="shared" si="30"/>
        <v>0</v>
      </c>
      <c r="AY205" s="29" t="e">
        <f t="shared" si="34"/>
        <v>#DIV/0!</v>
      </c>
      <c r="AZ205" s="30"/>
      <c r="BA205" s="31" t="e">
        <f t="shared" si="37"/>
        <v>#DIV/0!</v>
      </c>
      <c r="BB205" s="22"/>
      <c r="BC205" s="103" t="e">
        <f t="shared" si="35"/>
        <v>#DIV/0!</v>
      </c>
      <c r="BD205" s="22"/>
      <c r="BE205" s="32"/>
      <c r="BF205" s="34" t="e">
        <f t="shared" si="38"/>
        <v>#DIV/0!</v>
      </c>
      <c r="BG205" s="35" t="e">
        <f t="shared" si="36"/>
        <v>#DIV/0!</v>
      </c>
    </row>
    <row r="206" spans="1:59" x14ac:dyDescent="0.45">
      <c r="A206" s="22"/>
      <c r="B206" s="22"/>
      <c r="C206" s="22"/>
      <c r="D206" s="22"/>
      <c r="E206" s="22"/>
      <c r="F206" s="22"/>
      <c r="G206" s="24">
        <f t="shared" si="31"/>
        <v>0</v>
      </c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6"/>
      <c r="AM206" s="25"/>
      <c r="AN206" s="26"/>
      <c r="AO206" s="25"/>
      <c r="AP206" s="25"/>
      <c r="AQ206" s="25"/>
      <c r="AR206" s="25"/>
      <c r="AS206" s="25"/>
      <c r="AT206" s="26"/>
      <c r="AU206" s="25"/>
      <c r="AV206" s="24">
        <f t="shared" si="32"/>
        <v>0</v>
      </c>
      <c r="AW206" s="27">
        <f t="shared" si="33"/>
        <v>0</v>
      </c>
      <c r="AX206" s="28">
        <f t="shared" si="30"/>
        <v>0</v>
      </c>
      <c r="AY206" s="29" t="e">
        <f t="shared" si="34"/>
        <v>#DIV/0!</v>
      </c>
      <c r="AZ206" s="30"/>
      <c r="BA206" s="31" t="e">
        <f t="shared" si="37"/>
        <v>#DIV/0!</v>
      </c>
      <c r="BB206" s="22"/>
      <c r="BC206" s="103" t="e">
        <f t="shared" si="35"/>
        <v>#DIV/0!</v>
      </c>
      <c r="BD206" s="22"/>
      <c r="BE206" s="32"/>
      <c r="BF206" s="34" t="e">
        <f t="shared" si="38"/>
        <v>#DIV/0!</v>
      </c>
      <c r="BG206" s="35" t="e">
        <f t="shared" si="36"/>
        <v>#DIV/0!</v>
      </c>
    </row>
    <row r="207" spans="1:59" x14ac:dyDescent="0.45">
      <c r="A207" s="22"/>
      <c r="B207" s="22"/>
      <c r="C207" s="22"/>
      <c r="D207" s="22"/>
      <c r="E207" s="22"/>
      <c r="F207" s="22"/>
      <c r="G207" s="24">
        <f t="shared" si="31"/>
        <v>0</v>
      </c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6"/>
      <c r="AM207" s="25"/>
      <c r="AN207" s="26"/>
      <c r="AO207" s="25"/>
      <c r="AP207" s="25"/>
      <c r="AQ207" s="25"/>
      <c r="AR207" s="25"/>
      <c r="AS207" s="25"/>
      <c r="AT207" s="26"/>
      <c r="AU207" s="25"/>
      <c r="AV207" s="24">
        <f t="shared" si="32"/>
        <v>0</v>
      </c>
      <c r="AW207" s="27">
        <f t="shared" si="33"/>
        <v>0</v>
      </c>
      <c r="AX207" s="28">
        <f t="shared" si="30"/>
        <v>0</v>
      </c>
      <c r="AY207" s="29" t="e">
        <f t="shared" si="34"/>
        <v>#DIV/0!</v>
      </c>
      <c r="AZ207" s="30"/>
      <c r="BA207" s="31" t="e">
        <f t="shared" si="37"/>
        <v>#DIV/0!</v>
      </c>
      <c r="BB207" s="22"/>
      <c r="BC207" s="103" t="e">
        <f t="shared" si="35"/>
        <v>#DIV/0!</v>
      </c>
      <c r="BD207" s="22"/>
      <c r="BE207" s="32"/>
      <c r="BF207" s="34" t="e">
        <f t="shared" si="38"/>
        <v>#DIV/0!</v>
      </c>
      <c r="BG207" s="35" t="e">
        <f t="shared" si="36"/>
        <v>#DIV/0!</v>
      </c>
    </row>
    <row r="208" spans="1:59" x14ac:dyDescent="0.45">
      <c r="A208" s="22"/>
      <c r="B208" s="22"/>
      <c r="C208" s="22"/>
      <c r="D208" s="22"/>
      <c r="E208" s="22"/>
      <c r="F208" s="22"/>
      <c r="G208" s="24">
        <f t="shared" si="31"/>
        <v>0</v>
      </c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6"/>
      <c r="AM208" s="25"/>
      <c r="AN208" s="26"/>
      <c r="AO208" s="25"/>
      <c r="AP208" s="25"/>
      <c r="AQ208" s="25"/>
      <c r="AR208" s="25"/>
      <c r="AS208" s="25"/>
      <c r="AT208" s="26"/>
      <c r="AU208" s="25"/>
      <c r="AV208" s="24">
        <f t="shared" si="32"/>
        <v>0</v>
      </c>
      <c r="AW208" s="27">
        <f t="shared" si="33"/>
        <v>0</v>
      </c>
      <c r="AX208" s="28">
        <f t="shared" si="30"/>
        <v>0</v>
      </c>
      <c r="AY208" s="29" t="e">
        <f t="shared" si="34"/>
        <v>#DIV/0!</v>
      </c>
      <c r="AZ208" s="30"/>
      <c r="BA208" s="31" t="e">
        <f t="shared" si="37"/>
        <v>#DIV/0!</v>
      </c>
      <c r="BB208" s="22"/>
      <c r="BC208" s="103" t="e">
        <f t="shared" si="35"/>
        <v>#DIV/0!</v>
      </c>
      <c r="BD208" s="22"/>
      <c r="BE208" s="32"/>
      <c r="BF208" s="34" t="e">
        <f t="shared" si="38"/>
        <v>#DIV/0!</v>
      </c>
      <c r="BG208" s="35" t="e">
        <f t="shared" si="36"/>
        <v>#DIV/0!</v>
      </c>
    </row>
    <row r="209" spans="1:59" x14ac:dyDescent="0.45">
      <c r="A209" s="22"/>
      <c r="B209" s="22"/>
      <c r="C209" s="22"/>
      <c r="D209" s="22"/>
      <c r="E209" s="22"/>
      <c r="F209" s="22"/>
      <c r="G209" s="24">
        <f t="shared" si="31"/>
        <v>0</v>
      </c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6"/>
      <c r="AM209" s="25"/>
      <c r="AN209" s="26"/>
      <c r="AO209" s="25"/>
      <c r="AP209" s="25"/>
      <c r="AQ209" s="25"/>
      <c r="AR209" s="25"/>
      <c r="AS209" s="25"/>
      <c r="AT209" s="26"/>
      <c r="AU209" s="25"/>
      <c r="AV209" s="24">
        <f t="shared" si="32"/>
        <v>0</v>
      </c>
      <c r="AW209" s="27">
        <f t="shared" si="33"/>
        <v>0</v>
      </c>
      <c r="AX209" s="28">
        <f t="shared" si="30"/>
        <v>0</v>
      </c>
      <c r="AY209" s="29" t="e">
        <f t="shared" si="34"/>
        <v>#DIV/0!</v>
      </c>
      <c r="AZ209" s="30"/>
      <c r="BA209" s="31" t="e">
        <f t="shared" si="37"/>
        <v>#DIV/0!</v>
      </c>
      <c r="BB209" s="22"/>
      <c r="BC209" s="103" t="e">
        <f t="shared" si="35"/>
        <v>#DIV/0!</v>
      </c>
      <c r="BD209" s="22"/>
      <c r="BE209" s="32"/>
      <c r="BF209" s="34" t="e">
        <f t="shared" si="38"/>
        <v>#DIV/0!</v>
      </c>
      <c r="BG209" s="35" t="e">
        <f t="shared" si="36"/>
        <v>#DIV/0!</v>
      </c>
    </row>
    <row r="210" spans="1:59" x14ac:dyDescent="0.45">
      <c r="A210" s="22"/>
      <c r="B210" s="22"/>
      <c r="C210" s="22"/>
      <c r="D210" s="22"/>
      <c r="E210" s="22"/>
      <c r="F210" s="22"/>
      <c r="G210" s="24">
        <f t="shared" si="31"/>
        <v>0</v>
      </c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6"/>
      <c r="AM210" s="25"/>
      <c r="AN210" s="26"/>
      <c r="AO210" s="25"/>
      <c r="AP210" s="25"/>
      <c r="AQ210" s="25"/>
      <c r="AR210" s="25"/>
      <c r="AS210" s="25"/>
      <c r="AT210" s="26"/>
      <c r="AU210" s="25"/>
      <c r="AV210" s="24">
        <f t="shared" si="32"/>
        <v>0</v>
      </c>
      <c r="AW210" s="27">
        <f t="shared" si="33"/>
        <v>0</v>
      </c>
      <c r="AX210" s="28">
        <f t="shared" si="30"/>
        <v>0</v>
      </c>
      <c r="AY210" s="29" t="e">
        <f t="shared" si="34"/>
        <v>#DIV/0!</v>
      </c>
      <c r="AZ210" s="30"/>
      <c r="BA210" s="31" t="e">
        <f t="shared" si="37"/>
        <v>#DIV/0!</v>
      </c>
      <c r="BB210" s="22"/>
      <c r="BC210" s="103" t="e">
        <f t="shared" si="35"/>
        <v>#DIV/0!</v>
      </c>
      <c r="BD210" s="22"/>
      <c r="BE210" s="32"/>
      <c r="BF210" s="34" t="e">
        <f t="shared" si="38"/>
        <v>#DIV/0!</v>
      </c>
      <c r="BG210" s="35" t="e">
        <f t="shared" si="36"/>
        <v>#DIV/0!</v>
      </c>
    </row>
    <row r="211" spans="1:59" x14ac:dyDescent="0.45">
      <c r="A211" s="22"/>
      <c r="B211" s="22"/>
      <c r="C211" s="22"/>
      <c r="D211" s="22"/>
      <c r="E211" s="22"/>
      <c r="F211" s="22"/>
      <c r="G211" s="24">
        <f t="shared" si="31"/>
        <v>0</v>
      </c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6"/>
      <c r="AM211" s="25"/>
      <c r="AN211" s="26"/>
      <c r="AO211" s="25"/>
      <c r="AP211" s="25"/>
      <c r="AQ211" s="25"/>
      <c r="AR211" s="25"/>
      <c r="AS211" s="25"/>
      <c r="AT211" s="26"/>
      <c r="AU211" s="25"/>
      <c r="AV211" s="24">
        <f t="shared" si="32"/>
        <v>0</v>
      </c>
      <c r="AW211" s="27">
        <f t="shared" si="33"/>
        <v>0</v>
      </c>
      <c r="AX211" s="28">
        <f t="shared" ref="AX211:AX274" si="39">(HOUR(AW211)*60)+MINUTE(AW211)</f>
        <v>0</v>
      </c>
      <c r="AY211" s="29" t="e">
        <f t="shared" si="34"/>
        <v>#DIV/0!</v>
      </c>
      <c r="AZ211" s="30"/>
      <c r="BA211" s="31" t="e">
        <f t="shared" si="37"/>
        <v>#DIV/0!</v>
      </c>
      <c r="BB211" s="22"/>
      <c r="BC211" s="103" t="e">
        <f t="shared" si="35"/>
        <v>#DIV/0!</v>
      </c>
      <c r="BD211" s="22"/>
      <c r="BE211" s="32"/>
      <c r="BF211" s="34" t="e">
        <f t="shared" si="38"/>
        <v>#DIV/0!</v>
      </c>
      <c r="BG211" s="35" t="e">
        <f t="shared" si="36"/>
        <v>#DIV/0!</v>
      </c>
    </row>
    <row r="212" spans="1:59" x14ac:dyDescent="0.45">
      <c r="A212" s="22"/>
      <c r="B212" s="22"/>
      <c r="C212" s="22"/>
      <c r="D212" s="22"/>
      <c r="E212" s="22"/>
      <c r="F212" s="22"/>
      <c r="G212" s="24">
        <f t="shared" si="31"/>
        <v>0</v>
      </c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6"/>
      <c r="AM212" s="25"/>
      <c r="AN212" s="26"/>
      <c r="AO212" s="25"/>
      <c r="AP212" s="25"/>
      <c r="AQ212" s="25"/>
      <c r="AR212" s="25"/>
      <c r="AS212" s="25"/>
      <c r="AT212" s="26"/>
      <c r="AU212" s="25"/>
      <c r="AV212" s="24">
        <f t="shared" si="32"/>
        <v>0</v>
      </c>
      <c r="AW212" s="27">
        <f t="shared" si="33"/>
        <v>0</v>
      </c>
      <c r="AX212" s="28">
        <f t="shared" si="39"/>
        <v>0</v>
      </c>
      <c r="AY212" s="29" t="e">
        <f t="shared" si="34"/>
        <v>#DIV/0!</v>
      </c>
      <c r="AZ212" s="30"/>
      <c r="BA212" s="31" t="e">
        <f t="shared" si="37"/>
        <v>#DIV/0!</v>
      </c>
      <c r="BB212" s="22"/>
      <c r="BC212" s="103" t="e">
        <f t="shared" si="35"/>
        <v>#DIV/0!</v>
      </c>
      <c r="BD212" s="22"/>
      <c r="BE212" s="32"/>
      <c r="BF212" s="34" t="e">
        <f t="shared" si="38"/>
        <v>#DIV/0!</v>
      </c>
      <c r="BG212" s="35" t="e">
        <f t="shared" si="36"/>
        <v>#DIV/0!</v>
      </c>
    </row>
    <row r="213" spans="1:59" x14ac:dyDescent="0.45">
      <c r="A213" s="22"/>
      <c r="B213" s="22"/>
      <c r="C213" s="22"/>
      <c r="D213" s="22"/>
      <c r="E213" s="22"/>
      <c r="F213" s="22"/>
      <c r="G213" s="24">
        <f t="shared" si="31"/>
        <v>0</v>
      </c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6"/>
      <c r="AM213" s="25"/>
      <c r="AN213" s="26"/>
      <c r="AO213" s="25"/>
      <c r="AP213" s="25"/>
      <c r="AQ213" s="25"/>
      <c r="AR213" s="25"/>
      <c r="AS213" s="25"/>
      <c r="AT213" s="26"/>
      <c r="AU213" s="25"/>
      <c r="AV213" s="24">
        <f t="shared" si="32"/>
        <v>0</v>
      </c>
      <c r="AW213" s="27">
        <f t="shared" si="33"/>
        <v>0</v>
      </c>
      <c r="AX213" s="28">
        <f t="shared" si="39"/>
        <v>0</v>
      </c>
      <c r="AY213" s="29" t="e">
        <f t="shared" si="34"/>
        <v>#DIV/0!</v>
      </c>
      <c r="AZ213" s="30"/>
      <c r="BA213" s="31" t="e">
        <f t="shared" si="37"/>
        <v>#DIV/0!</v>
      </c>
      <c r="BB213" s="22"/>
      <c r="BC213" s="103" t="e">
        <f t="shared" si="35"/>
        <v>#DIV/0!</v>
      </c>
      <c r="BD213" s="22"/>
      <c r="BE213" s="32"/>
      <c r="BF213" s="34" t="e">
        <f t="shared" si="38"/>
        <v>#DIV/0!</v>
      </c>
      <c r="BG213" s="35" t="e">
        <f t="shared" si="36"/>
        <v>#DIV/0!</v>
      </c>
    </row>
    <row r="214" spans="1:59" x14ac:dyDescent="0.45">
      <c r="A214" s="22"/>
      <c r="B214" s="22"/>
      <c r="C214" s="22"/>
      <c r="D214" s="22"/>
      <c r="E214" s="22"/>
      <c r="F214" s="22"/>
      <c r="G214" s="24">
        <f t="shared" si="31"/>
        <v>0</v>
      </c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6"/>
      <c r="AM214" s="25"/>
      <c r="AN214" s="26"/>
      <c r="AO214" s="25"/>
      <c r="AP214" s="25"/>
      <c r="AQ214" s="25"/>
      <c r="AR214" s="25"/>
      <c r="AS214" s="25"/>
      <c r="AT214" s="26"/>
      <c r="AU214" s="25"/>
      <c r="AV214" s="24">
        <f t="shared" si="32"/>
        <v>0</v>
      </c>
      <c r="AW214" s="27">
        <f t="shared" si="33"/>
        <v>0</v>
      </c>
      <c r="AX214" s="28">
        <f t="shared" si="39"/>
        <v>0</v>
      </c>
      <c r="AY214" s="29" t="e">
        <f t="shared" si="34"/>
        <v>#DIV/0!</v>
      </c>
      <c r="AZ214" s="30"/>
      <c r="BA214" s="31" t="e">
        <f t="shared" si="37"/>
        <v>#DIV/0!</v>
      </c>
      <c r="BB214" s="22"/>
      <c r="BC214" s="103" t="e">
        <f t="shared" si="35"/>
        <v>#DIV/0!</v>
      </c>
      <c r="BD214" s="22"/>
      <c r="BE214" s="32"/>
      <c r="BF214" s="34" t="e">
        <f t="shared" si="38"/>
        <v>#DIV/0!</v>
      </c>
      <c r="BG214" s="35" t="e">
        <f t="shared" si="36"/>
        <v>#DIV/0!</v>
      </c>
    </row>
    <row r="215" spans="1:59" x14ac:dyDescent="0.45">
      <c r="A215" s="22"/>
      <c r="B215" s="22"/>
      <c r="C215" s="22"/>
      <c r="D215" s="22"/>
      <c r="E215" s="22"/>
      <c r="F215" s="22"/>
      <c r="G215" s="24">
        <f t="shared" si="31"/>
        <v>0</v>
      </c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6"/>
      <c r="AM215" s="25"/>
      <c r="AN215" s="26"/>
      <c r="AO215" s="25"/>
      <c r="AP215" s="25"/>
      <c r="AQ215" s="25"/>
      <c r="AR215" s="25"/>
      <c r="AS215" s="25"/>
      <c r="AT215" s="26"/>
      <c r="AU215" s="25"/>
      <c r="AV215" s="24">
        <f t="shared" si="32"/>
        <v>0</v>
      </c>
      <c r="AW215" s="27">
        <f t="shared" si="33"/>
        <v>0</v>
      </c>
      <c r="AX215" s="28">
        <f t="shared" si="39"/>
        <v>0</v>
      </c>
      <c r="AY215" s="29" t="e">
        <f t="shared" si="34"/>
        <v>#DIV/0!</v>
      </c>
      <c r="AZ215" s="30"/>
      <c r="BA215" s="31" t="e">
        <f t="shared" si="37"/>
        <v>#DIV/0!</v>
      </c>
      <c r="BB215" s="22"/>
      <c r="BC215" s="103" t="e">
        <f t="shared" si="35"/>
        <v>#DIV/0!</v>
      </c>
      <c r="BD215" s="22"/>
      <c r="BE215" s="32"/>
      <c r="BF215" s="34" t="e">
        <f t="shared" si="38"/>
        <v>#DIV/0!</v>
      </c>
      <c r="BG215" s="35" t="e">
        <f t="shared" si="36"/>
        <v>#DIV/0!</v>
      </c>
    </row>
    <row r="216" spans="1:59" x14ac:dyDescent="0.45">
      <c r="A216" s="22"/>
      <c r="B216" s="22"/>
      <c r="C216" s="22"/>
      <c r="D216" s="22"/>
      <c r="E216" s="22"/>
      <c r="F216" s="22"/>
      <c r="G216" s="24">
        <f t="shared" ref="G216:G279" si="40">(D216-C216)-(E216+F216)</f>
        <v>0</v>
      </c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6"/>
      <c r="AM216" s="25"/>
      <c r="AN216" s="26"/>
      <c r="AO216" s="25"/>
      <c r="AP216" s="25"/>
      <c r="AQ216" s="25"/>
      <c r="AR216" s="25"/>
      <c r="AS216" s="25"/>
      <c r="AT216" s="26"/>
      <c r="AU216" s="25"/>
      <c r="AV216" s="24">
        <f t="shared" si="32"/>
        <v>0</v>
      </c>
      <c r="AW216" s="27">
        <f t="shared" si="33"/>
        <v>0</v>
      </c>
      <c r="AX216" s="28">
        <f t="shared" si="39"/>
        <v>0</v>
      </c>
      <c r="AY216" s="29" t="e">
        <f t="shared" si="34"/>
        <v>#DIV/0!</v>
      </c>
      <c r="AZ216" s="30"/>
      <c r="BA216" s="31" t="e">
        <f t="shared" si="37"/>
        <v>#DIV/0!</v>
      </c>
      <c r="BB216" s="22"/>
      <c r="BC216" s="103" t="e">
        <f t="shared" si="35"/>
        <v>#DIV/0!</v>
      </c>
      <c r="BD216" s="22"/>
      <c r="BE216" s="32"/>
      <c r="BF216" s="34" t="e">
        <f t="shared" si="38"/>
        <v>#DIV/0!</v>
      </c>
      <c r="BG216" s="35" t="e">
        <f t="shared" si="36"/>
        <v>#DIV/0!</v>
      </c>
    </row>
    <row r="217" spans="1:59" x14ac:dyDescent="0.45">
      <c r="A217" s="22"/>
      <c r="B217" s="22"/>
      <c r="C217" s="22"/>
      <c r="D217" s="22"/>
      <c r="E217" s="22"/>
      <c r="F217" s="22"/>
      <c r="G217" s="24">
        <f t="shared" si="40"/>
        <v>0</v>
      </c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6"/>
      <c r="AM217" s="25"/>
      <c r="AN217" s="26"/>
      <c r="AO217" s="25"/>
      <c r="AP217" s="25"/>
      <c r="AQ217" s="25"/>
      <c r="AR217" s="25"/>
      <c r="AS217" s="25"/>
      <c r="AT217" s="26"/>
      <c r="AU217" s="25"/>
      <c r="AV217" s="24">
        <f t="shared" si="32"/>
        <v>0</v>
      </c>
      <c r="AW217" s="27">
        <f t="shared" si="33"/>
        <v>0</v>
      </c>
      <c r="AX217" s="28">
        <f t="shared" si="39"/>
        <v>0</v>
      </c>
      <c r="AY217" s="29" t="e">
        <f t="shared" si="34"/>
        <v>#DIV/0!</v>
      </c>
      <c r="AZ217" s="30"/>
      <c r="BA217" s="31" t="e">
        <f t="shared" si="37"/>
        <v>#DIV/0!</v>
      </c>
      <c r="BB217" s="22"/>
      <c r="BC217" s="103" t="e">
        <f t="shared" si="35"/>
        <v>#DIV/0!</v>
      </c>
      <c r="BD217" s="22"/>
      <c r="BE217" s="32"/>
      <c r="BF217" s="34" t="e">
        <f t="shared" si="38"/>
        <v>#DIV/0!</v>
      </c>
      <c r="BG217" s="35" t="e">
        <f t="shared" si="36"/>
        <v>#DIV/0!</v>
      </c>
    </row>
    <row r="218" spans="1:59" x14ac:dyDescent="0.45">
      <c r="A218" s="22"/>
      <c r="B218" s="22"/>
      <c r="C218" s="22"/>
      <c r="D218" s="22"/>
      <c r="E218" s="22"/>
      <c r="F218" s="22"/>
      <c r="G218" s="24">
        <f t="shared" si="40"/>
        <v>0</v>
      </c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6"/>
      <c r="AM218" s="25"/>
      <c r="AN218" s="26"/>
      <c r="AO218" s="25"/>
      <c r="AP218" s="25"/>
      <c r="AQ218" s="25"/>
      <c r="AR218" s="25"/>
      <c r="AS218" s="25"/>
      <c r="AT218" s="26"/>
      <c r="AU218" s="25"/>
      <c r="AV218" s="24">
        <f t="shared" si="32"/>
        <v>0</v>
      </c>
      <c r="AW218" s="27">
        <f t="shared" si="33"/>
        <v>0</v>
      </c>
      <c r="AX218" s="28">
        <f t="shared" si="39"/>
        <v>0</v>
      </c>
      <c r="AY218" s="29" t="e">
        <f t="shared" si="34"/>
        <v>#DIV/0!</v>
      </c>
      <c r="AZ218" s="30"/>
      <c r="BA218" s="31" t="e">
        <f t="shared" si="37"/>
        <v>#DIV/0!</v>
      </c>
      <c r="BB218" s="22"/>
      <c r="BC218" s="103" t="e">
        <f t="shared" si="35"/>
        <v>#DIV/0!</v>
      </c>
      <c r="BD218" s="22"/>
      <c r="BE218" s="32"/>
      <c r="BF218" s="34" t="e">
        <f t="shared" si="38"/>
        <v>#DIV/0!</v>
      </c>
      <c r="BG218" s="35" t="e">
        <f t="shared" si="36"/>
        <v>#DIV/0!</v>
      </c>
    </row>
    <row r="219" spans="1:59" x14ac:dyDescent="0.45">
      <c r="A219" s="22"/>
      <c r="B219" s="22"/>
      <c r="C219" s="22"/>
      <c r="D219" s="22"/>
      <c r="E219" s="22"/>
      <c r="F219" s="22"/>
      <c r="G219" s="24">
        <f t="shared" si="40"/>
        <v>0</v>
      </c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6"/>
      <c r="AM219" s="25"/>
      <c r="AN219" s="26"/>
      <c r="AO219" s="25"/>
      <c r="AP219" s="25"/>
      <c r="AQ219" s="25"/>
      <c r="AR219" s="25"/>
      <c r="AS219" s="25"/>
      <c r="AT219" s="26"/>
      <c r="AU219" s="25"/>
      <c r="AV219" s="24">
        <f t="shared" si="32"/>
        <v>0</v>
      </c>
      <c r="AW219" s="27">
        <f t="shared" si="33"/>
        <v>0</v>
      </c>
      <c r="AX219" s="28">
        <f t="shared" si="39"/>
        <v>0</v>
      </c>
      <c r="AY219" s="29" t="e">
        <f t="shared" si="34"/>
        <v>#DIV/0!</v>
      </c>
      <c r="AZ219" s="30"/>
      <c r="BA219" s="31" t="e">
        <f t="shared" si="37"/>
        <v>#DIV/0!</v>
      </c>
      <c r="BB219" s="22"/>
      <c r="BC219" s="103" t="e">
        <f t="shared" si="35"/>
        <v>#DIV/0!</v>
      </c>
      <c r="BD219" s="22"/>
      <c r="BE219" s="32"/>
      <c r="BF219" s="34" t="e">
        <f t="shared" si="38"/>
        <v>#DIV/0!</v>
      </c>
      <c r="BG219" s="35" t="e">
        <f t="shared" si="36"/>
        <v>#DIV/0!</v>
      </c>
    </row>
    <row r="220" spans="1:59" x14ac:dyDescent="0.45">
      <c r="A220" s="22"/>
      <c r="B220" s="22"/>
      <c r="C220" s="22"/>
      <c r="D220" s="22"/>
      <c r="E220" s="22"/>
      <c r="F220" s="22"/>
      <c r="G220" s="24">
        <f t="shared" si="40"/>
        <v>0</v>
      </c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6"/>
      <c r="AM220" s="25"/>
      <c r="AN220" s="26"/>
      <c r="AO220" s="25"/>
      <c r="AP220" s="25"/>
      <c r="AQ220" s="25"/>
      <c r="AR220" s="25"/>
      <c r="AS220" s="25"/>
      <c r="AT220" s="26"/>
      <c r="AU220" s="25"/>
      <c r="AV220" s="24">
        <f t="shared" si="32"/>
        <v>0</v>
      </c>
      <c r="AW220" s="27">
        <f t="shared" si="33"/>
        <v>0</v>
      </c>
      <c r="AX220" s="28">
        <f t="shared" si="39"/>
        <v>0</v>
      </c>
      <c r="AY220" s="29" t="e">
        <f t="shared" si="34"/>
        <v>#DIV/0!</v>
      </c>
      <c r="AZ220" s="30"/>
      <c r="BA220" s="31" t="e">
        <f t="shared" si="37"/>
        <v>#DIV/0!</v>
      </c>
      <c r="BB220" s="22"/>
      <c r="BC220" s="103" t="e">
        <f t="shared" si="35"/>
        <v>#DIV/0!</v>
      </c>
      <c r="BD220" s="22"/>
      <c r="BE220" s="32"/>
      <c r="BF220" s="34" t="e">
        <f t="shared" si="38"/>
        <v>#DIV/0!</v>
      </c>
      <c r="BG220" s="35" t="e">
        <f t="shared" si="36"/>
        <v>#DIV/0!</v>
      </c>
    </row>
    <row r="221" spans="1:59" x14ac:dyDescent="0.45">
      <c r="A221" s="22"/>
      <c r="B221" s="22"/>
      <c r="C221" s="22"/>
      <c r="D221" s="22"/>
      <c r="E221" s="22"/>
      <c r="F221" s="22"/>
      <c r="G221" s="24">
        <f t="shared" si="40"/>
        <v>0</v>
      </c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6"/>
      <c r="AM221" s="25"/>
      <c r="AN221" s="26"/>
      <c r="AO221" s="25"/>
      <c r="AP221" s="25"/>
      <c r="AQ221" s="25"/>
      <c r="AR221" s="25"/>
      <c r="AS221" s="25"/>
      <c r="AT221" s="26"/>
      <c r="AU221" s="25"/>
      <c r="AV221" s="24">
        <f t="shared" si="32"/>
        <v>0</v>
      </c>
      <c r="AW221" s="27">
        <f t="shared" si="33"/>
        <v>0</v>
      </c>
      <c r="AX221" s="28">
        <f t="shared" si="39"/>
        <v>0</v>
      </c>
      <c r="AY221" s="29" t="e">
        <f t="shared" si="34"/>
        <v>#DIV/0!</v>
      </c>
      <c r="AZ221" s="30"/>
      <c r="BA221" s="31" t="e">
        <f t="shared" si="37"/>
        <v>#DIV/0!</v>
      </c>
      <c r="BB221" s="22"/>
      <c r="BC221" s="103" t="e">
        <f t="shared" si="35"/>
        <v>#DIV/0!</v>
      </c>
      <c r="BD221" s="22"/>
      <c r="BE221" s="32"/>
      <c r="BF221" s="34" t="e">
        <f t="shared" si="38"/>
        <v>#DIV/0!</v>
      </c>
      <c r="BG221" s="35" t="e">
        <f t="shared" si="36"/>
        <v>#DIV/0!</v>
      </c>
    </row>
    <row r="222" spans="1:59" x14ac:dyDescent="0.45">
      <c r="A222" s="22"/>
      <c r="B222" s="22"/>
      <c r="C222" s="22"/>
      <c r="D222" s="22"/>
      <c r="E222" s="22"/>
      <c r="F222" s="22"/>
      <c r="G222" s="24">
        <f t="shared" si="40"/>
        <v>0</v>
      </c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6"/>
      <c r="AM222" s="25"/>
      <c r="AN222" s="26"/>
      <c r="AO222" s="25"/>
      <c r="AP222" s="25"/>
      <c r="AQ222" s="25"/>
      <c r="AR222" s="25"/>
      <c r="AS222" s="25"/>
      <c r="AT222" s="26"/>
      <c r="AU222" s="25"/>
      <c r="AV222" s="24">
        <f t="shared" si="32"/>
        <v>0</v>
      </c>
      <c r="AW222" s="27">
        <f t="shared" si="33"/>
        <v>0</v>
      </c>
      <c r="AX222" s="28">
        <f t="shared" si="39"/>
        <v>0</v>
      </c>
      <c r="AY222" s="29" t="e">
        <f t="shared" si="34"/>
        <v>#DIV/0!</v>
      </c>
      <c r="AZ222" s="30"/>
      <c r="BA222" s="31" t="e">
        <f t="shared" si="37"/>
        <v>#DIV/0!</v>
      </c>
      <c r="BB222" s="22"/>
      <c r="BC222" s="103" t="e">
        <f t="shared" si="35"/>
        <v>#DIV/0!</v>
      </c>
      <c r="BD222" s="22"/>
      <c r="BE222" s="32"/>
      <c r="BF222" s="34" t="e">
        <f t="shared" si="38"/>
        <v>#DIV/0!</v>
      </c>
      <c r="BG222" s="35" t="e">
        <f t="shared" si="36"/>
        <v>#DIV/0!</v>
      </c>
    </row>
    <row r="223" spans="1:59" x14ac:dyDescent="0.45">
      <c r="A223" s="22"/>
      <c r="B223" s="22"/>
      <c r="C223" s="22"/>
      <c r="D223" s="22"/>
      <c r="E223" s="22"/>
      <c r="F223" s="22"/>
      <c r="G223" s="24">
        <f t="shared" si="40"/>
        <v>0</v>
      </c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6"/>
      <c r="AM223" s="25"/>
      <c r="AN223" s="26"/>
      <c r="AO223" s="25"/>
      <c r="AP223" s="25"/>
      <c r="AQ223" s="25"/>
      <c r="AR223" s="25"/>
      <c r="AS223" s="25"/>
      <c r="AT223" s="26"/>
      <c r="AU223" s="25"/>
      <c r="AV223" s="24">
        <f t="shared" si="32"/>
        <v>0</v>
      </c>
      <c r="AW223" s="27">
        <f t="shared" si="33"/>
        <v>0</v>
      </c>
      <c r="AX223" s="28">
        <f t="shared" si="39"/>
        <v>0</v>
      </c>
      <c r="AY223" s="29" t="e">
        <f t="shared" si="34"/>
        <v>#DIV/0!</v>
      </c>
      <c r="AZ223" s="30"/>
      <c r="BA223" s="31" t="e">
        <f t="shared" si="37"/>
        <v>#DIV/0!</v>
      </c>
      <c r="BB223" s="22"/>
      <c r="BC223" s="103" t="e">
        <f t="shared" si="35"/>
        <v>#DIV/0!</v>
      </c>
      <c r="BD223" s="22"/>
      <c r="BE223" s="32"/>
      <c r="BF223" s="34" t="e">
        <f t="shared" si="38"/>
        <v>#DIV/0!</v>
      </c>
      <c r="BG223" s="35" t="e">
        <f t="shared" si="36"/>
        <v>#DIV/0!</v>
      </c>
    </row>
    <row r="224" spans="1:59" x14ac:dyDescent="0.45">
      <c r="A224" s="22"/>
      <c r="B224" s="22"/>
      <c r="C224" s="22"/>
      <c r="D224" s="22"/>
      <c r="E224" s="22"/>
      <c r="F224" s="22"/>
      <c r="G224" s="24">
        <f t="shared" si="40"/>
        <v>0</v>
      </c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6"/>
      <c r="AM224" s="25"/>
      <c r="AN224" s="26"/>
      <c r="AO224" s="25"/>
      <c r="AP224" s="25"/>
      <c r="AQ224" s="25"/>
      <c r="AR224" s="25"/>
      <c r="AS224" s="25"/>
      <c r="AT224" s="26"/>
      <c r="AU224" s="25"/>
      <c r="AV224" s="24">
        <f t="shared" si="32"/>
        <v>0</v>
      </c>
      <c r="AW224" s="27">
        <f t="shared" si="33"/>
        <v>0</v>
      </c>
      <c r="AX224" s="28">
        <f t="shared" si="39"/>
        <v>0</v>
      </c>
      <c r="AY224" s="29" t="e">
        <f t="shared" si="34"/>
        <v>#DIV/0!</v>
      </c>
      <c r="AZ224" s="30"/>
      <c r="BA224" s="31" t="e">
        <f t="shared" si="37"/>
        <v>#DIV/0!</v>
      </c>
      <c r="BB224" s="22"/>
      <c r="BC224" s="103" t="e">
        <f t="shared" si="35"/>
        <v>#DIV/0!</v>
      </c>
      <c r="BD224" s="22"/>
      <c r="BE224" s="32"/>
      <c r="BF224" s="34" t="e">
        <f t="shared" si="38"/>
        <v>#DIV/0!</v>
      </c>
      <c r="BG224" s="35" t="e">
        <f t="shared" si="36"/>
        <v>#DIV/0!</v>
      </c>
    </row>
    <row r="225" spans="1:59" x14ac:dyDescent="0.45">
      <c r="A225" s="22"/>
      <c r="B225" s="22"/>
      <c r="C225" s="22"/>
      <c r="D225" s="22"/>
      <c r="E225" s="22"/>
      <c r="F225" s="22"/>
      <c r="G225" s="24">
        <f t="shared" si="40"/>
        <v>0</v>
      </c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6"/>
      <c r="AM225" s="25"/>
      <c r="AN225" s="26"/>
      <c r="AO225" s="25"/>
      <c r="AP225" s="25"/>
      <c r="AQ225" s="25"/>
      <c r="AR225" s="25"/>
      <c r="AS225" s="25"/>
      <c r="AT225" s="26"/>
      <c r="AU225" s="25"/>
      <c r="AV225" s="24">
        <f t="shared" si="32"/>
        <v>0</v>
      </c>
      <c r="AW225" s="27">
        <f t="shared" si="33"/>
        <v>0</v>
      </c>
      <c r="AX225" s="28">
        <f t="shared" si="39"/>
        <v>0</v>
      </c>
      <c r="AY225" s="29" t="e">
        <f t="shared" si="34"/>
        <v>#DIV/0!</v>
      </c>
      <c r="AZ225" s="30"/>
      <c r="BA225" s="31" t="e">
        <f t="shared" si="37"/>
        <v>#DIV/0!</v>
      </c>
      <c r="BB225" s="22"/>
      <c r="BC225" s="103" t="e">
        <f t="shared" si="35"/>
        <v>#DIV/0!</v>
      </c>
      <c r="BD225" s="22"/>
      <c r="BE225" s="32"/>
      <c r="BF225" s="34" t="e">
        <f t="shared" si="38"/>
        <v>#DIV/0!</v>
      </c>
      <c r="BG225" s="35" t="e">
        <f t="shared" si="36"/>
        <v>#DIV/0!</v>
      </c>
    </row>
    <row r="226" spans="1:59" x14ac:dyDescent="0.45">
      <c r="A226" s="22"/>
      <c r="B226" s="22"/>
      <c r="C226" s="22"/>
      <c r="D226" s="22"/>
      <c r="E226" s="22"/>
      <c r="F226" s="22"/>
      <c r="G226" s="24">
        <f t="shared" si="40"/>
        <v>0</v>
      </c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6"/>
      <c r="AM226" s="25"/>
      <c r="AN226" s="26"/>
      <c r="AO226" s="25"/>
      <c r="AP226" s="25"/>
      <c r="AQ226" s="25"/>
      <c r="AR226" s="25"/>
      <c r="AS226" s="25"/>
      <c r="AT226" s="26"/>
      <c r="AU226" s="25"/>
      <c r="AV226" s="24">
        <f t="shared" si="32"/>
        <v>0</v>
      </c>
      <c r="AW226" s="27">
        <f t="shared" si="33"/>
        <v>0</v>
      </c>
      <c r="AX226" s="28">
        <f t="shared" si="39"/>
        <v>0</v>
      </c>
      <c r="AY226" s="29" t="e">
        <f t="shared" si="34"/>
        <v>#DIV/0!</v>
      </c>
      <c r="AZ226" s="30"/>
      <c r="BA226" s="31" t="e">
        <f t="shared" si="37"/>
        <v>#DIV/0!</v>
      </c>
      <c r="BB226" s="22"/>
      <c r="BC226" s="103" t="e">
        <f t="shared" si="35"/>
        <v>#DIV/0!</v>
      </c>
      <c r="BD226" s="22"/>
      <c r="BE226" s="32"/>
      <c r="BF226" s="34" t="e">
        <f t="shared" si="38"/>
        <v>#DIV/0!</v>
      </c>
      <c r="BG226" s="35" t="e">
        <f t="shared" si="36"/>
        <v>#DIV/0!</v>
      </c>
    </row>
    <row r="227" spans="1:59" x14ac:dyDescent="0.45">
      <c r="A227" s="22"/>
      <c r="B227" s="22"/>
      <c r="C227" s="22"/>
      <c r="D227" s="22"/>
      <c r="E227" s="22"/>
      <c r="F227" s="22"/>
      <c r="G227" s="24">
        <f t="shared" si="40"/>
        <v>0</v>
      </c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6"/>
      <c r="AM227" s="25"/>
      <c r="AN227" s="26"/>
      <c r="AO227" s="25"/>
      <c r="AP227" s="25"/>
      <c r="AQ227" s="25"/>
      <c r="AR227" s="25"/>
      <c r="AS227" s="25"/>
      <c r="AT227" s="26"/>
      <c r="AU227" s="25"/>
      <c r="AV227" s="24">
        <f t="shared" si="32"/>
        <v>0</v>
      </c>
      <c r="AW227" s="27">
        <f t="shared" si="33"/>
        <v>0</v>
      </c>
      <c r="AX227" s="28">
        <f t="shared" si="39"/>
        <v>0</v>
      </c>
      <c r="AY227" s="29" t="e">
        <f t="shared" si="34"/>
        <v>#DIV/0!</v>
      </c>
      <c r="AZ227" s="30"/>
      <c r="BA227" s="31" t="e">
        <f t="shared" si="37"/>
        <v>#DIV/0!</v>
      </c>
      <c r="BB227" s="22"/>
      <c r="BC227" s="103" t="e">
        <f t="shared" si="35"/>
        <v>#DIV/0!</v>
      </c>
      <c r="BD227" s="22"/>
      <c r="BE227" s="32"/>
      <c r="BF227" s="34" t="e">
        <f t="shared" si="38"/>
        <v>#DIV/0!</v>
      </c>
      <c r="BG227" s="35" t="e">
        <f t="shared" si="36"/>
        <v>#DIV/0!</v>
      </c>
    </row>
    <row r="228" spans="1:59" x14ac:dyDescent="0.45">
      <c r="A228" s="22"/>
      <c r="B228" s="22"/>
      <c r="C228" s="22"/>
      <c r="D228" s="22"/>
      <c r="E228" s="22"/>
      <c r="F228" s="22"/>
      <c r="G228" s="24">
        <f t="shared" si="40"/>
        <v>0</v>
      </c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6"/>
      <c r="AM228" s="25"/>
      <c r="AN228" s="26"/>
      <c r="AO228" s="25"/>
      <c r="AP228" s="25"/>
      <c r="AQ228" s="25"/>
      <c r="AR228" s="25"/>
      <c r="AS228" s="25"/>
      <c r="AT228" s="26"/>
      <c r="AU228" s="25"/>
      <c r="AV228" s="24">
        <f t="shared" ref="AV228:AV291" si="41">SUM(H228:AT228)</f>
        <v>0</v>
      </c>
      <c r="AW228" s="27">
        <f t="shared" si="33"/>
        <v>0</v>
      </c>
      <c r="AX228" s="28">
        <f t="shared" si="39"/>
        <v>0</v>
      </c>
      <c r="AY228" s="29" t="e">
        <f t="shared" si="34"/>
        <v>#DIV/0!</v>
      </c>
      <c r="AZ228" s="30"/>
      <c r="BA228" s="31" t="e">
        <f t="shared" si="37"/>
        <v>#DIV/0!</v>
      </c>
      <c r="BB228" s="22"/>
      <c r="BC228" s="103" t="e">
        <f t="shared" si="35"/>
        <v>#DIV/0!</v>
      </c>
      <c r="BD228" s="22"/>
      <c r="BE228" s="32"/>
      <c r="BF228" s="34" t="e">
        <f t="shared" si="38"/>
        <v>#DIV/0!</v>
      </c>
      <c r="BG228" s="35" t="e">
        <f t="shared" si="36"/>
        <v>#DIV/0!</v>
      </c>
    </row>
    <row r="229" spans="1:59" x14ac:dyDescent="0.45">
      <c r="A229" s="22"/>
      <c r="B229" s="22"/>
      <c r="C229" s="22"/>
      <c r="D229" s="22"/>
      <c r="E229" s="22"/>
      <c r="F229" s="22"/>
      <c r="G229" s="24">
        <f t="shared" si="40"/>
        <v>0</v>
      </c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6"/>
      <c r="AM229" s="25"/>
      <c r="AN229" s="26"/>
      <c r="AO229" s="25"/>
      <c r="AP229" s="25"/>
      <c r="AQ229" s="25"/>
      <c r="AR229" s="25"/>
      <c r="AS229" s="25"/>
      <c r="AT229" s="26"/>
      <c r="AU229" s="25"/>
      <c r="AV229" s="24">
        <f t="shared" si="41"/>
        <v>0</v>
      </c>
      <c r="AW229" s="27">
        <f t="shared" si="33"/>
        <v>0</v>
      </c>
      <c r="AX229" s="28">
        <f t="shared" si="39"/>
        <v>0</v>
      </c>
      <c r="AY229" s="29" t="e">
        <f t="shared" si="34"/>
        <v>#DIV/0!</v>
      </c>
      <c r="AZ229" s="30"/>
      <c r="BA229" s="31" t="e">
        <f t="shared" si="37"/>
        <v>#DIV/0!</v>
      </c>
      <c r="BB229" s="22"/>
      <c r="BC229" s="103" t="e">
        <f t="shared" si="35"/>
        <v>#DIV/0!</v>
      </c>
      <c r="BD229" s="22"/>
      <c r="BE229" s="32"/>
      <c r="BF229" s="34" t="e">
        <f t="shared" si="38"/>
        <v>#DIV/0!</v>
      </c>
      <c r="BG229" s="35" t="e">
        <f t="shared" si="36"/>
        <v>#DIV/0!</v>
      </c>
    </row>
    <row r="230" spans="1:59" x14ac:dyDescent="0.45">
      <c r="A230" s="22"/>
      <c r="B230" s="22"/>
      <c r="C230" s="22"/>
      <c r="D230" s="22"/>
      <c r="E230" s="22"/>
      <c r="F230" s="22"/>
      <c r="G230" s="24">
        <f t="shared" si="40"/>
        <v>0</v>
      </c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6"/>
      <c r="AM230" s="25"/>
      <c r="AN230" s="26"/>
      <c r="AO230" s="25"/>
      <c r="AP230" s="25"/>
      <c r="AQ230" s="25"/>
      <c r="AR230" s="25"/>
      <c r="AS230" s="25"/>
      <c r="AT230" s="26"/>
      <c r="AU230" s="25"/>
      <c r="AV230" s="24">
        <f t="shared" si="41"/>
        <v>0</v>
      </c>
      <c r="AW230" s="27">
        <f t="shared" si="33"/>
        <v>0</v>
      </c>
      <c r="AX230" s="28">
        <f t="shared" si="39"/>
        <v>0</v>
      </c>
      <c r="AY230" s="29" t="e">
        <f t="shared" si="34"/>
        <v>#DIV/0!</v>
      </c>
      <c r="AZ230" s="30"/>
      <c r="BA230" s="31" t="e">
        <f t="shared" si="37"/>
        <v>#DIV/0!</v>
      </c>
      <c r="BB230" s="22"/>
      <c r="BC230" s="103" t="e">
        <f t="shared" si="35"/>
        <v>#DIV/0!</v>
      </c>
      <c r="BD230" s="22"/>
      <c r="BE230" s="32"/>
      <c r="BF230" s="34" t="e">
        <f t="shared" si="38"/>
        <v>#DIV/0!</v>
      </c>
      <c r="BG230" s="35" t="e">
        <f t="shared" si="36"/>
        <v>#DIV/0!</v>
      </c>
    </row>
    <row r="231" spans="1:59" x14ac:dyDescent="0.45">
      <c r="A231" s="22"/>
      <c r="B231" s="22"/>
      <c r="C231" s="22"/>
      <c r="D231" s="22"/>
      <c r="E231" s="22"/>
      <c r="F231" s="22"/>
      <c r="G231" s="24">
        <f t="shared" si="40"/>
        <v>0</v>
      </c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6"/>
      <c r="AM231" s="25"/>
      <c r="AN231" s="26"/>
      <c r="AO231" s="25"/>
      <c r="AP231" s="25"/>
      <c r="AQ231" s="25"/>
      <c r="AR231" s="25"/>
      <c r="AS231" s="25"/>
      <c r="AT231" s="26"/>
      <c r="AU231" s="25"/>
      <c r="AV231" s="24">
        <f t="shared" si="41"/>
        <v>0</v>
      </c>
      <c r="AW231" s="27">
        <f t="shared" si="33"/>
        <v>0</v>
      </c>
      <c r="AX231" s="28">
        <f t="shared" si="39"/>
        <v>0</v>
      </c>
      <c r="AY231" s="29" t="e">
        <f t="shared" si="34"/>
        <v>#DIV/0!</v>
      </c>
      <c r="AZ231" s="30"/>
      <c r="BA231" s="31" t="e">
        <f t="shared" si="37"/>
        <v>#DIV/0!</v>
      </c>
      <c r="BB231" s="22"/>
      <c r="BC231" s="103" t="e">
        <f t="shared" si="35"/>
        <v>#DIV/0!</v>
      </c>
      <c r="BD231" s="22"/>
      <c r="BE231" s="32"/>
      <c r="BF231" s="34" t="e">
        <f t="shared" si="38"/>
        <v>#DIV/0!</v>
      </c>
      <c r="BG231" s="35" t="e">
        <f t="shared" si="36"/>
        <v>#DIV/0!</v>
      </c>
    </row>
    <row r="232" spans="1:59" x14ac:dyDescent="0.45">
      <c r="A232" s="22"/>
      <c r="B232" s="22"/>
      <c r="C232" s="22"/>
      <c r="D232" s="22"/>
      <c r="E232" s="22"/>
      <c r="F232" s="22"/>
      <c r="G232" s="24">
        <f t="shared" si="40"/>
        <v>0</v>
      </c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6"/>
      <c r="AM232" s="25"/>
      <c r="AN232" s="26"/>
      <c r="AO232" s="25"/>
      <c r="AP232" s="25"/>
      <c r="AQ232" s="25"/>
      <c r="AR232" s="25"/>
      <c r="AS232" s="25"/>
      <c r="AT232" s="26"/>
      <c r="AU232" s="25"/>
      <c r="AV232" s="24">
        <f t="shared" si="41"/>
        <v>0</v>
      </c>
      <c r="AW232" s="27">
        <f t="shared" si="33"/>
        <v>0</v>
      </c>
      <c r="AX232" s="28">
        <f t="shared" si="39"/>
        <v>0</v>
      </c>
      <c r="AY232" s="29" t="e">
        <f t="shared" si="34"/>
        <v>#DIV/0!</v>
      </c>
      <c r="AZ232" s="30"/>
      <c r="BA232" s="31" t="e">
        <f t="shared" si="37"/>
        <v>#DIV/0!</v>
      </c>
      <c r="BB232" s="22"/>
      <c r="BC232" s="103" t="e">
        <f t="shared" si="35"/>
        <v>#DIV/0!</v>
      </c>
      <c r="BD232" s="22"/>
      <c r="BE232" s="32"/>
      <c r="BF232" s="34" t="e">
        <f t="shared" si="38"/>
        <v>#DIV/0!</v>
      </c>
      <c r="BG232" s="35" t="e">
        <f t="shared" si="36"/>
        <v>#DIV/0!</v>
      </c>
    </row>
    <row r="233" spans="1:59" x14ac:dyDescent="0.45">
      <c r="A233" s="22"/>
      <c r="B233" s="22"/>
      <c r="C233" s="22"/>
      <c r="D233" s="22"/>
      <c r="E233" s="22"/>
      <c r="F233" s="22"/>
      <c r="G233" s="24">
        <f t="shared" si="40"/>
        <v>0</v>
      </c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6"/>
      <c r="AM233" s="25"/>
      <c r="AN233" s="26"/>
      <c r="AO233" s="25"/>
      <c r="AP233" s="25"/>
      <c r="AQ233" s="25"/>
      <c r="AR233" s="25"/>
      <c r="AS233" s="25"/>
      <c r="AT233" s="26"/>
      <c r="AU233" s="25"/>
      <c r="AV233" s="24">
        <f t="shared" si="41"/>
        <v>0</v>
      </c>
      <c r="AW233" s="27">
        <f t="shared" si="33"/>
        <v>0</v>
      </c>
      <c r="AX233" s="28">
        <f t="shared" si="39"/>
        <v>0</v>
      </c>
      <c r="AY233" s="29" t="e">
        <f t="shared" si="34"/>
        <v>#DIV/0!</v>
      </c>
      <c r="AZ233" s="30"/>
      <c r="BA233" s="31" t="e">
        <f t="shared" si="37"/>
        <v>#DIV/0!</v>
      </c>
      <c r="BB233" s="22"/>
      <c r="BC233" s="103" t="e">
        <f t="shared" si="35"/>
        <v>#DIV/0!</v>
      </c>
      <c r="BD233" s="22"/>
      <c r="BE233" s="32"/>
      <c r="BF233" s="34" t="e">
        <f t="shared" si="38"/>
        <v>#DIV/0!</v>
      </c>
      <c r="BG233" s="35" t="e">
        <f t="shared" si="36"/>
        <v>#DIV/0!</v>
      </c>
    </row>
    <row r="234" spans="1:59" x14ac:dyDescent="0.45">
      <c r="A234" s="22"/>
      <c r="B234" s="22"/>
      <c r="C234" s="22"/>
      <c r="D234" s="22"/>
      <c r="E234" s="22"/>
      <c r="F234" s="22"/>
      <c r="G234" s="24">
        <f t="shared" si="40"/>
        <v>0</v>
      </c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6"/>
      <c r="AM234" s="25"/>
      <c r="AN234" s="26"/>
      <c r="AO234" s="25"/>
      <c r="AP234" s="25"/>
      <c r="AQ234" s="25"/>
      <c r="AR234" s="25"/>
      <c r="AS234" s="25"/>
      <c r="AT234" s="26"/>
      <c r="AU234" s="25"/>
      <c r="AV234" s="24">
        <f t="shared" si="41"/>
        <v>0</v>
      </c>
      <c r="AW234" s="27">
        <f t="shared" si="33"/>
        <v>0</v>
      </c>
      <c r="AX234" s="28">
        <f t="shared" si="39"/>
        <v>0</v>
      </c>
      <c r="AY234" s="29" t="e">
        <f t="shared" si="34"/>
        <v>#DIV/0!</v>
      </c>
      <c r="AZ234" s="30"/>
      <c r="BA234" s="31" t="e">
        <f t="shared" si="37"/>
        <v>#DIV/0!</v>
      </c>
      <c r="BB234" s="22"/>
      <c r="BC234" s="103" t="e">
        <f t="shared" si="35"/>
        <v>#DIV/0!</v>
      </c>
      <c r="BD234" s="22"/>
      <c r="BE234" s="32"/>
      <c r="BF234" s="34" t="e">
        <f t="shared" si="38"/>
        <v>#DIV/0!</v>
      </c>
      <c r="BG234" s="35" t="e">
        <f t="shared" si="36"/>
        <v>#DIV/0!</v>
      </c>
    </row>
    <row r="235" spans="1:59" x14ac:dyDescent="0.45">
      <c r="A235" s="22"/>
      <c r="B235" s="22"/>
      <c r="C235" s="22"/>
      <c r="D235" s="22"/>
      <c r="E235" s="22"/>
      <c r="F235" s="22"/>
      <c r="G235" s="24">
        <f t="shared" si="40"/>
        <v>0</v>
      </c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6"/>
      <c r="AM235" s="25"/>
      <c r="AN235" s="26"/>
      <c r="AO235" s="25"/>
      <c r="AP235" s="25"/>
      <c r="AQ235" s="25"/>
      <c r="AR235" s="25"/>
      <c r="AS235" s="25"/>
      <c r="AT235" s="26"/>
      <c r="AU235" s="25"/>
      <c r="AV235" s="24">
        <f t="shared" si="41"/>
        <v>0</v>
      </c>
      <c r="AW235" s="27">
        <f t="shared" si="33"/>
        <v>0</v>
      </c>
      <c r="AX235" s="28">
        <f t="shared" si="39"/>
        <v>0</v>
      </c>
      <c r="AY235" s="29" t="e">
        <f t="shared" si="34"/>
        <v>#DIV/0!</v>
      </c>
      <c r="AZ235" s="30"/>
      <c r="BA235" s="31" t="e">
        <f t="shared" si="37"/>
        <v>#DIV/0!</v>
      </c>
      <c r="BB235" s="22"/>
      <c r="BC235" s="103" t="e">
        <f t="shared" si="35"/>
        <v>#DIV/0!</v>
      </c>
      <c r="BD235" s="22"/>
      <c r="BE235" s="32"/>
      <c r="BF235" s="34" t="e">
        <f t="shared" si="38"/>
        <v>#DIV/0!</v>
      </c>
      <c r="BG235" s="35" t="e">
        <f t="shared" si="36"/>
        <v>#DIV/0!</v>
      </c>
    </row>
    <row r="236" spans="1:59" x14ac:dyDescent="0.45">
      <c r="A236" s="22"/>
      <c r="B236" s="22"/>
      <c r="C236" s="22"/>
      <c r="D236" s="22"/>
      <c r="E236" s="22"/>
      <c r="F236" s="22"/>
      <c r="G236" s="24">
        <f t="shared" si="40"/>
        <v>0</v>
      </c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6"/>
      <c r="AM236" s="25"/>
      <c r="AN236" s="26"/>
      <c r="AO236" s="25"/>
      <c r="AP236" s="25"/>
      <c r="AQ236" s="25"/>
      <c r="AR236" s="25"/>
      <c r="AS236" s="25"/>
      <c r="AT236" s="26"/>
      <c r="AU236" s="25"/>
      <c r="AV236" s="24">
        <f t="shared" si="41"/>
        <v>0</v>
      </c>
      <c r="AW236" s="27">
        <f t="shared" si="33"/>
        <v>0</v>
      </c>
      <c r="AX236" s="28">
        <f t="shared" si="39"/>
        <v>0</v>
      </c>
      <c r="AY236" s="29" t="e">
        <f t="shared" si="34"/>
        <v>#DIV/0!</v>
      </c>
      <c r="AZ236" s="30"/>
      <c r="BA236" s="31" t="e">
        <f t="shared" si="37"/>
        <v>#DIV/0!</v>
      </c>
      <c r="BB236" s="22"/>
      <c r="BC236" s="103" t="e">
        <f t="shared" si="35"/>
        <v>#DIV/0!</v>
      </c>
      <c r="BD236" s="22"/>
      <c r="BE236" s="32"/>
      <c r="BF236" s="34" t="e">
        <f t="shared" si="38"/>
        <v>#DIV/0!</v>
      </c>
      <c r="BG236" s="35" t="e">
        <f t="shared" si="36"/>
        <v>#DIV/0!</v>
      </c>
    </row>
    <row r="237" spans="1:59" x14ac:dyDescent="0.45">
      <c r="A237" s="22"/>
      <c r="B237" s="22"/>
      <c r="C237" s="22"/>
      <c r="D237" s="22"/>
      <c r="E237" s="22"/>
      <c r="F237" s="22"/>
      <c r="G237" s="24">
        <f t="shared" si="40"/>
        <v>0</v>
      </c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6"/>
      <c r="AM237" s="25"/>
      <c r="AN237" s="26"/>
      <c r="AO237" s="25"/>
      <c r="AP237" s="25"/>
      <c r="AQ237" s="25"/>
      <c r="AR237" s="25"/>
      <c r="AS237" s="25"/>
      <c r="AT237" s="26"/>
      <c r="AU237" s="25"/>
      <c r="AV237" s="24">
        <f t="shared" si="41"/>
        <v>0</v>
      </c>
      <c r="AW237" s="27">
        <f t="shared" ref="AW237:AW300" si="42">G237-AV237</f>
        <v>0</v>
      </c>
      <c r="AX237" s="28">
        <f t="shared" si="39"/>
        <v>0</v>
      </c>
      <c r="AY237" s="29" t="e">
        <f t="shared" ref="AY237:AY300" si="43">AW237/G237</f>
        <v>#DIV/0!</v>
      </c>
      <c r="AZ237" s="30"/>
      <c r="BA237" s="31" t="e">
        <f t="shared" si="37"/>
        <v>#DIV/0!</v>
      </c>
      <c r="BB237" s="22"/>
      <c r="BC237" s="103" t="e">
        <f t="shared" si="35"/>
        <v>#DIV/0!</v>
      </c>
      <c r="BD237" s="22"/>
      <c r="BE237" s="32"/>
      <c r="BF237" s="34" t="e">
        <f t="shared" si="38"/>
        <v>#DIV/0!</v>
      </c>
      <c r="BG237" s="35" t="e">
        <f t="shared" si="36"/>
        <v>#DIV/0!</v>
      </c>
    </row>
    <row r="238" spans="1:59" x14ac:dyDescent="0.45">
      <c r="A238" s="22"/>
      <c r="B238" s="22"/>
      <c r="C238" s="22"/>
      <c r="D238" s="22"/>
      <c r="E238" s="22"/>
      <c r="F238" s="22"/>
      <c r="G238" s="24">
        <f t="shared" si="40"/>
        <v>0</v>
      </c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6"/>
      <c r="AM238" s="25"/>
      <c r="AN238" s="26"/>
      <c r="AO238" s="25"/>
      <c r="AP238" s="25"/>
      <c r="AQ238" s="25"/>
      <c r="AR238" s="25"/>
      <c r="AS238" s="25"/>
      <c r="AT238" s="26"/>
      <c r="AU238" s="25"/>
      <c r="AV238" s="24">
        <f t="shared" si="41"/>
        <v>0</v>
      </c>
      <c r="AW238" s="27">
        <f t="shared" si="42"/>
        <v>0</v>
      </c>
      <c r="AX238" s="28">
        <f t="shared" si="39"/>
        <v>0</v>
      </c>
      <c r="AY238" s="29" t="e">
        <f t="shared" si="43"/>
        <v>#DIV/0!</v>
      </c>
      <c r="AZ238" s="30"/>
      <c r="BA238" s="31" t="e">
        <f t="shared" si="37"/>
        <v>#DIV/0!</v>
      </c>
      <c r="BB238" s="22"/>
      <c r="BC238" s="103" t="e">
        <f t="shared" si="35"/>
        <v>#DIV/0!</v>
      </c>
      <c r="BD238" s="22"/>
      <c r="BE238" s="32"/>
      <c r="BF238" s="34" t="e">
        <f t="shared" si="38"/>
        <v>#DIV/0!</v>
      </c>
      <c r="BG238" s="35" t="e">
        <f t="shared" si="36"/>
        <v>#DIV/0!</v>
      </c>
    </row>
    <row r="239" spans="1:59" x14ac:dyDescent="0.45">
      <c r="A239" s="22"/>
      <c r="B239" s="22"/>
      <c r="C239" s="22"/>
      <c r="D239" s="22"/>
      <c r="E239" s="22"/>
      <c r="F239" s="22"/>
      <c r="G239" s="24">
        <f t="shared" si="40"/>
        <v>0</v>
      </c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6"/>
      <c r="AM239" s="25"/>
      <c r="AN239" s="26"/>
      <c r="AO239" s="25"/>
      <c r="AP239" s="25"/>
      <c r="AQ239" s="25"/>
      <c r="AR239" s="25"/>
      <c r="AS239" s="25"/>
      <c r="AT239" s="26"/>
      <c r="AU239" s="25"/>
      <c r="AV239" s="24">
        <f t="shared" si="41"/>
        <v>0</v>
      </c>
      <c r="AW239" s="27">
        <f t="shared" si="42"/>
        <v>0</v>
      </c>
      <c r="AX239" s="28">
        <f t="shared" si="39"/>
        <v>0</v>
      </c>
      <c r="AY239" s="29" t="e">
        <f t="shared" si="43"/>
        <v>#DIV/0!</v>
      </c>
      <c r="AZ239" s="30"/>
      <c r="BA239" s="31" t="e">
        <f t="shared" si="37"/>
        <v>#DIV/0!</v>
      </c>
      <c r="BB239" s="22"/>
      <c r="BC239" s="103" t="e">
        <f t="shared" si="35"/>
        <v>#DIV/0!</v>
      </c>
      <c r="BD239" s="22"/>
      <c r="BE239" s="32"/>
      <c r="BF239" s="34" t="e">
        <f t="shared" si="38"/>
        <v>#DIV/0!</v>
      </c>
      <c r="BG239" s="35" t="e">
        <f t="shared" si="36"/>
        <v>#DIV/0!</v>
      </c>
    </row>
    <row r="240" spans="1:59" x14ac:dyDescent="0.45">
      <c r="A240" s="22"/>
      <c r="B240" s="22"/>
      <c r="C240" s="22"/>
      <c r="D240" s="22"/>
      <c r="E240" s="22"/>
      <c r="F240" s="22"/>
      <c r="G240" s="24">
        <f t="shared" si="40"/>
        <v>0</v>
      </c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6"/>
      <c r="AM240" s="25"/>
      <c r="AN240" s="26"/>
      <c r="AO240" s="25"/>
      <c r="AP240" s="25"/>
      <c r="AQ240" s="25"/>
      <c r="AR240" s="25"/>
      <c r="AS240" s="25"/>
      <c r="AT240" s="26"/>
      <c r="AU240" s="25"/>
      <c r="AV240" s="24">
        <f t="shared" si="41"/>
        <v>0</v>
      </c>
      <c r="AW240" s="27">
        <f t="shared" si="42"/>
        <v>0</v>
      </c>
      <c r="AX240" s="28">
        <f t="shared" si="39"/>
        <v>0</v>
      </c>
      <c r="AY240" s="29" t="e">
        <f t="shared" si="43"/>
        <v>#DIV/0!</v>
      </c>
      <c r="AZ240" s="30"/>
      <c r="BA240" s="31" t="e">
        <f t="shared" si="37"/>
        <v>#DIV/0!</v>
      </c>
      <c r="BB240" s="22"/>
      <c r="BC240" s="103" t="e">
        <f t="shared" si="35"/>
        <v>#DIV/0!</v>
      </c>
      <c r="BD240" s="22"/>
      <c r="BE240" s="32"/>
      <c r="BF240" s="34" t="e">
        <f t="shared" si="38"/>
        <v>#DIV/0!</v>
      </c>
      <c r="BG240" s="35" t="e">
        <f t="shared" si="36"/>
        <v>#DIV/0!</v>
      </c>
    </row>
    <row r="241" spans="1:59" x14ac:dyDescent="0.45">
      <c r="A241" s="22"/>
      <c r="B241" s="22"/>
      <c r="C241" s="22"/>
      <c r="D241" s="22"/>
      <c r="E241" s="22"/>
      <c r="F241" s="22"/>
      <c r="G241" s="24">
        <f t="shared" si="40"/>
        <v>0</v>
      </c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6"/>
      <c r="AM241" s="25"/>
      <c r="AN241" s="26"/>
      <c r="AO241" s="25"/>
      <c r="AP241" s="25"/>
      <c r="AQ241" s="25"/>
      <c r="AR241" s="25"/>
      <c r="AS241" s="25"/>
      <c r="AT241" s="26"/>
      <c r="AU241" s="25"/>
      <c r="AV241" s="24">
        <f t="shared" si="41"/>
        <v>0</v>
      </c>
      <c r="AW241" s="27">
        <f t="shared" si="42"/>
        <v>0</v>
      </c>
      <c r="AX241" s="28">
        <f t="shared" si="39"/>
        <v>0</v>
      </c>
      <c r="AY241" s="29" t="e">
        <f t="shared" si="43"/>
        <v>#DIV/0!</v>
      </c>
      <c r="AZ241" s="30"/>
      <c r="BA241" s="31" t="e">
        <f t="shared" si="37"/>
        <v>#DIV/0!</v>
      </c>
      <c r="BB241" s="22"/>
      <c r="BC241" s="103" t="e">
        <f t="shared" si="35"/>
        <v>#DIV/0!</v>
      </c>
      <c r="BD241" s="22"/>
      <c r="BE241" s="32"/>
      <c r="BF241" s="34" t="e">
        <f t="shared" si="38"/>
        <v>#DIV/0!</v>
      </c>
      <c r="BG241" s="35" t="e">
        <f t="shared" si="36"/>
        <v>#DIV/0!</v>
      </c>
    </row>
    <row r="242" spans="1:59" x14ac:dyDescent="0.45">
      <c r="A242" s="22"/>
      <c r="B242" s="22"/>
      <c r="C242" s="22"/>
      <c r="D242" s="22"/>
      <c r="E242" s="22"/>
      <c r="F242" s="22"/>
      <c r="G242" s="24">
        <f t="shared" si="40"/>
        <v>0</v>
      </c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6"/>
      <c r="AM242" s="25"/>
      <c r="AN242" s="26"/>
      <c r="AO242" s="25"/>
      <c r="AP242" s="25"/>
      <c r="AQ242" s="25"/>
      <c r="AR242" s="25"/>
      <c r="AS242" s="25"/>
      <c r="AT242" s="26"/>
      <c r="AU242" s="25"/>
      <c r="AV242" s="24">
        <f t="shared" si="41"/>
        <v>0</v>
      </c>
      <c r="AW242" s="27">
        <f t="shared" si="42"/>
        <v>0</v>
      </c>
      <c r="AX242" s="28">
        <f t="shared" si="39"/>
        <v>0</v>
      </c>
      <c r="AY242" s="29" t="e">
        <f t="shared" si="43"/>
        <v>#DIV/0!</v>
      </c>
      <c r="AZ242" s="30"/>
      <c r="BA242" s="31" t="e">
        <f t="shared" si="37"/>
        <v>#DIV/0!</v>
      </c>
      <c r="BB242" s="22"/>
      <c r="BC242" s="103" t="e">
        <f t="shared" si="35"/>
        <v>#DIV/0!</v>
      </c>
      <c r="BD242" s="22"/>
      <c r="BE242" s="32"/>
      <c r="BF242" s="34" t="e">
        <f t="shared" si="38"/>
        <v>#DIV/0!</v>
      </c>
      <c r="BG242" s="35" t="e">
        <f t="shared" si="36"/>
        <v>#DIV/0!</v>
      </c>
    </row>
    <row r="243" spans="1:59" x14ac:dyDescent="0.45">
      <c r="A243" s="22"/>
      <c r="B243" s="22"/>
      <c r="C243" s="22"/>
      <c r="D243" s="22"/>
      <c r="E243" s="22"/>
      <c r="F243" s="22"/>
      <c r="G243" s="24">
        <f t="shared" si="40"/>
        <v>0</v>
      </c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6"/>
      <c r="AM243" s="25"/>
      <c r="AN243" s="26"/>
      <c r="AO243" s="25"/>
      <c r="AP243" s="25"/>
      <c r="AQ243" s="25"/>
      <c r="AR243" s="25"/>
      <c r="AS243" s="25"/>
      <c r="AT243" s="26"/>
      <c r="AU243" s="25"/>
      <c r="AV243" s="24">
        <f t="shared" si="41"/>
        <v>0</v>
      </c>
      <c r="AW243" s="27">
        <f t="shared" si="42"/>
        <v>0</v>
      </c>
      <c r="AX243" s="28">
        <f t="shared" si="39"/>
        <v>0</v>
      </c>
      <c r="AY243" s="29" t="e">
        <f t="shared" si="43"/>
        <v>#DIV/0!</v>
      </c>
      <c r="AZ243" s="30"/>
      <c r="BA243" s="31" t="e">
        <f t="shared" si="37"/>
        <v>#DIV/0!</v>
      </c>
      <c r="BB243" s="22"/>
      <c r="BC243" s="103" t="e">
        <f t="shared" si="35"/>
        <v>#DIV/0!</v>
      </c>
      <c r="BD243" s="22"/>
      <c r="BE243" s="32"/>
      <c r="BF243" s="34" t="e">
        <f t="shared" si="38"/>
        <v>#DIV/0!</v>
      </c>
      <c r="BG243" s="35" t="e">
        <f t="shared" si="36"/>
        <v>#DIV/0!</v>
      </c>
    </row>
    <row r="244" spans="1:59" x14ac:dyDescent="0.45">
      <c r="A244" s="22"/>
      <c r="B244" s="22"/>
      <c r="C244" s="22"/>
      <c r="D244" s="22"/>
      <c r="E244" s="22"/>
      <c r="F244" s="22"/>
      <c r="G244" s="24">
        <f t="shared" si="40"/>
        <v>0</v>
      </c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6"/>
      <c r="AM244" s="25"/>
      <c r="AN244" s="26"/>
      <c r="AO244" s="25"/>
      <c r="AP244" s="25"/>
      <c r="AQ244" s="25"/>
      <c r="AR244" s="25"/>
      <c r="AS244" s="25"/>
      <c r="AT244" s="26"/>
      <c r="AU244" s="25"/>
      <c r="AV244" s="24">
        <f t="shared" si="41"/>
        <v>0</v>
      </c>
      <c r="AW244" s="27">
        <f t="shared" si="42"/>
        <v>0</v>
      </c>
      <c r="AX244" s="28">
        <f t="shared" si="39"/>
        <v>0</v>
      </c>
      <c r="AY244" s="29" t="e">
        <f t="shared" si="43"/>
        <v>#DIV/0!</v>
      </c>
      <c r="AZ244" s="30"/>
      <c r="BA244" s="31" t="e">
        <f t="shared" si="37"/>
        <v>#DIV/0!</v>
      </c>
      <c r="BB244" s="22"/>
      <c r="BC244" s="103" t="e">
        <f t="shared" si="35"/>
        <v>#DIV/0!</v>
      </c>
      <c r="BD244" s="22"/>
      <c r="BE244" s="32"/>
      <c r="BF244" s="34" t="e">
        <f t="shared" si="38"/>
        <v>#DIV/0!</v>
      </c>
      <c r="BG244" s="35" t="e">
        <f t="shared" si="36"/>
        <v>#DIV/0!</v>
      </c>
    </row>
    <row r="245" spans="1:59" x14ac:dyDescent="0.45">
      <c r="A245" s="22"/>
      <c r="B245" s="22"/>
      <c r="C245" s="22"/>
      <c r="D245" s="22"/>
      <c r="E245" s="22"/>
      <c r="F245" s="22"/>
      <c r="G245" s="24">
        <f t="shared" si="40"/>
        <v>0</v>
      </c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6"/>
      <c r="AM245" s="25"/>
      <c r="AN245" s="26"/>
      <c r="AO245" s="25"/>
      <c r="AP245" s="25"/>
      <c r="AQ245" s="25"/>
      <c r="AR245" s="25"/>
      <c r="AS245" s="25"/>
      <c r="AT245" s="26"/>
      <c r="AU245" s="25"/>
      <c r="AV245" s="24">
        <f t="shared" si="41"/>
        <v>0</v>
      </c>
      <c r="AW245" s="27">
        <f t="shared" si="42"/>
        <v>0</v>
      </c>
      <c r="AX245" s="28">
        <f t="shared" si="39"/>
        <v>0</v>
      </c>
      <c r="AY245" s="29" t="e">
        <f t="shared" si="43"/>
        <v>#DIV/0!</v>
      </c>
      <c r="AZ245" s="30"/>
      <c r="BA245" s="31" t="e">
        <f t="shared" si="37"/>
        <v>#DIV/0!</v>
      </c>
      <c r="BB245" s="22"/>
      <c r="BC245" s="103" t="e">
        <f t="shared" si="35"/>
        <v>#DIV/0!</v>
      </c>
      <c r="BD245" s="22"/>
      <c r="BE245" s="32"/>
      <c r="BF245" s="34" t="e">
        <f t="shared" si="38"/>
        <v>#DIV/0!</v>
      </c>
      <c r="BG245" s="35" t="e">
        <f t="shared" si="36"/>
        <v>#DIV/0!</v>
      </c>
    </row>
    <row r="246" spans="1:59" x14ac:dyDescent="0.45">
      <c r="A246" s="22"/>
      <c r="B246" s="22"/>
      <c r="C246" s="22"/>
      <c r="D246" s="22"/>
      <c r="E246" s="22"/>
      <c r="F246" s="22"/>
      <c r="G246" s="24">
        <f t="shared" si="40"/>
        <v>0</v>
      </c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6"/>
      <c r="AM246" s="25"/>
      <c r="AN246" s="26"/>
      <c r="AO246" s="25"/>
      <c r="AP246" s="25"/>
      <c r="AQ246" s="25"/>
      <c r="AR246" s="25"/>
      <c r="AS246" s="25"/>
      <c r="AT246" s="26"/>
      <c r="AU246" s="25"/>
      <c r="AV246" s="24">
        <f t="shared" si="41"/>
        <v>0</v>
      </c>
      <c r="AW246" s="27">
        <f t="shared" si="42"/>
        <v>0</v>
      </c>
      <c r="AX246" s="28">
        <f t="shared" si="39"/>
        <v>0</v>
      </c>
      <c r="AY246" s="29" t="e">
        <f t="shared" si="43"/>
        <v>#DIV/0!</v>
      </c>
      <c r="AZ246" s="30"/>
      <c r="BA246" s="31" t="e">
        <f t="shared" si="37"/>
        <v>#DIV/0!</v>
      </c>
      <c r="BB246" s="22"/>
      <c r="BC246" s="103" t="e">
        <f t="shared" si="35"/>
        <v>#DIV/0!</v>
      </c>
      <c r="BD246" s="22"/>
      <c r="BE246" s="32"/>
      <c r="BF246" s="34" t="e">
        <f t="shared" si="38"/>
        <v>#DIV/0!</v>
      </c>
      <c r="BG246" s="35" t="e">
        <f t="shared" si="36"/>
        <v>#DIV/0!</v>
      </c>
    </row>
    <row r="247" spans="1:59" x14ac:dyDescent="0.45">
      <c r="A247" s="22"/>
      <c r="B247" s="22"/>
      <c r="C247" s="22"/>
      <c r="D247" s="22"/>
      <c r="E247" s="22"/>
      <c r="F247" s="22"/>
      <c r="G247" s="24">
        <f t="shared" si="40"/>
        <v>0</v>
      </c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6"/>
      <c r="AM247" s="25"/>
      <c r="AN247" s="26"/>
      <c r="AO247" s="25"/>
      <c r="AP247" s="25"/>
      <c r="AQ247" s="25"/>
      <c r="AR247" s="25"/>
      <c r="AS247" s="25"/>
      <c r="AT247" s="26"/>
      <c r="AU247" s="25"/>
      <c r="AV247" s="24">
        <f t="shared" si="41"/>
        <v>0</v>
      </c>
      <c r="AW247" s="27">
        <f t="shared" si="42"/>
        <v>0</v>
      </c>
      <c r="AX247" s="28">
        <f t="shared" si="39"/>
        <v>0</v>
      </c>
      <c r="AY247" s="29" t="e">
        <f t="shared" si="43"/>
        <v>#DIV/0!</v>
      </c>
      <c r="AZ247" s="30"/>
      <c r="BA247" s="31" t="e">
        <f t="shared" si="37"/>
        <v>#DIV/0!</v>
      </c>
      <c r="BB247" s="22"/>
      <c r="BC247" s="103" t="e">
        <f t="shared" si="35"/>
        <v>#DIV/0!</v>
      </c>
      <c r="BD247" s="22"/>
      <c r="BE247" s="32"/>
      <c r="BF247" s="34" t="e">
        <f t="shared" si="38"/>
        <v>#DIV/0!</v>
      </c>
      <c r="BG247" s="35" t="e">
        <f t="shared" si="36"/>
        <v>#DIV/0!</v>
      </c>
    </row>
    <row r="248" spans="1:59" x14ac:dyDescent="0.45">
      <c r="A248" s="22"/>
      <c r="B248" s="22"/>
      <c r="C248" s="22"/>
      <c r="D248" s="22"/>
      <c r="E248" s="22"/>
      <c r="F248" s="22"/>
      <c r="G248" s="24">
        <f t="shared" si="40"/>
        <v>0</v>
      </c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6"/>
      <c r="AM248" s="25"/>
      <c r="AN248" s="26"/>
      <c r="AO248" s="25"/>
      <c r="AP248" s="25"/>
      <c r="AQ248" s="25"/>
      <c r="AR248" s="25"/>
      <c r="AS248" s="25"/>
      <c r="AT248" s="26"/>
      <c r="AU248" s="25"/>
      <c r="AV248" s="24">
        <f t="shared" si="41"/>
        <v>0</v>
      </c>
      <c r="AW248" s="27">
        <f t="shared" si="42"/>
        <v>0</v>
      </c>
      <c r="AX248" s="28">
        <f t="shared" si="39"/>
        <v>0</v>
      </c>
      <c r="AY248" s="29" t="e">
        <f t="shared" si="43"/>
        <v>#DIV/0!</v>
      </c>
      <c r="AZ248" s="30"/>
      <c r="BA248" s="31" t="e">
        <f t="shared" si="37"/>
        <v>#DIV/0!</v>
      </c>
      <c r="BB248" s="22"/>
      <c r="BC248" s="103" t="e">
        <f t="shared" si="35"/>
        <v>#DIV/0!</v>
      </c>
      <c r="BD248" s="22"/>
      <c r="BE248" s="32"/>
      <c r="BF248" s="34" t="e">
        <f t="shared" si="38"/>
        <v>#DIV/0!</v>
      </c>
      <c r="BG248" s="35" t="e">
        <f t="shared" si="36"/>
        <v>#DIV/0!</v>
      </c>
    </row>
    <row r="249" spans="1:59" x14ac:dyDescent="0.45">
      <c r="A249" s="22"/>
      <c r="B249" s="22"/>
      <c r="C249" s="22"/>
      <c r="D249" s="22"/>
      <c r="E249" s="22"/>
      <c r="F249" s="22"/>
      <c r="G249" s="24">
        <f t="shared" si="40"/>
        <v>0</v>
      </c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6"/>
      <c r="AM249" s="25"/>
      <c r="AN249" s="26"/>
      <c r="AO249" s="25"/>
      <c r="AP249" s="25"/>
      <c r="AQ249" s="25"/>
      <c r="AR249" s="25"/>
      <c r="AS249" s="25"/>
      <c r="AT249" s="26"/>
      <c r="AU249" s="25"/>
      <c r="AV249" s="24">
        <f t="shared" si="41"/>
        <v>0</v>
      </c>
      <c r="AW249" s="27">
        <f t="shared" si="42"/>
        <v>0</v>
      </c>
      <c r="AX249" s="28">
        <f t="shared" si="39"/>
        <v>0</v>
      </c>
      <c r="AY249" s="29" t="e">
        <f t="shared" si="43"/>
        <v>#DIV/0!</v>
      </c>
      <c r="AZ249" s="30"/>
      <c r="BA249" s="31" t="e">
        <f t="shared" si="37"/>
        <v>#DIV/0!</v>
      </c>
      <c r="BB249" s="22"/>
      <c r="BC249" s="103" t="e">
        <f t="shared" si="35"/>
        <v>#DIV/0!</v>
      </c>
      <c r="BD249" s="22"/>
      <c r="BE249" s="32"/>
      <c r="BF249" s="34" t="e">
        <f t="shared" si="38"/>
        <v>#DIV/0!</v>
      </c>
      <c r="BG249" s="35" t="e">
        <f t="shared" si="36"/>
        <v>#DIV/0!</v>
      </c>
    </row>
    <row r="250" spans="1:59" x14ac:dyDescent="0.45">
      <c r="A250" s="22"/>
      <c r="B250" s="22"/>
      <c r="C250" s="22"/>
      <c r="D250" s="22"/>
      <c r="E250" s="22"/>
      <c r="F250" s="22"/>
      <c r="G250" s="24">
        <f t="shared" si="40"/>
        <v>0</v>
      </c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6"/>
      <c r="AM250" s="25"/>
      <c r="AN250" s="26"/>
      <c r="AO250" s="25"/>
      <c r="AP250" s="25"/>
      <c r="AQ250" s="25"/>
      <c r="AR250" s="25"/>
      <c r="AS250" s="25"/>
      <c r="AT250" s="26"/>
      <c r="AU250" s="25"/>
      <c r="AV250" s="24">
        <f t="shared" si="41"/>
        <v>0</v>
      </c>
      <c r="AW250" s="27">
        <f t="shared" si="42"/>
        <v>0</v>
      </c>
      <c r="AX250" s="28">
        <f t="shared" si="39"/>
        <v>0</v>
      </c>
      <c r="AY250" s="29" t="e">
        <f t="shared" si="43"/>
        <v>#DIV/0!</v>
      </c>
      <c r="AZ250" s="30"/>
      <c r="BA250" s="31" t="e">
        <f t="shared" si="37"/>
        <v>#DIV/0!</v>
      </c>
      <c r="BB250" s="22"/>
      <c r="BC250" s="103" t="e">
        <f t="shared" si="35"/>
        <v>#DIV/0!</v>
      </c>
      <c r="BD250" s="22"/>
      <c r="BE250" s="32"/>
      <c r="BF250" s="34" t="e">
        <f t="shared" si="38"/>
        <v>#DIV/0!</v>
      </c>
      <c r="BG250" s="35" t="e">
        <f t="shared" si="36"/>
        <v>#DIV/0!</v>
      </c>
    </row>
    <row r="251" spans="1:59" x14ac:dyDescent="0.45">
      <c r="A251" s="22"/>
      <c r="B251" s="22"/>
      <c r="C251" s="22"/>
      <c r="D251" s="22"/>
      <c r="E251" s="22"/>
      <c r="F251" s="22"/>
      <c r="G251" s="24">
        <f t="shared" si="40"/>
        <v>0</v>
      </c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6"/>
      <c r="AM251" s="25"/>
      <c r="AN251" s="26"/>
      <c r="AO251" s="25"/>
      <c r="AP251" s="25"/>
      <c r="AQ251" s="25"/>
      <c r="AR251" s="25"/>
      <c r="AS251" s="25"/>
      <c r="AT251" s="26"/>
      <c r="AU251" s="25"/>
      <c r="AV251" s="24">
        <f t="shared" si="41"/>
        <v>0</v>
      </c>
      <c r="AW251" s="27">
        <f t="shared" si="42"/>
        <v>0</v>
      </c>
      <c r="AX251" s="28">
        <f t="shared" si="39"/>
        <v>0</v>
      </c>
      <c r="AY251" s="29" t="e">
        <f t="shared" si="43"/>
        <v>#DIV/0!</v>
      </c>
      <c r="AZ251" s="30"/>
      <c r="BA251" s="31" t="e">
        <f t="shared" si="37"/>
        <v>#DIV/0!</v>
      </c>
      <c r="BB251" s="22"/>
      <c r="BC251" s="103" t="e">
        <f t="shared" si="35"/>
        <v>#DIV/0!</v>
      </c>
      <c r="BD251" s="22"/>
      <c r="BE251" s="32"/>
      <c r="BF251" s="34" t="e">
        <f t="shared" si="38"/>
        <v>#DIV/0!</v>
      </c>
      <c r="BG251" s="35" t="e">
        <f t="shared" si="36"/>
        <v>#DIV/0!</v>
      </c>
    </row>
    <row r="252" spans="1:59" x14ac:dyDescent="0.45">
      <c r="A252" s="22"/>
      <c r="B252" s="22"/>
      <c r="C252" s="22"/>
      <c r="D252" s="22"/>
      <c r="E252" s="22"/>
      <c r="F252" s="22"/>
      <c r="G252" s="24">
        <f t="shared" si="40"/>
        <v>0</v>
      </c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6"/>
      <c r="AM252" s="25"/>
      <c r="AN252" s="26"/>
      <c r="AO252" s="25"/>
      <c r="AP252" s="25"/>
      <c r="AQ252" s="25"/>
      <c r="AR252" s="25"/>
      <c r="AS252" s="25"/>
      <c r="AT252" s="26"/>
      <c r="AU252" s="25"/>
      <c r="AV252" s="24">
        <f t="shared" si="41"/>
        <v>0</v>
      </c>
      <c r="AW252" s="27">
        <f t="shared" si="42"/>
        <v>0</v>
      </c>
      <c r="AX252" s="28">
        <f t="shared" si="39"/>
        <v>0</v>
      </c>
      <c r="AY252" s="29" t="e">
        <f t="shared" si="43"/>
        <v>#DIV/0!</v>
      </c>
      <c r="AZ252" s="30"/>
      <c r="BA252" s="31" t="e">
        <f t="shared" si="37"/>
        <v>#DIV/0!</v>
      </c>
      <c r="BB252" s="22"/>
      <c r="BC252" s="103" t="e">
        <f t="shared" si="35"/>
        <v>#DIV/0!</v>
      </c>
      <c r="BD252" s="22"/>
      <c r="BE252" s="32"/>
      <c r="BF252" s="34" t="e">
        <f t="shared" si="38"/>
        <v>#DIV/0!</v>
      </c>
      <c r="BG252" s="35" t="e">
        <f t="shared" si="36"/>
        <v>#DIV/0!</v>
      </c>
    </row>
    <row r="253" spans="1:59" x14ac:dyDescent="0.45">
      <c r="A253" s="22"/>
      <c r="B253" s="22"/>
      <c r="C253" s="22"/>
      <c r="D253" s="22"/>
      <c r="E253" s="22"/>
      <c r="F253" s="22"/>
      <c r="G253" s="24">
        <f t="shared" si="40"/>
        <v>0</v>
      </c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6"/>
      <c r="AM253" s="25"/>
      <c r="AN253" s="26"/>
      <c r="AO253" s="25"/>
      <c r="AP253" s="25"/>
      <c r="AQ253" s="25"/>
      <c r="AR253" s="25"/>
      <c r="AS253" s="25"/>
      <c r="AT253" s="26"/>
      <c r="AU253" s="25"/>
      <c r="AV253" s="24">
        <f t="shared" si="41"/>
        <v>0</v>
      </c>
      <c r="AW253" s="27">
        <f t="shared" si="42"/>
        <v>0</v>
      </c>
      <c r="AX253" s="28">
        <f t="shared" si="39"/>
        <v>0</v>
      </c>
      <c r="AY253" s="29" t="e">
        <f t="shared" si="43"/>
        <v>#DIV/0!</v>
      </c>
      <c r="AZ253" s="30"/>
      <c r="BA253" s="31" t="e">
        <f t="shared" si="37"/>
        <v>#DIV/0!</v>
      </c>
      <c r="BB253" s="22"/>
      <c r="BC253" s="103" t="e">
        <f t="shared" si="35"/>
        <v>#DIV/0!</v>
      </c>
      <c r="BD253" s="22"/>
      <c r="BE253" s="32"/>
      <c r="BF253" s="34" t="e">
        <f t="shared" si="38"/>
        <v>#DIV/0!</v>
      </c>
      <c r="BG253" s="35" t="e">
        <f t="shared" si="36"/>
        <v>#DIV/0!</v>
      </c>
    </row>
    <row r="254" spans="1:59" x14ac:dyDescent="0.45">
      <c r="A254" s="22"/>
      <c r="B254" s="22"/>
      <c r="C254" s="22"/>
      <c r="D254" s="22"/>
      <c r="E254" s="22"/>
      <c r="F254" s="22"/>
      <c r="G254" s="24">
        <f t="shared" si="40"/>
        <v>0</v>
      </c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6"/>
      <c r="AM254" s="25"/>
      <c r="AN254" s="26"/>
      <c r="AO254" s="25"/>
      <c r="AP254" s="25"/>
      <c r="AQ254" s="25"/>
      <c r="AR254" s="25"/>
      <c r="AS254" s="25"/>
      <c r="AT254" s="26"/>
      <c r="AU254" s="25"/>
      <c r="AV254" s="24">
        <f t="shared" si="41"/>
        <v>0</v>
      </c>
      <c r="AW254" s="27">
        <f t="shared" si="42"/>
        <v>0</v>
      </c>
      <c r="AX254" s="28">
        <f t="shared" si="39"/>
        <v>0</v>
      </c>
      <c r="AY254" s="29" t="e">
        <f t="shared" si="43"/>
        <v>#DIV/0!</v>
      </c>
      <c r="AZ254" s="30"/>
      <c r="BA254" s="31" t="e">
        <f t="shared" si="37"/>
        <v>#DIV/0!</v>
      </c>
      <c r="BB254" s="22"/>
      <c r="BC254" s="103" t="e">
        <f t="shared" si="35"/>
        <v>#DIV/0!</v>
      </c>
      <c r="BD254" s="22"/>
      <c r="BE254" s="32"/>
      <c r="BF254" s="34" t="e">
        <f t="shared" si="38"/>
        <v>#DIV/0!</v>
      </c>
      <c r="BG254" s="35" t="e">
        <f t="shared" si="36"/>
        <v>#DIV/0!</v>
      </c>
    </row>
    <row r="255" spans="1:59" x14ac:dyDescent="0.45">
      <c r="A255" s="22"/>
      <c r="B255" s="22"/>
      <c r="C255" s="22"/>
      <c r="D255" s="22"/>
      <c r="E255" s="22"/>
      <c r="F255" s="22"/>
      <c r="G255" s="24">
        <f t="shared" si="40"/>
        <v>0</v>
      </c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6"/>
      <c r="AM255" s="25"/>
      <c r="AN255" s="26"/>
      <c r="AO255" s="25"/>
      <c r="AP255" s="25"/>
      <c r="AQ255" s="25"/>
      <c r="AR255" s="25"/>
      <c r="AS255" s="25"/>
      <c r="AT255" s="26"/>
      <c r="AU255" s="25"/>
      <c r="AV255" s="24">
        <f t="shared" si="41"/>
        <v>0</v>
      </c>
      <c r="AW255" s="27">
        <f t="shared" si="42"/>
        <v>0</v>
      </c>
      <c r="AX255" s="28">
        <f t="shared" si="39"/>
        <v>0</v>
      </c>
      <c r="AY255" s="29" t="e">
        <f t="shared" si="43"/>
        <v>#DIV/0!</v>
      </c>
      <c r="AZ255" s="30"/>
      <c r="BA255" s="31" t="e">
        <f t="shared" si="37"/>
        <v>#DIV/0!</v>
      </c>
      <c r="BB255" s="22"/>
      <c r="BC255" s="103" t="e">
        <f t="shared" si="35"/>
        <v>#DIV/0!</v>
      </c>
      <c r="BD255" s="22"/>
      <c r="BE255" s="32"/>
      <c r="BF255" s="34" t="e">
        <f t="shared" si="38"/>
        <v>#DIV/0!</v>
      </c>
      <c r="BG255" s="35" t="e">
        <f t="shared" si="36"/>
        <v>#DIV/0!</v>
      </c>
    </row>
    <row r="256" spans="1:59" x14ac:dyDescent="0.45">
      <c r="A256" s="22"/>
      <c r="B256" s="22"/>
      <c r="C256" s="22"/>
      <c r="D256" s="22"/>
      <c r="E256" s="22"/>
      <c r="F256" s="22"/>
      <c r="G256" s="24">
        <f t="shared" si="40"/>
        <v>0</v>
      </c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6"/>
      <c r="AM256" s="25"/>
      <c r="AN256" s="26"/>
      <c r="AO256" s="25"/>
      <c r="AP256" s="25"/>
      <c r="AQ256" s="25"/>
      <c r="AR256" s="25"/>
      <c r="AS256" s="25"/>
      <c r="AT256" s="26"/>
      <c r="AU256" s="25"/>
      <c r="AV256" s="24">
        <f t="shared" si="41"/>
        <v>0</v>
      </c>
      <c r="AW256" s="27">
        <f t="shared" si="42"/>
        <v>0</v>
      </c>
      <c r="AX256" s="28">
        <f t="shared" si="39"/>
        <v>0</v>
      </c>
      <c r="AY256" s="29" t="e">
        <f t="shared" si="43"/>
        <v>#DIV/0!</v>
      </c>
      <c r="AZ256" s="30"/>
      <c r="BA256" s="31" t="e">
        <f t="shared" si="37"/>
        <v>#DIV/0!</v>
      </c>
      <c r="BB256" s="22"/>
      <c r="BC256" s="103" t="e">
        <f t="shared" si="35"/>
        <v>#DIV/0!</v>
      </c>
      <c r="BD256" s="22"/>
      <c r="BE256" s="32"/>
      <c r="BF256" s="34" t="e">
        <f t="shared" si="38"/>
        <v>#DIV/0!</v>
      </c>
      <c r="BG256" s="35" t="e">
        <f t="shared" si="36"/>
        <v>#DIV/0!</v>
      </c>
    </row>
    <row r="257" spans="1:59" x14ac:dyDescent="0.45">
      <c r="A257" s="22"/>
      <c r="B257" s="22"/>
      <c r="C257" s="22"/>
      <c r="D257" s="22"/>
      <c r="E257" s="22"/>
      <c r="F257" s="22"/>
      <c r="G257" s="24">
        <f t="shared" si="40"/>
        <v>0</v>
      </c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6"/>
      <c r="AM257" s="25"/>
      <c r="AN257" s="26"/>
      <c r="AO257" s="25"/>
      <c r="AP257" s="25"/>
      <c r="AQ257" s="25"/>
      <c r="AR257" s="25"/>
      <c r="AS257" s="25"/>
      <c r="AT257" s="26"/>
      <c r="AU257" s="25"/>
      <c r="AV257" s="24">
        <f t="shared" si="41"/>
        <v>0</v>
      </c>
      <c r="AW257" s="27">
        <f t="shared" si="42"/>
        <v>0</v>
      </c>
      <c r="AX257" s="28">
        <f t="shared" si="39"/>
        <v>0</v>
      </c>
      <c r="AY257" s="29" t="e">
        <f t="shared" si="43"/>
        <v>#DIV/0!</v>
      </c>
      <c r="AZ257" s="30"/>
      <c r="BA257" s="31" t="e">
        <f t="shared" si="37"/>
        <v>#DIV/0!</v>
      </c>
      <c r="BB257" s="22"/>
      <c r="BC257" s="103" t="e">
        <f t="shared" si="35"/>
        <v>#DIV/0!</v>
      </c>
      <c r="BD257" s="22"/>
      <c r="BE257" s="32"/>
      <c r="BF257" s="34" t="e">
        <f t="shared" si="38"/>
        <v>#DIV/0!</v>
      </c>
      <c r="BG257" s="35" t="e">
        <f t="shared" si="36"/>
        <v>#DIV/0!</v>
      </c>
    </row>
    <row r="258" spans="1:59" x14ac:dyDescent="0.45">
      <c r="A258" s="22"/>
      <c r="B258" s="22"/>
      <c r="C258" s="22"/>
      <c r="D258" s="22"/>
      <c r="E258" s="22"/>
      <c r="F258" s="22"/>
      <c r="G258" s="24">
        <f t="shared" si="40"/>
        <v>0</v>
      </c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6"/>
      <c r="AM258" s="25"/>
      <c r="AN258" s="26"/>
      <c r="AO258" s="25"/>
      <c r="AP258" s="25"/>
      <c r="AQ258" s="25"/>
      <c r="AR258" s="25"/>
      <c r="AS258" s="25"/>
      <c r="AT258" s="26"/>
      <c r="AU258" s="25"/>
      <c r="AV258" s="24">
        <f t="shared" si="41"/>
        <v>0</v>
      </c>
      <c r="AW258" s="27">
        <f t="shared" si="42"/>
        <v>0</v>
      </c>
      <c r="AX258" s="28">
        <f t="shared" si="39"/>
        <v>0</v>
      </c>
      <c r="AY258" s="29" t="e">
        <f t="shared" si="43"/>
        <v>#DIV/0!</v>
      </c>
      <c r="AZ258" s="30"/>
      <c r="BA258" s="31" t="e">
        <f t="shared" si="37"/>
        <v>#DIV/0!</v>
      </c>
      <c r="BB258" s="22"/>
      <c r="BC258" s="103" t="e">
        <f t="shared" ref="BC258:BC321" si="44">BB258/BA258</f>
        <v>#DIV/0!</v>
      </c>
      <c r="BD258" s="22"/>
      <c r="BE258" s="32"/>
      <c r="BF258" s="34" t="e">
        <f t="shared" si="38"/>
        <v>#DIV/0!</v>
      </c>
      <c r="BG258" s="35" t="e">
        <f t="shared" ref="BG258:BG321" si="45">BF258*BC258*AY258</f>
        <v>#DIV/0!</v>
      </c>
    </row>
    <row r="259" spans="1:59" x14ac:dyDescent="0.45">
      <c r="A259" s="22"/>
      <c r="B259" s="22"/>
      <c r="C259" s="22"/>
      <c r="D259" s="22"/>
      <c r="E259" s="22"/>
      <c r="F259" s="22"/>
      <c r="G259" s="24">
        <f t="shared" si="40"/>
        <v>0</v>
      </c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6"/>
      <c r="AM259" s="25"/>
      <c r="AN259" s="26"/>
      <c r="AO259" s="25"/>
      <c r="AP259" s="25"/>
      <c r="AQ259" s="25"/>
      <c r="AR259" s="25"/>
      <c r="AS259" s="25"/>
      <c r="AT259" s="26"/>
      <c r="AU259" s="25"/>
      <c r="AV259" s="24">
        <f t="shared" si="41"/>
        <v>0</v>
      </c>
      <c r="AW259" s="27">
        <f t="shared" si="42"/>
        <v>0</v>
      </c>
      <c r="AX259" s="28">
        <f t="shared" si="39"/>
        <v>0</v>
      </c>
      <c r="AY259" s="29" t="e">
        <f t="shared" si="43"/>
        <v>#DIV/0!</v>
      </c>
      <c r="AZ259" s="30"/>
      <c r="BA259" s="31" t="e">
        <f t="shared" ref="BA259:BA322" si="46">(AX259*60)/AZ259*1</f>
        <v>#DIV/0!</v>
      </c>
      <c r="BB259" s="22"/>
      <c r="BC259" s="103" t="e">
        <f t="shared" si="44"/>
        <v>#DIV/0!</v>
      </c>
      <c r="BD259" s="22"/>
      <c r="BE259" s="32"/>
      <c r="BF259" s="34" t="e">
        <f t="shared" si="38"/>
        <v>#DIV/0!</v>
      </c>
      <c r="BG259" s="35" t="e">
        <f t="shared" si="45"/>
        <v>#DIV/0!</v>
      </c>
    </row>
    <row r="260" spans="1:59" x14ac:dyDescent="0.45">
      <c r="A260" s="22"/>
      <c r="B260" s="22"/>
      <c r="C260" s="22"/>
      <c r="D260" s="22"/>
      <c r="E260" s="22"/>
      <c r="F260" s="22"/>
      <c r="G260" s="24">
        <f t="shared" si="40"/>
        <v>0</v>
      </c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6"/>
      <c r="AM260" s="25"/>
      <c r="AN260" s="26"/>
      <c r="AO260" s="25"/>
      <c r="AP260" s="25"/>
      <c r="AQ260" s="25"/>
      <c r="AR260" s="25"/>
      <c r="AS260" s="25"/>
      <c r="AT260" s="26"/>
      <c r="AU260" s="25"/>
      <c r="AV260" s="24">
        <f t="shared" si="41"/>
        <v>0</v>
      </c>
      <c r="AW260" s="27">
        <f t="shared" si="42"/>
        <v>0</v>
      </c>
      <c r="AX260" s="28">
        <f t="shared" si="39"/>
        <v>0</v>
      </c>
      <c r="AY260" s="29" t="e">
        <f t="shared" si="43"/>
        <v>#DIV/0!</v>
      </c>
      <c r="AZ260" s="30"/>
      <c r="BA260" s="31" t="e">
        <f t="shared" si="46"/>
        <v>#DIV/0!</v>
      </c>
      <c r="BB260" s="22"/>
      <c r="BC260" s="103" t="e">
        <f t="shared" si="44"/>
        <v>#DIV/0!</v>
      </c>
      <c r="BD260" s="22"/>
      <c r="BE260" s="32"/>
      <c r="BF260" s="34" t="e">
        <f t="shared" si="38"/>
        <v>#DIV/0!</v>
      </c>
      <c r="BG260" s="35" t="e">
        <f t="shared" si="45"/>
        <v>#DIV/0!</v>
      </c>
    </row>
    <row r="261" spans="1:59" x14ac:dyDescent="0.45">
      <c r="A261" s="22"/>
      <c r="B261" s="22"/>
      <c r="C261" s="22"/>
      <c r="D261" s="22"/>
      <c r="E261" s="22"/>
      <c r="F261" s="22"/>
      <c r="G261" s="24">
        <f t="shared" si="40"/>
        <v>0</v>
      </c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6"/>
      <c r="AM261" s="25"/>
      <c r="AN261" s="26"/>
      <c r="AO261" s="25"/>
      <c r="AP261" s="25"/>
      <c r="AQ261" s="25"/>
      <c r="AR261" s="25"/>
      <c r="AS261" s="25"/>
      <c r="AT261" s="26"/>
      <c r="AU261" s="25"/>
      <c r="AV261" s="24">
        <f t="shared" si="41"/>
        <v>0</v>
      </c>
      <c r="AW261" s="27">
        <f t="shared" si="42"/>
        <v>0</v>
      </c>
      <c r="AX261" s="28">
        <f t="shared" si="39"/>
        <v>0</v>
      </c>
      <c r="AY261" s="29" t="e">
        <f t="shared" si="43"/>
        <v>#DIV/0!</v>
      </c>
      <c r="AZ261" s="30"/>
      <c r="BA261" s="31" t="e">
        <f t="shared" si="46"/>
        <v>#DIV/0!</v>
      </c>
      <c r="BB261" s="22"/>
      <c r="BC261" s="103" t="e">
        <f t="shared" si="44"/>
        <v>#DIV/0!</v>
      </c>
      <c r="BD261" s="22"/>
      <c r="BE261" s="32"/>
      <c r="BF261" s="34" t="e">
        <f t="shared" ref="BF261:BF324" si="47">(BD261-BE261)/BB261</f>
        <v>#DIV/0!</v>
      </c>
      <c r="BG261" s="35" t="e">
        <f t="shared" si="45"/>
        <v>#DIV/0!</v>
      </c>
    </row>
    <row r="262" spans="1:59" x14ac:dyDescent="0.45">
      <c r="A262" s="22"/>
      <c r="B262" s="22"/>
      <c r="C262" s="22"/>
      <c r="D262" s="22"/>
      <c r="E262" s="22"/>
      <c r="F262" s="22"/>
      <c r="G262" s="24">
        <f t="shared" si="40"/>
        <v>0</v>
      </c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6"/>
      <c r="AM262" s="25"/>
      <c r="AN262" s="26"/>
      <c r="AO262" s="25"/>
      <c r="AP262" s="25"/>
      <c r="AQ262" s="25"/>
      <c r="AR262" s="25"/>
      <c r="AS262" s="25"/>
      <c r="AT262" s="26"/>
      <c r="AU262" s="25"/>
      <c r="AV262" s="24">
        <f t="shared" si="41"/>
        <v>0</v>
      </c>
      <c r="AW262" s="27">
        <f t="shared" si="42"/>
        <v>0</v>
      </c>
      <c r="AX262" s="28">
        <f t="shared" si="39"/>
        <v>0</v>
      </c>
      <c r="AY262" s="29" t="e">
        <f t="shared" si="43"/>
        <v>#DIV/0!</v>
      </c>
      <c r="AZ262" s="30"/>
      <c r="BA262" s="31" t="e">
        <f t="shared" si="46"/>
        <v>#DIV/0!</v>
      </c>
      <c r="BB262" s="22"/>
      <c r="BC262" s="103" t="e">
        <f t="shared" si="44"/>
        <v>#DIV/0!</v>
      </c>
      <c r="BD262" s="22"/>
      <c r="BE262" s="32"/>
      <c r="BF262" s="34" t="e">
        <f t="shared" si="47"/>
        <v>#DIV/0!</v>
      </c>
      <c r="BG262" s="35" t="e">
        <f t="shared" si="45"/>
        <v>#DIV/0!</v>
      </c>
    </row>
    <row r="263" spans="1:59" x14ac:dyDescent="0.45">
      <c r="A263" s="22"/>
      <c r="B263" s="22"/>
      <c r="C263" s="22"/>
      <c r="D263" s="22"/>
      <c r="E263" s="22"/>
      <c r="F263" s="22"/>
      <c r="G263" s="24">
        <f t="shared" si="40"/>
        <v>0</v>
      </c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6"/>
      <c r="AM263" s="25"/>
      <c r="AN263" s="26"/>
      <c r="AO263" s="25"/>
      <c r="AP263" s="25"/>
      <c r="AQ263" s="25"/>
      <c r="AR263" s="25"/>
      <c r="AS263" s="25"/>
      <c r="AT263" s="26"/>
      <c r="AU263" s="25"/>
      <c r="AV263" s="24">
        <f t="shared" si="41"/>
        <v>0</v>
      </c>
      <c r="AW263" s="27">
        <f t="shared" si="42"/>
        <v>0</v>
      </c>
      <c r="AX263" s="28">
        <f t="shared" si="39"/>
        <v>0</v>
      </c>
      <c r="AY263" s="29" t="e">
        <f t="shared" si="43"/>
        <v>#DIV/0!</v>
      </c>
      <c r="AZ263" s="30"/>
      <c r="BA263" s="31" t="e">
        <f t="shared" si="46"/>
        <v>#DIV/0!</v>
      </c>
      <c r="BB263" s="22"/>
      <c r="BC263" s="103" t="e">
        <f t="shared" si="44"/>
        <v>#DIV/0!</v>
      </c>
      <c r="BD263" s="22"/>
      <c r="BE263" s="32"/>
      <c r="BF263" s="34" t="e">
        <f t="shared" si="47"/>
        <v>#DIV/0!</v>
      </c>
      <c r="BG263" s="35" t="e">
        <f t="shared" si="45"/>
        <v>#DIV/0!</v>
      </c>
    </row>
    <row r="264" spans="1:59" x14ac:dyDescent="0.45">
      <c r="A264" s="22"/>
      <c r="B264" s="22"/>
      <c r="C264" s="22"/>
      <c r="D264" s="22"/>
      <c r="E264" s="22"/>
      <c r="F264" s="22"/>
      <c r="G264" s="24">
        <f t="shared" si="40"/>
        <v>0</v>
      </c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6"/>
      <c r="AM264" s="25"/>
      <c r="AN264" s="26"/>
      <c r="AO264" s="25"/>
      <c r="AP264" s="25"/>
      <c r="AQ264" s="25"/>
      <c r="AR264" s="25"/>
      <c r="AS264" s="25"/>
      <c r="AT264" s="26"/>
      <c r="AU264" s="25"/>
      <c r="AV264" s="24">
        <f t="shared" si="41"/>
        <v>0</v>
      </c>
      <c r="AW264" s="27">
        <f t="shared" si="42"/>
        <v>0</v>
      </c>
      <c r="AX264" s="28">
        <f t="shared" si="39"/>
        <v>0</v>
      </c>
      <c r="AY264" s="29" t="e">
        <f t="shared" si="43"/>
        <v>#DIV/0!</v>
      </c>
      <c r="AZ264" s="30"/>
      <c r="BA264" s="31" t="e">
        <f t="shared" si="46"/>
        <v>#DIV/0!</v>
      </c>
      <c r="BB264" s="22"/>
      <c r="BC264" s="103" t="e">
        <f t="shared" si="44"/>
        <v>#DIV/0!</v>
      </c>
      <c r="BD264" s="22"/>
      <c r="BE264" s="32"/>
      <c r="BF264" s="34" t="e">
        <f t="shared" si="47"/>
        <v>#DIV/0!</v>
      </c>
      <c r="BG264" s="35" t="e">
        <f t="shared" si="45"/>
        <v>#DIV/0!</v>
      </c>
    </row>
    <row r="265" spans="1:59" x14ac:dyDescent="0.45">
      <c r="A265" s="22"/>
      <c r="B265" s="22"/>
      <c r="C265" s="22"/>
      <c r="D265" s="22"/>
      <c r="E265" s="22"/>
      <c r="F265" s="22"/>
      <c r="G265" s="24">
        <f t="shared" si="40"/>
        <v>0</v>
      </c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6"/>
      <c r="AM265" s="25"/>
      <c r="AN265" s="26"/>
      <c r="AO265" s="25"/>
      <c r="AP265" s="25"/>
      <c r="AQ265" s="25"/>
      <c r="AR265" s="25"/>
      <c r="AS265" s="25"/>
      <c r="AT265" s="26"/>
      <c r="AU265" s="25"/>
      <c r="AV265" s="24">
        <f t="shared" si="41"/>
        <v>0</v>
      </c>
      <c r="AW265" s="27">
        <f t="shared" si="42"/>
        <v>0</v>
      </c>
      <c r="AX265" s="28">
        <f t="shared" si="39"/>
        <v>0</v>
      </c>
      <c r="AY265" s="29" t="e">
        <f t="shared" si="43"/>
        <v>#DIV/0!</v>
      </c>
      <c r="AZ265" s="30"/>
      <c r="BA265" s="31" t="e">
        <f t="shared" si="46"/>
        <v>#DIV/0!</v>
      </c>
      <c r="BB265" s="22"/>
      <c r="BC265" s="103" t="e">
        <f t="shared" si="44"/>
        <v>#DIV/0!</v>
      </c>
      <c r="BD265" s="22"/>
      <c r="BE265" s="32"/>
      <c r="BF265" s="34" t="e">
        <f t="shared" si="47"/>
        <v>#DIV/0!</v>
      </c>
      <c r="BG265" s="35" t="e">
        <f t="shared" si="45"/>
        <v>#DIV/0!</v>
      </c>
    </row>
    <row r="266" spans="1:59" x14ac:dyDescent="0.45">
      <c r="A266" s="22"/>
      <c r="B266" s="22"/>
      <c r="C266" s="22"/>
      <c r="D266" s="22"/>
      <c r="E266" s="22"/>
      <c r="F266" s="22"/>
      <c r="G266" s="24">
        <f t="shared" si="40"/>
        <v>0</v>
      </c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6"/>
      <c r="AM266" s="25"/>
      <c r="AN266" s="26"/>
      <c r="AO266" s="25"/>
      <c r="AP266" s="25"/>
      <c r="AQ266" s="25"/>
      <c r="AR266" s="25"/>
      <c r="AS266" s="25"/>
      <c r="AT266" s="26"/>
      <c r="AU266" s="25"/>
      <c r="AV266" s="24">
        <f t="shared" si="41"/>
        <v>0</v>
      </c>
      <c r="AW266" s="27">
        <f t="shared" si="42"/>
        <v>0</v>
      </c>
      <c r="AX266" s="28">
        <f t="shared" si="39"/>
        <v>0</v>
      </c>
      <c r="AY266" s="29" t="e">
        <f t="shared" si="43"/>
        <v>#DIV/0!</v>
      </c>
      <c r="AZ266" s="30"/>
      <c r="BA266" s="31" t="e">
        <f t="shared" si="46"/>
        <v>#DIV/0!</v>
      </c>
      <c r="BB266" s="22"/>
      <c r="BC266" s="103" t="e">
        <f t="shared" si="44"/>
        <v>#DIV/0!</v>
      </c>
      <c r="BD266" s="22"/>
      <c r="BE266" s="32"/>
      <c r="BF266" s="34" t="e">
        <f t="shared" si="47"/>
        <v>#DIV/0!</v>
      </c>
      <c r="BG266" s="35" t="e">
        <f t="shared" si="45"/>
        <v>#DIV/0!</v>
      </c>
    </row>
    <row r="267" spans="1:59" x14ac:dyDescent="0.45">
      <c r="A267" s="22"/>
      <c r="B267" s="22"/>
      <c r="C267" s="22"/>
      <c r="D267" s="22"/>
      <c r="E267" s="22"/>
      <c r="F267" s="22"/>
      <c r="G267" s="24">
        <f t="shared" si="40"/>
        <v>0</v>
      </c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6"/>
      <c r="AM267" s="25"/>
      <c r="AN267" s="26"/>
      <c r="AO267" s="25"/>
      <c r="AP267" s="25"/>
      <c r="AQ267" s="25"/>
      <c r="AR267" s="25"/>
      <c r="AS267" s="25"/>
      <c r="AT267" s="26"/>
      <c r="AU267" s="25"/>
      <c r="AV267" s="24">
        <f t="shared" si="41"/>
        <v>0</v>
      </c>
      <c r="AW267" s="27">
        <f t="shared" si="42"/>
        <v>0</v>
      </c>
      <c r="AX267" s="28">
        <f t="shared" si="39"/>
        <v>0</v>
      </c>
      <c r="AY267" s="29" t="e">
        <f t="shared" si="43"/>
        <v>#DIV/0!</v>
      </c>
      <c r="AZ267" s="30"/>
      <c r="BA267" s="31" t="e">
        <f t="shared" si="46"/>
        <v>#DIV/0!</v>
      </c>
      <c r="BB267" s="22"/>
      <c r="BC267" s="103" t="e">
        <f t="shared" si="44"/>
        <v>#DIV/0!</v>
      </c>
      <c r="BD267" s="22"/>
      <c r="BE267" s="32"/>
      <c r="BF267" s="34" t="e">
        <f t="shared" si="47"/>
        <v>#DIV/0!</v>
      </c>
      <c r="BG267" s="35" t="e">
        <f t="shared" si="45"/>
        <v>#DIV/0!</v>
      </c>
    </row>
    <row r="268" spans="1:59" x14ac:dyDescent="0.45">
      <c r="A268" s="22"/>
      <c r="B268" s="22"/>
      <c r="C268" s="22"/>
      <c r="D268" s="22"/>
      <c r="E268" s="22"/>
      <c r="F268" s="22"/>
      <c r="G268" s="24">
        <f t="shared" si="40"/>
        <v>0</v>
      </c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6"/>
      <c r="AM268" s="25"/>
      <c r="AN268" s="26"/>
      <c r="AO268" s="25"/>
      <c r="AP268" s="25"/>
      <c r="AQ268" s="25"/>
      <c r="AR268" s="25"/>
      <c r="AS268" s="25"/>
      <c r="AT268" s="26"/>
      <c r="AU268" s="25"/>
      <c r="AV268" s="24">
        <f t="shared" si="41"/>
        <v>0</v>
      </c>
      <c r="AW268" s="27">
        <f t="shared" si="42"/>
        <v>0</v>
      </c>
      <c r="AX268" s="28">
        <f t="shared" si="39"/>
        <v>0</v>
      </c>
      <c r="AY268" s="29" t="e">
        <f t="shared" si="43"/>
        <v>#DIV/0!</v>
      </c>
      <c r="AZ268" s="30"/>
      <c r="BA268" s="31" t="e">
        <f t="shared" si="46"/>
        <v>#DIV/0!</v>
      </c>
      <c r="BB268" s="22"/>
      <c r="BC268" s="103" t="e">
        <f t="shared" si="44"/>
        <v>#DIV/0!</v>
      </c>
      <c r="BD268" s="22"/>
      <c r="BE268" s="32"/>
      <c r="BF268" s="34" t="e">
        <f t="shared" si="47"/>
        <v>#DIV/0!</v>
      </c>
      <c r="BG268" s="35" t="e">
        <f t="shared" si="45"/>
        <v>#DIV/0!</v>
      </c>
    </row>
    <row r="269" spans="1:59" x14ac:dyDescent="0.45">
      <c r="A269" s="22"/>
      <c r="B269" s="22"/>
      <c r="C269" s="22"/>
      <c r="D269" s="22"/>
      <c r="E269" s="22"/>
      <c r="F269" s="22"/>
      <c r="G269" s="24">
        <f t="shared" si="40"/>
        <v>0</v>
      </c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6"/>
      <c r="AM269" s="25"/>
      <c r="AN269" s="26"/>
      <c r="AO269" s="25"/>
      <c r="AP269" s="25"/>
      <c r="AQ269" s="25"/>
      <c r="AR269" s="25"/>
      <c r="AS269" s="25"/>
      <c r="AT269" s="26"/>
      <c r="AU269" s="25"/>
      <c r="AV269" s="24">
        <f t="shared" si="41"/>
        <v>0</v>
      </c>
      <c r="AW269" s="27">
        <f t="shared" si="42"/>
        <v>0</v>
      </c>
      <c r="AX269" s="28">
        <f t="shared" si="39"/>
        <v>0</v>
      </c>
      <c r="AY269" s="29" t="e">
        <f t="shared" si="43"/>
        <v>#DIV/0!</v>
      </c>
      <c r="AZ269" s="30"/>
      <c r="BA269" s="31" t="e">
        <f t="shared" si="46"/>
        <v>#DIV/0!</v>
      </c>
      <c r="BB269" s="22"/>
      <c r="BC269" s="103" t="e">
        <f t="shared" si="44"/>
        <v>#DIV/0!</v>
      </c>
      <c r="BD269" s="22"/>
      <c r="BE269" s="32"/>
      <c r="BF269" s="34" t="e">
        <f t="shared" si="47"/>
        <v>#DIV/0!</v>
      </c>
      <c r="BG269" s="35" t="e">
        <f t="shared" si="45"/>
        <v>#DIV/0!</v>
      </c>
    </row>
    <row r="270" spans="1:59" x14ac:dyDescent="0.45">
      <c r="A270" s="22"/>
      <c r="B270" s="22"/>
      <c r="C270" s="22"/>
      <c r="D270" s="22"/>
      <c r="E270" s="22"/>
      <c r="F270" s="22"/>
      <c r="G270" s="24">
        <f t="shared" si="40"/>
        <v>0</v>
      </c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6"/>
      <c r="AM270" s="25"/>
      <c r="AN270" s="26"/>
      <c r="AO270" s="25"/>
      <c r="AP270" s="25"/>
      <c r="AQ270" s="25"/>
      <c r="AR270" s="25"/>
      <c r="AS270" s="25"/>
      <c r="AT270" s="26"/>
      <c r="AU270" s="25"/>
      <c r="AV270" s="24">
        <f t="shared" si="41"/>
        <v>0</v>
      </c>
      <c r="AW270" s="27">
        <f t="shared" si="42"/>
        <v>0</v>
      </c>
      <c r="AX270" s="28">
        <f t="shared" si="39"/>
        <v>0</v>
      </c>
      <c r="AY270" s="29" t="e">
        <f t="shared" si="43"/>
        <v>#DIV/0!</v>
      </c>
      <c r="AZ270" s="30"/>
      <c r="BA270" s="31" t="e">
        <f t="shared" si="46"/>
        <v>#DIV/0!</v>
      </c>
      <c r="BB270" s="22"/>
      <c r="BC270" s="103" t="e">
        <f t="shared" si="44"/>
        <v>#DIV/0!</v>
      </c>
      <c r="BD270" s="22"/>
      <c r="BE270" s="32"/>
      <c r="BF270" s="34" t="e">
        <f t="shared" si="47"/>
        <v>#DIV/0!</v>
      </c>
      <c r="BG270" s="35" t="e">
        <f t="shared" si="45"/>
        <v>#DIV/0!</v>
      </c>
    </row>
    <row r="271" spans="1:59" x14ac:dyDescent="0.45">
      <c r="A271" s="22"/>
      <c r="B271" s="22"/>
      <c r="C271" s="22"/>
      <c r="D271" s="22"/>
      <c r="E271" s="22"/>
      <c r="F271" s="22"/>
      <c r="G271" s="24">
        <f t="shared" si="40"/>
        <v>0</v>
      </c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6"/>
      <c r="AM271" s="25"/>
      <c r="AN271" s="26"/>
      <c r="AO271" s="25"/>
      <c r="AP271" s="25"/>
      <c r="AQ271" s="25"/>
      <c r="AR271" s="25"/>
      <c r="AS271" s="25"/>
      <c r="AT271" s="26"/>
      <c r="AU271" s="25"/>
      <c r="AV271" s="24">
        <f t="shared" si="41"/>
        <v>0</v>
      </c>
      <c r="AW271" s="27">
        <f t="shared" si="42"/>
        <v>0</v>
      </c>
      <c r="AX271" s="28">
        <f t="shared" si="39"/>
        <v>0</v>
      </c>
      <c r="AY271" s="29" t="e">
        <f t="shared" si="43"/>
        <v>#DIV/0!</v>
      </c>
      <c r="AZ271" s="30"/>
      <c r="BA271" s="31" t="e">
        <f t="shared" si="46"/>
        <v>#DIV/0!</v>
      </c>
      <c r="BB271" s="22"/>
      <c r="BC271" s="103" t="e">
        <f t="shared" si="44"/>
        <v>#DIV/0!</v>
      </c>
      <c r="BD271" s="22"/>
      <c r="BE271" s="32"/>
      <c r="BF271" s="34" t="e">
        <f t="shared" si="47"/>
        <v>#DIV/0!</v>
      </c>
      <c r="BG271" s="35" t="e">
        <f t="shared" si="45"/>
        <v>#DIV/0!</v>
      </c>
    </row>
    <row r="272" spans="1:59" x14ac:dyDescent="0.45">
      <c r="A272" s="22"/>
      <c r="B272" s="22"/>
      <c r="C272" s="22"/>
      <c r="D272" s="22"/>
      <c r="E272" s="22"/>
      <c r="F272" s="22"/>
      <c r="G272" s="24">
        <f t="shared" si="40"/>
        <v>0</v>
      </c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6"/>
      <c r="AM272" s="25"/>
      <c r="AN272" s="26"/>
      <c r="AO272" s="25"/>
      <c r="AP272" s="25"/>
      <c r="AQ272" s="25"/>
      <c r="AR272" s="25"/>
      <c r="AS272" s="25"/>
      <c r="AT272" s="26"/>
      <c r="AU272" s="25"/>
      <c r="AV272" s="24">
        <f t="shared" si="41"/>
        <v>0</v>
      </c>
      <c r="AW272" s="27">
        <f t="shared" si="42"/>
        <v>0</v>
      </c>
      <c r="AX272" s="28">
        <f t="shared" si="39"/>
        <v>0</v>
      </c>
      <c r="AY272" s="29" t="e">
        <f t="shared" si="43"/>
        <v>#DIV/0!</v>
      </c>
      <c r="AZ272" s="30"/>
      <c r="BA272" s="31" t="e">
        <f t="shared" si="46"/>
        <v>#DIV/0!</v>
      </c>
      <c r="BB272" s="22"/>
      <c r="BC272" s="103" t="e">
        <f t="shared" si="44"/>
        <v>#DIV/0!</v>
      </c>
      <c r="BD272" s="22"/>
      <c r="BE272" s="32"/>
      <c r="BF272" s="34" t="e">
        <f t="shared" si="47"/>
        <v>#DIV/0!</v>
      </c>
      <c r="BG272" s="35" t="e">
        <f t="shared" si="45"/>
        <v>#DIV/0!</v>
      </c>
    </row>
    <row r="273" spans="1:59" x14ac:dyDescent="0.45">
      <c r="A273" s="22"/>
      <c r="B273" s="22"/>
      <c r="C273" s="22"/>
      <c r="D273" s="22"/>
      <c r="E273" s="22"/>
      <c r="F273" s="22"/>
      <c r="G273" s="24">
        <f t="shared" si="40"/>
        <v>0</v>
      </c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6"/>
      <c r="AM273" s="25"/>
      <c r="AN273" s="26"/>
      <c r="AO273" s="25"/>
      <c r="AP273" s="25"/>
      <c r="AQ273" s="25"/>
      <c r="AR273" s="25"/>
      <c r="AS273" s="25"/>
      <c r="AT273" s="26"/>
      <c r="AU273" s="25"/>
      <c r="AV273" s="24">
        <f t="shared" si="41"/>
        <v>0</v>
      </c>
      <c r="AW273" s="27">
        <f t="shared" si="42"/>
        <v>0</v>
      </c>
      <c r="AX273" s="28">
        <f t="shared" si="39"/>
        <v>0</v>
      </c>
      <c r="AY273" s="29" t="e">
        <f t="shared" si="43"/>
        <v>#DIV/0!</v>
      </c>
      <c r="AZ273" s="30"/>
      <c r="BA273" s="31" t="e">
        <f t="shared" si="46"/>
        <v>#DIV/0!</v>
      </c>
      <c r="BB273" s="22"/>
      <c r="BC273" s="103" t="e">
        <f t="shared" si="44"/>
        <v>#DIV/0!</v>
      </c>
      <c r="BD273" s="22"/>
      <c r="BE273" s="32"/>
      <c r="BF273" s="34" t="e">
        <f t="shared" si="47"/>
        <v>#DIV/0!</v>
      </c>
      <c r="BG273" s="35" t="e">
        <f t="shared" si="45"/>
        <v>#DIV/0!</v>
      </c>
    </row>
    <row r="274" spans="1:59" x14ac:dyDescent="0.45">
      <c r="A274" s="22"/>
      <c r="B274" s="22"/>
      <c r="C274" s="22"/>
      <c r="D274" s="22"/>
      <c r="E274" s="22"/>
      <c r="F274" s="22"/>
      <c r="G274" s="24">
        <f t="shared" si="40"/>
        <v>0</v>
      </c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6"/>
      <c r="AM274" s="25"/>
      <c r="AN274" s="26"/>
      <c r="AO274" s="25"/>
      <c r="AP274" s="25"/>
      <c r="AQ274" s="25"/>
      <c r="AR274" s="25"/>
      <c r="AS274" s="25"/>
      <c r="AT274" s="26"/>
      <c r="AU274" s="25"/>
      <c r="AV274" s="24">
        <f t="shared" si="41"/>
        <v>0</v>
      </c>
      <c r="AW274" s="27">
        <f t="shared" si="42"/>
        <v>0</v>
      </c>
      <c r="AX274" s="28">
        <f t="shared" si="39"/>
        <v>0</v>
      </c>
      <c r="AY274" s="29" t="e">
        <f t="shared" si="43"/>
        <v>#DIV/0!</v>
      </c>
      <c r="AZ274" s="30"/>
      <c r="BA274" s="31" t="e">
        <f t="shared" si="46"/>
        <v>#DIV/0!</v>
      </c>
      <c r="BB274" s="22"/>
      <c r="BC274" s="103" t="e">
        <f t="shared" si="44"/>
        <v>#DIV/0!</v>
      </c>
      <c r="BD274" s="22"/>
      <c r="BE274" s="32"/>
      <c r="BF274" s="34" t="e">
        <f t="shared" si="47"/>
        <v>#DIV/0!</v>
      </c>
      <c r="BG274" s="35" t="e">
        <f t="shared" si="45"/>
        <v>#DIV/0!</v>
      </c>
    </row>
    <row r="275" spans="1:59" x14ac:dyDescent="0.45">
      <c r="A275" s="22"/>
      <c r="B275" s="22"/>
      <c r="C275" s="22"/>
      <c r="D275" s="22"/>
      <c r="E275" s="22"/>
      <c r="F275" s="22"/>
      <c r="G275" s="24">
        <f t="shared" si="40"/>
        <v>0</v>
      </c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6"/>
      <c r="AM275" s="25"/>
      <c r="AN275" s="26"/>
      <c r="AO275" s="25"/>
      <c r="AP275" s="25"/>
      <c r="AQ275" s="25"/>
      <c r="AR275" s="25"/>
      <c r="AS275" s="25"/>
      <c r="AT275" s="26"/>
      <c r="AU275" s="25"/>
      <c r="AV275" s="24">
        <f t="shared" si="41"/>
        <v>0</v>
      </c>
      <c r="AW275" s="27">
        <f t="shared" si="42"/>
        <v>0</v>
      </c>
      <c r="AX275" s="28">
        <f t="shared" ref="AX275:AX338" si="48">(HOUR(AW275)*60)+MINUTE(AW275)</f>
        <v>0</v>
      </c>
      <c r="AY275" s="29" t="e">
        <f t="shared" si="43"/>
        <v>#DIV/0!</v>
      </c>
      <c r="AZ275" s="30"/>
      <c r="BA275" s="31" t="e">
        <f t="shared" si="46"/>
        <v>#DIV/0!</v>
      </c>
      <c r="BB275" s="22"/>
      <c r="BC275" s="103" t="e">
        <f t="shared" si="44"/>
        <v>#DIV/0!</v>
      </c>
      <c r="BD275" s="22"/>
      <c r="BE275" s="32"/>
      <c r="BF275" s="34" t="e">
        <f t="shared" si="47"/>
        <v>#DIV/0!</v>
      </c>
      <c r="BG275" s="35" t="e">
        <f t="shared" si="45"/>
        <v>#DIV/0!</v>
      </c>
    </row>
    <row r="276" spans="1:59" x14ac:dyDescent="0.45">
      <c r="A276" s="22"/>
      <c r="B276" s="22"/>
      <c r="C276" s="22"/>
      <c r="D276" s="22"/>
      <c r="E276" s="22"/>
      <c r="F276" s="22"/>
      <c r="G276" s="24">
        <f t="shared" si="40"/>
        <v>0</v>
      </c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6"/>
      <c r="AM276" s="25"/>
      <c r="AN276" s="26"/>
      <c r="AO276" s="25"/>
      <c r="AP276" s="25"/>
      <c r="AQ276" s="25"/>
      <c r="AR276" s="25"/>
      <c r="AS276" s="25"/>
      <c r="AT276" s="26"/>
      <c r="AU276" s="25"/>
      <c r="AV276" s="24">
        <f t="shared" si="41"/>
        <v>0</v>
      </c>
      <c r="AW276" s="27">
        <f t="shared" si="42"/>
        <v>0</v>
      </c>
      <c r="AX276" s="28">
        <f t="shared" si="48"/>
        <v>0</v>
      </c>
      <c r="AY276" s="29" t="e">
        <f t="shared" si="43"/>
        <v>#DIV/0!</v>
      </c>
      <c r="AZ276" s="30"/>
      <c r="BA276" s="31" t="e">
        <f t="shared" si="46"/>
        <v>#DIV/0!</v>
      </c>
      <c r="BB276" s="22"/>
      <c r="BC276" s="103" t="e">
        <f t="shared" si="44"/>
        <v>#DIV/0!</v>
      </c>
      <c r="BD276" s="22"/>
      <c r="BE276" s="32"/>
      <c r="BF276" s="34" t="e">
        <f t="shared" si="47"/>
        <v>#DIV/0!</v>
      </c>
      <c r="BG276" s="35" t="e">
        <f t="shared" si="45"/>
        <v>#DIV/0!</v>
      </c>
    </row>
    <row r="277" spans="1:59" x14ac:dyDescent="0.45">
      <c r="A277" s="22"/>
      <c r="B277" s="22"/>
      <c r="C277" s="22"/>
      <c r="D277" s="22"/>
      <c r="E277" s="22"/>
      <c r="F277" s="22"/>
      <c r="G277" s="24">
        <f t="shared" si="40"/>
        <v>0</v>
      </c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6"/>
      <c r="AM277" s="25"/>
      <c r="AN277" s="26"/>
      <c r="AO277" s="25"/>
      <c r="AP277" s="25"/>
      <c r="AQ277" s="25"/>
      <c r="AR277" s="25"/>
      <c r="AS277" s="25"/>
      <c r="AT277" s="26"/>
      <c r="AU277" s="25"/>
      <c r="AV277" s="24">
        <f t="shared" si="41"/>
        <v>0</v>
      </c>
      <c r="AW277" s="27">
        <f t="shared" si="42"/>
        <v>0</v>
      </c>
      <c r="AX277" s="28">
        <f t="shared" si="48"/>
        <v>0</v>
      </c>
      <c r="AY277" s="29" t="e">
        <f t="shared" si="43"/>
        <v>#DIV/0!</v>
      </c>
      <c r="AZ277" s="30"/>
      <c r="BA277" s="31" t="e">
        <f t="shared" si="46"/>
        <v>#DIV/0!</v>
      </c>
      <c r="BB277" s="22"/>
      <c r="BC277" s="103" t="e">
        <f t="shared" si="44"/>
        <v>#DIV/0!</v>
      </c>
      <c r="BD277" s="22"/>
      <c r="BE277" s="32"/>
      <c r="BF277" s="34" t="e">
        <f t="shared" si="47"/>
        <v>#DIV/0!</v>
      </c>
      <c r="BG277" s="35" t="e">
        <f t="shared" si="45"/>
        <v>#DIV/0!</v>
      </c>
    </row>
    <row r="278" spans="1:59" x14ac:dyDescent="0.45">
      <c r="A278" s="22"/>
      <c r="B278" s="22"/>
      <c r="C278" s="22"/>
      <c r="D278" s="22"/>
      <c r="E278" s="22"/>
      <c r="F278" s="22"/>
      <c r="G278" s="24">
        <f t="shared" si="40"/>
        <v>0</v>
      </c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6"/>
      <c r="AM278" s="25"/>
      <c r="AN278" s="26"/>
      <c r="AO278" s="25"/>
      <c r="AP278" s="25"/>
      <c r="AQ278" s="25"/>
      <c r="AR278" s="25"/>
      <c r="AS278" s="25"/>
      <c r="AT278" s="26"/>
      <c r="AU278" s="25"/>
      <c r="AV278" s="24">
        <f t="shared" si="41"/>
        <v>0</v>
      </c>
      <c r="AW278" s="27">
        <f t="shared" si="42"/>
        <v>0</v>
      </c>
      <c r="AX278" s="28">
        <f t="shared" si="48"/>
        <v>0</v>
      </c>
      <c r="AY278" s="29" t="e">
        <f t="shared" si="43"/>
        <v>#DIV/0!</v>
      </c>
      <c r="AZ278" s="30"/>
      <c r="BA278" s="31" t="e">
        <f t="shared" si="46"/>
        <v>#DIV/0!</v>
      </c>
      <c r="BB278" s="22"/>
      <c r="BC278" s="103" t="e">
        <f t="shared" si="44"/>
        <v>#DIV/0!</v>
      </c>
      <c r="BD278" s="22"/>
      <c r="BE278" s="32"/>
      <c r="BF278" s="34" t="e">
        <f t="shared" si="47"/>
        <v>#DIV/0!</v>
      </c>
      <c r="BG278" s="35" t="e">
        <f t="shared" si="45"/>
        <v>#DIV/0!</v>
      </c>
    </row>
    <row r="279" spans="1:59" x14ac:dyDescent="0.45">
      <c r="A279" s="22"/>
      <c r="B279" s="22"/>
      <c r="C279" s="22"/>
      <c r="D279" s="22"/>
      <c r="E279" s="22"/>
      <c r="F279" s="22"/>
      <c r="G279" s="24">
        <f t="shared" si="40"/>
        <v>0</v>
      </c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6"/>
      <c r="AM279" s="25"/>
      <c r="AN279" s="26"/>
      <c r="AO279" s="25"/>
      <c r="AP279" s="25"/>
      <c r="AQ279" s="25"/>
      <c r="AR279" s="25"/>
      <c r="AS279" s="25"/>
      <c r="AT279" s="26"/>
      <c r="AU279" s="25"/>
      <c r="AV279" s="24">
        <f t="shared" si="41"/>
        <v>0</v>
      </c>
      <c r="AW279" s="27">
        <f t="shared" si="42"/>
        <v>0</v>
      </c>
      <c r="AX279" s="28">
        <f t="shared" si="48"/>
        <v>0</v>
      </c>
      <c r="AY279" s="29" t="e">
        <f t="shared" si="43"/>
        <v>#DIV/0!</v>
      </c>
      <c r="AZ279" s="30"/>
      <c r="BA279" s="31" t="e">
        <f t="shared" si="46"/>
        <v>#DIV/0!</v>
      </c>
      <c r="BB279" s="22"/>
      <c r="BC279" s="103" t="e">
        <f t="shared" si="44"/>
        <v>#DIV/0!</v>
      </c>
      <c r="BD279" s="22"/>
      <c r="BE279" s="32"/>
      <c r="BF279" s="34" t="e">
        <f t="shared" si="47"/>
        <v>#DIV/0!</v>
      </c>
      <c r="BG279" s="35" t="e">
        <f t="shared" si="45"/>
        <v>#DIV/0!</v>
      </c>
    </row>
    <row r="280" spans="1:59" x14ac:dyDescent="0.45">
      <c r="A280" s="22"/>
      <c r="B280" s="22"/>
      <c r="C280" s="22"/>
      <c r="D280" s="22"/>
      <c r="E280" s="22"/>
      <c r="F280" s="22"/>
      <c r="G280" s="24">
        <f t="shared" ref="G280:G343" si="49">(D280-C280)-(E280+F280)</f>
        <v>0</v>
      </c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6"/>
      <c r="AM280" s="25"/>
      <c r="AN280" s="26"/>
      <c r="AO280" s="25"/>
      <c r="AP280" s="25"/>
      <c r="AQ280" s="25"/>
      <c r="AR280" s="25"/>
      <c r="AS280" s="25"/>
      <c r="AT280" s="26"/>
      <c r="AU280" s="25"/>
      <c r="AV280" s="24">
        <f t="shared" si="41"/>
        <v>0</v>
      </c>
      <c r="AW280" s="27">
        <f t="shared" si="42"/>
        <v>0</v>
      </c>
      <c r="AX280" s="28">
        <f t="shared" si="48"/>
        <v>0</v>
      </c>
      <c r="AY280" s="29" t="e">
        <f t="shared" si="43"/>
        <v>#DIV/0!</v>
      </c>
      <c r="AZ280" s="30"/>
      <c r="BA280" s="31" t="e">
        <f t="shared" si="46"/>
        <v>#DIV/0!</v>
      </c>
      <c r="BB280" s="22"/>
      <c r="BC280" s="103" t="e">
        <f t="shared" si="44"/>
        <v>#DIV/0!</v>
      </c>
      <c r="BD280" s="22"/>
      <c r="BE280" s="32"/>
      <c r="BF280" s="34" t="e">
        <f t="shared" si="47"/>
        <v>#DIV/0!</v>
      </c>
      <c r="BG280" s="35" t="e">
        <f t="shared" si="45"/>
        <v>#DIV/0!</v>
      </c>
    </row>
    <row r="281" spans="1:59" x14ac:dyDescent="0.45">
      <c r="A281" s="22"/>
      <c r="B281" s="22"/>
      <c r="C281" s="22"/>
      <c r="D281" s="22"/>
      <c r="E281" s="22"/>
      <c r="F281" s="22"/>
      <c r="G281" s="24">
        <f t="shared" si="49"/>
        <v>0</v>
      </c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6"/>
      <c r="AM281" s="25"/>
      <c r="AN281" s="26"/>
      <c r="AO281" s="25"/>
      <c r="AP281" s="25"/>
      <c r="AQ281" s="25"/>
      <c r="AR281" s="25"/>
      <c r="AS281" s="25"/>
      <c r="AT281" s="26"/>
      <c r="AU281" s="25"/>
      <c r="AV281" s="24">
        <f t="shared" si="41"/>
        <v>0</v>
      </c>
      <c r="AW281" s="27">
        <f t="shared" si="42"/>
        <v>0</v>
      </c>
      <c r="AX281" s="28">
        <f t="shared" si="48"/>
        <v>0</v>
      </c>
      <c r="AY281" s="29" t="e">
        <f t="shared" si="43"/>
        <v>#DIV/0!</v>
      </c>
      <c r="AZ281" s="30"/>
      <c r="BA281" s="31" t="e">
        <f t="shared" si="46"/>
        <v>#DIV/0!</v>
      </c>
      <c r="BB281" s="22"/>
      <c r="BC281" s="103" t="e">
        <f t="shared" si="44"/>
        <v>#DIV/0!</v>
      </c>
      <c r="BD281" s="22"/>
      <c r="BE281" s="32"/>
      <c r="BF281" s="34" t="e">
        <f t="shared" si="47"/>
        <v>#DIV/0!</v>
      </c>
      <c r="BG281" s="35" t="e">
        <f t="shared" si="45"/>
        <v>#DIV/0!</v>
      </c>
    </row>
    <row r="282" spans="1:59" x14ac:dyDescent="0.45">
      <c r="A282" s="22"/>
      <c r="B282" s="22"/>
      <c r="C282" s="22"/>
      <c r="D282" s="22"/>
      <c r="E282" s="22"/>
      <c r="F282" s="22"/>
      <c r="G282" s="24">
        <f t="shared" si="49"/>
        <v>0</v>
      </c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6"/>
      <c r="AM282" s="25"/>
      <c r="AN282" s="26"/>
      <c r="AO282" s="25"/>
      <c r="AP282" s="25"/>
      <c r="AQ282" s="25"/>
      <c r="AR282" s="25"/>
      <c r="AS282" s="25"/>
      <c r="AT282" s="26"/>
      <c r="AU282" s="25"/>
      <c r="AV282" s="24">
        <f t="shared" si="41"/>
        <v>0</v>
      </c>
      <c r="AW282" s="27">
        <f t="shared" si="42"/>
        <v>0</v>
      </c>
      <c r="AX282" s="28">
        <f t="shared" si="48"/>
        <v>0</v>
      </c>
      <c r="AY282" s="29" t="e">
        <f t="shared" si="43"/>
        <v>#DIV/0!</v>
      </c>
      <c r="AZ282" s="30"/>
      <c r="BA282" s="31" t="e">
        <f t="shared" si="46"/>
        <v>#DIV/0!</v>
      </c>
      <c r="BB282" s="22"/>
      <c r="BC282" s="103" t="e">
        <f t="shared" si="44"/>
        <v>#DIV/0!</v>
      </c>
      <c r="BD282" s="22"/>
      <c r="BE282" s="32"/>
      <c r="BF282" s="34" t="e">
        <f t="shared" si="47"/>
        <v>#DIV/0!</v>
      </c>
      <c r="BG282" s="35" t="e">
        <f t="shared" si="45"/>
        <v>#DIV/0!</v>
      </c>
    </row>
    <row r="283" spans="1:59" x14ac:dyDescent="0.45">
      <c r="A283" s="22"/>
      <c r="B283" s="22"/>
      <c r="C283" s="22"/>
      <c r="D283" s="22"/>
      <c r="E283" s="22"/>
      <c r="F283" s="22"/>
      <c r="G283" s="24">
        <f t="shared" si="49"/>
        <v>0</v>
      </c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6"/>
      <c r="AM283" s="25"/>
      <c r="AN283" s="26"/>
      <c r="AO283" s="25"/>
      <c r="AP283" s="25"/>
      <c r="AQ283" s="25"/>
      <c r="AR283" s="25"/>
      <c r="AS283" s="25"/>
      <c r="AT283" s="26"/>
      <c r="AU283" s="26"/>
      <c r="AV283" s="24">
        <f t="shared" si="41"/>
        <v>0</v>
      </c>
      <c r="AW283" s="27">
        <f t="shared" si="42"/>
        <v>0</v>
      </c>
      <c r="AX283" s="28">
        <f t="shared" si="48"/>
        <v>0</v>
      </c>
      <c r="AY283" s="29" t="e">
        <f t="shared" si="43"/>
        <v>#DIV/0!</v>
      </c>
      <c r="AZ283" s="30"/>
      <c r="BA283" s="31" t="e">
        <f t="shared" si="46"/>
        <v>#DIV/0!</v>
      </c>
      <c r="BB283" s="22"/>
      <c r="BC283" s="103" t="e">
        <f t="shared" si="44"/>
        <v>#DIV/0!</v>
      </c>
      <c r="BD283" s="22"/>
      <c r="BE283" s="32"/>
      <c r="BF283" s="34" t="e">
        <f t="shared" si="47"/>
        <v>#DIV/0!</v>
      </c>
      <c r="BG283" s="35" t="e">
        <f t="shared" si="45"/>
        <v>#DIV/0!</v>
      </c>
    </row>
    <row r="284" spans="1:59" x14ac:dyDescent="0.45">
      <c r="A284" s="22"/>
      <c r="B284" s="22"/>
      <c r="C284" s="22"/>
      <c r="D284" s="22"/>
      <c r="E284" s="22"/>
      <c r="F284" s="22"/>
      <c r="G284" s="24">
        <f t="shared" si="49"/>
        <v>0</v>
      </c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6"/>
      <c r="AM284" s="25"/>
      <c r="AN284" s="26"/>
      <c r="AO284" s="25"/>
      <c r="AP284" s="25"/>
      <c r="AQ284" s="25"/>
      <c r="AR284" s="25"/>
      <c r="AS284" s="25"/>
      <c r="AT284" s="26"/>
      <c r="AU284" s="26"/>
      <c r="AV284" s="24">
        <f t="shared" si="41"/>
        <v>0</v>
      </c>
      <c r="AW284" s="27">
        <f t="shared" si="42"/>
        <v>0</v>
      </c>
      <c r="AX284" s="28">
        <f t="shared" si="48"/>
        <v>0</v>
      </c>
      <c r="AY284" s="29" t="e">
        <f t="shared" si="43"/>
        <v>#DIV/0!</v>
      </c>
      <c r="AZ284" s="30"/>
      <c r="BA284" s="31" t="e">
        <f t="shared" si="46"/>
        <v>#DIV/0!</v>
      </c>
      <c r="BB284" s="22"/>
      <c r="BC284" s="103" t="e">
        <f t="shared" si="44"/>
        <v>#DIV/0!</v>
      </c>
      <c r="BD284" s="22"/>
      <c r="BE284" s="32"/>
      <c r="BF284" s="34" t="e">
        <f t="shared" si="47"/>
        <v>#DIV/0!</v>
      </c>
      <c r="BG284" s="35" t="e">
        <f t="shared" si="45"/>
        <v>#DIV/0!</v>
      </c>
    </row>
    <row r="285" spans="1:59" x14ac:dyDescent="0.45">
      <c r="A285" s="22"/>
      <c r="B285" s="22"/>
      <c r="C285" s="22"/>
      <c r="D285" s="22"/>
      <c r="E285" s="22"/>
      <c r="F285" s="22"/>
      <c r="G285" s="24">
        <f t="shared" si="49"/>
        <v>0</v>
      </c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6"/>
      <c r="AM285" s="25"/>
      <c r="AN285" s="26"/>
      <c r="AO285" s="25"/>
      <c r="AP285" s="25"/>
      <c r="AQ285" s="25"/>
      <c r="AR285" s="25"/>
      <c r="AS285" s="25"/>
      <c r="AT285" s="26"/>
      <c r="AU285" s="26"/>
      <c r="AV285" s="24">
        <f t="shared" si="41"/>
        <v>0</v>
      </c>
      <c r="AW285" s="27">
        <f t="shared" si="42"/>
        <v>0</v>
      </c>
      <c r="AX285" s="28">
        <f t="shared" si="48"/>
        <v>0</v>
      </c>
      <c r="AY285" s="29" t="e">
        <f t="shared" si="43"/>
        <v>#DIV/0!</v>
      </c>
      <c r="AZ285" s="30"/>
      <c r="BA285" s="31" t="e">
        <f t="shared" si="46"/>
        <v>#DIV/0!</v>
      </c>
      <c r="BB285" s="22"/>
      <c r="BC285" s="103" t="e">
        <f t="shared" si="44"/>
        <v>#DIV/0!</v>
      </c>
      <c r="BD285" s="22"/>
      <c r="BE285" s="32"/>
      <c r="BF285" s="34" t="e">
        <f t="shared" si="47"/>
        <v>#DIV/0!</v>
      </c>
      <c r="BG285" s="35" t="e">
        <f t="shared" si="45"/>
        <v>#DIV/0!</v>
      </c>
    </row>
    <row r="286" spans="1:59" x14ac:dyDescent="0.45">
      <c r="A286" s="22"/>
      <c r="B286" s="22"/>
      <c r="C286" s="22"/>
      <c r="D286" s="22"/>
      <c r="E286" s="22"/>
      <c r="F286" s="22"/>
      <c r="G286" s="24">
        <f t="shared" si="49"/>
        <v>0</v>
      </c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6"/>
      <c r="AM286" s="25"/>
      <c r="AN286" s="26"/>
      <c r="AO286" s="25"/>
      <c r="AP286" s="25"/>
      <c r="AQ286" s="25"/>
      <c r="AR286" s="25"/>
      <c r="AS286" s="25"/>
      <c r="AT286" s="26"/>
      <c r="AU286" s="26"/>
      <c r="AV286" s="24">
        <f t="shared" si="41"/>
        <v>0</v>
      </c>
      <c r="AW286" s="27">
        <f t="shared" si="42"/>
        <v>0</v>
      </c>
      <c r="AX286" s="28">
        <f t="shared" si="48"/>
        <v>0</v>
      </c>
      <c r="AY286" s="29" t="e">
        <f t="shared" si="43"/>
        <v>#DIV/0!</v>
      </c>
      <c r="AZ286" s="30"/>
      <c r="BA286" s="31" t="e">
        <f t="shared" si="46"/>
        <v>#DIV/0!</v>
      </c>
      <c r="BB286" s="22"/>
      <c r="BC286" s="103" t="e">
        <f t="shared" si="44"/>
        <v>#DIV/0!</v>
      </c>
      <c r="BD286" s="22"/>
      <c r="BE286" s="32"/>
      <c r="BF286" s="34" t="e">
        <f t="shared" si="47"/>
        <v>#DIV/0!</v>
      </c>
      <c r="BG286" s="35" t="e">
        <f t="shared" si="45"/>
        <v>#DIV/0!</v>
      </c>
    </row>
    <row r="287" spans="1:59" x14ac:dyDescent="0.45">
      <c r="A287" s="22"/>
      <c r="B287" s="22"/>
      <c r="C287" s="22"/>
      <c r="D287" s="22"/>
      <c r="E287" s="22"/>
      <c r="F287" s="22"/>
      <c r="G287" s="24">
        <f t="shared" si="49"/>
        <v>0</v>
      </c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6"/>
      <c r="AM287" s="25"/>
      <c r="AN287" s="26"/>
      <c r="AO287" s="25"/>
      <c r="AP287" s="25"/>
      <c r="AQ287" s="25"/>
      <c r="AR287" s="25"/>
      <c r="AS287" s="25"/>
      <c r="AT287" s="26"/>
      <c r="AU287" s="26"/>
      <c r="AV287" s="24">
        <f t="shared" si="41"/>
        <v>0</v>
      </c>
      <c r="AW287" s="27">
        <f t="shared" si="42"/>
        <v>0</v>
      </c>
      <c r="AX287" s="28">
        <f t="shared" si="48"/>
        <v>0</v>
      </c>
      <c r="AY287" s="29" t="e">
        <f t="shared" si="43"/>
        <v>#DIV/0!</v>
      </c>
      <c r="AZ287" s="30"/>
      <c r="BA287" s="31" t="e">
        <f t="shared" si="46"/>
        <v>#DIV/0!</v>
      </c>
      <c r="BB287" s="22"/>
      <c r="BC287" s="103" t="e">
        <f t="shared" si="44"/>
        <v>#DIV/0!</v>
      </c>
      <c r="BD287" s="22"/>
      <c r="BE287" s="32"/>
      <c r="BF287" s="34" t="e">
        <f t="shared" si="47"/>
        <v>#DIV/0!</v>
      </c>
      <c r="BG287" s="35" t="e">
        <f t="shared" si="45"/>
        <v>#DIV/0!</v>
      </c>
    </row>
    <row r="288" spans="1:59" x14ac:dyDescent="0.45">
      <c r="A288" s="22"/>
      <c r="B288" s="22"/>
      <c r="C288" s="22"/>
      <c r="D288" s="22"/>
      <c r="E288" s="22"/>
      <c r="F288" s="22"/>
      <c r="G288" s="24">
        <f t="shared" si="49"/>
        <v>0</v>
      </c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6"/>
      <c r="AM288" s="25"/>
      <c r="AN288" s="26"/>
      <c r="AO288" s="25"/>
      <c r="AP288" s="25"/>
      <c r="AQ288" s="25"/>
      <c r="AR288" s="25"/>
      <c r="AS288" s="25"/>
      <c r="AT288" s="26"/>
      <c r="AU288" s="26"/>
      <c r="AV288" s="24">
        <f t="shared" si="41"/>
        <v>0</v>
      </c>
      <c r="AW288" s="27">
        <f t="shared" si="42"/>
        <v>0</v>
      </c>
      <c r="AX288" s="28">
        <f t="shared" si="48"/>
        <v>0</v>
      </c>
      <c r="AY288" s="29" t="e">
        <f t="shared" si="43"/>
        <v>#DIV/0!</v>
      </c>
      <c r="AZ288" s="30"/>
      <c r="BA288" s="31" t="e">
        <f t="shared" si="46"/>
        <v>#DIV/0!</v>
      </c>
      <c r="BB288" s="22"/>
      <c r="BC288" s="103" t="e">
        <f t="shared" si="44"/>
        <v>#DIV/0!</v>
      </c>
      <c r="BD288" s="22"/>
      <c r="BE288" s="32"/>
      <c r="BF288" s="34" t="e">
        <f t="shared" si="47"/>
        <v>#DIV/0!</v>
      </c>
      <c r="BG288" s="35" t="e">
        <f t="shared" si="45"/>
        <v>#DIV/0!</v>
      </c>
    </row>
    <row r="289" spans="1:59" x14ac:dyDescent="0.45">
      <c r="A289" s="22"/>
      <c r="B289" s="22"/>
      <c r="C289" s="22"/>
      <c r="D289" s="22"/>
      <c r="E289" s="22"/>
      <c r="F289" s="22"/>
      <c r="G289" s="24">
        <f t="shared" si="49"/>
        <v>0</v>
      </c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6"/>
      <c r="AM289" s="25"/>
      <c r="AN289" s="26"/>
      <c r="AO289" s="25"/>
      <c r="AP289" s="25"/>
      <c r="AQ289" s="25"/>
      <c r="AR289" s="25"/>
      <c r="AS289" s="25"/>
      <c r="AT289" s="26"/>
      <c r="AU289" s="26"/>
      <c r="AV289" s="24">
        <f t="shared" si="41"/>
        <v>0</v>
      </c>
      <c r="AW289" s="27">
        <f t="shared" si="42"/>
        <v>0</v>
      </c>
      <c r="AX289" s="28">
        <f t="shared" si="48"/>
        <v>0</v>
      </c>
      <c r="AY289" s="29" t="e">
        <f t="shared" si="43"/>
        <v>#DIV/0!</v>
      </c>
      <c r="AZ289" s="30"/>
      <c r="BA289" s="31" t="e">
        <f t="shared" si="46"/>
        <v>#DIV/0!</v>
      </c>
      <c r="BB289" s="22"/>
      <c r="BC289" s="103" t="e">
        <f t="shared" si="44"/>
        <v>#DIV/0!</v>
      </c>
      <c r="BD289" s="22"/>
      <c r="BE289" s="32"/>
      <c r="BF289" s="34" t="e">
        <f t="shared" si="47"/>
        <v>#DIV/0!</v>
      </c>
      <c r="BG289" s="35" t="e">
        <f t="shared" si="45"/>
        <v>#DIV/0!</v>
      </c>
    </row>
    <row r="290" spans="1:59" x14ac:dyDescent="0.45">
      <c r="A290" s="22"/>
      <c r="B290" s="22"/>
      <c r="C290" s="22"/>
      <c r="D290" s="22"/>
      <c r="E290" s="22"/>
      <c r="F290" s="22"/>
      <c r="G290" s="24">
        <f t="shared" si="49"/>
        <v>0</v>
      </c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6"/>
      <c r="AM290" s="25"/>
      <c r="AN290" s="26"/>
      <c r="AO290" s="25"/>
      <c r="AP290" s="25"/>
      <c r="AQ290" s="25"/>
      <c r="AR290" s="25"/>
      <c r="AS290" s="25"/>
      <c r="AT290" s="26"/>
      <c r="AU290" s="26"/>
      <c r="AV290" s="24">
        <f t="shared" si="41"/>
        <v>0</v>
      </c>
      <c r="AW290" s="27">
        <f t="shared" si="42"/>
        <v>0</v>
      </c>
      <c r="AX290" s="28">
        <f t="shared" si="48"/>
        <v>0</v>
      </c>
      <c r="AY290" s="29" t="e">
        <f t="shared" si="43"/>
        <v>#DIV/0!</v>
      </c>
      <c r="AZ290" s="30"/>
      <c r="BA290" s="31" t="e">
        <f t="shared" si="46"/>
        <v>#DIV/0!</v>
      </c>
      <c r="BB290" s="22"/>
      <c r="BC290" s="103" t="e">
        <f t="shared" si="44"/>
        <v>#DIV/0!</v>
      </c>
      <c r="BD290" s="22"/>
      <c r="BE290" s="32"/>
      <c r="BF290" s="34" t="e">
        <f t="shared" si="47"/>
        <v>#DIV/0!</v>
      </c>
      <c r="BG290" s="35" t="e">
        <f t="shared" si="45"/>
        <v>#DIV/0!</v>
      </c>
    </row>
    <row r="291" spans="1:59" x14ac:dyDescent="0.45">
      <c r="A291" s="22"/>
      <c r="B291" s="22"/>
      <c r="C291" s="22"/>
      <c r="D291" s="22"/>
      <c r="E291" s="22"/>
      <c r="F291" s="22"/>
      <c r="G291" s="24">
        <f t="shared" si="49"/>
        <v>0</v>
      </c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6"/>
      <c r="AM291" s="25"/>
      <c r="AN291" s="26"/>
      <c r="AO291" s="25"/>
      <c r="AP291" s="25"/>
      <c r="AQ291" s="25"/>
      <c r="AR291" s="25"/>
      <c r="AS291" s="25"/>
      <c r="AT291" s="26"/>
      <c r="AU291" s="26"/>
      <c r="AV291" s="24">
        <f t="shared" si="41"/>
        <v>0</v>
      </c>
      <c r="AW291" s="27">
        <f t="shared" si="42"/>
        <v>0</v>
      </c>
      <c r="AX291" s="28">
        <f t="shared" si="48"/>
        <v>0</v>
      </c>
      <c r="AY291" s="29" t="e">
        <f t="shared" si="43"/>
        <v>#DIV/0!</v>
      </c>
      <c r="AZ291" s="30"/>
      <c r="BA291" s="31" t="e">
        <f t="shared" si="46"/>
        <v>#DIV/0!</v>
      </c>
      <c r="BB291" s="22"/>
      <c r="BC291" s="103" t="e">
        <f t="shared" si="44"/>
        <v>#DIV/0!</v>
      </c>
      <c r="BD291" s="22"/>
      <c r="BE291" s="32"/>
      <c r="BF291" s="34" t="e">
        <f t="shared" si="47"/>
        <v>#DIV/0!</v>
      </c>
      <c r="BG291" s="35" t="e">
        <f t="shared" si="45"/>
        <v>#DIV/0!</v>
      </c>
    </row>
    <row r="292" spans="1:59" x14ac:dyDescent="0.45">
      <c r="A292" s="22"/>
      <c r="B292" s="22"/>
      <c r="C292" s="22"/>
      <c r="D292" s="22"/>
      <c r="E292" s="22"/>
      <c r="F292" s="22"/>
      <c r="G292" s="24">
        <f t="shared" si="49"/>
        <v>0</v>
      </c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6"/>
      <c r="AM292" s="25"/>
      <c r="AN292" s="26"/>
      <c r="AO292" s="25"/>
      <c r="AP292" s="25"/>
      <c r="AQ292" s="25"/>
      <c r="AR292" s="25"/>
      <c r="AS292" s="25"/>
      <c r="AT292" s="26"/>
      <c r="AU292" s="26"/>
      <c r="AV292" s="24">
        <f t="shared" ref="AV292:AV355" si="50">SUM(H292:AT292)</f>
        <v>0</v>
      </c>
      <c r="AW292" s="27">
        <f t="shared" si="42"/>
        <v>0</v>
      </c>
      <c r="AX292" s="28">
        <f t="shared" si="48"/>
        <v>0</v>
      </c>
      <c r="AY292" s="29" t="e">
        <f t="shared" si="43"/>
        <v>#DIV/0!</v>
      </c>
      <c r="AZ292" s="30"/>
      <c r="BA292" s="31" t="e">
        <f t="shared" si="46"/>
        <v>#DIV/0!</v>
      </c>
      <c r="BB292" s="22"/>
      <c r="BC292" s="103" t="e">
        <f t="shared" si="44"/>
        <v>#DIV/0!</v>
      </c>
      <c r="BD292" s="22"/>
      <c r="BE292" s="32"/>
      <c r="BF292" s="34" t="e">
        <f t="shared" si="47"/>
        <v>#DIV/0!</v>
      </c>
      <c r="BG292" s="35" t="e">
        <f t="shared" si="45"/>
        <v>#DIV/0!</v>
      </c>
    </row>
    <row r="293" spans="1:59" x14ac:dyDescent="0.45">
      <c r="A293" s="22"/>
      <c r="B293" s="22"/>
      <c r="C293" s="22"/>
      <c r="D293" s="22"/>
      <c r="E293" s="22"/>
      <c r="F293" s="22"/>
      <c r="G293" s="24">
        <f t="shared" si="49"/>
        <v>0</v>
      </c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6"/>
      <c r="AM293" s="25"/>
      <c r="AN293" s="26"/>
      <c r="AO293" s="25"/>
      <c r="AP293" s="25"/>
      <c r="AQ293" s="25"/>
      <c r="AR293" s="25"/>
      <c r="AS293" s="25"/>
      <c r="AT293" s="26"/>
      <c r="AU293" s="26"/>
      <c r="AV293" s="24">
        <f t="shared" si="50"/>
        <v>0</v>
      </c>
      <c r="AW293" s="27">
        <f t="shared" si="42"/>
        <v>0</v>
      </c>
      <c r="AX293" s="28">
        <f t="shared" si="48"/>
        <v>0</v>
      </c>
      <c r="AY293" s="29" t="e">
        <f t="shared" si="43"/>
        <v>#DIV/0!</v>
      </c>
      <c r="AZ293" s="30"/>
      <c r="BA293" s="31" t="e">
        <f t="shared" si="46"/>
        <v>#DIV/0!</v>
      </c>
      <c r="BB293" s="22"/>
      <c r="BC293" s="103" t="e">
        <f t="shared" si="44"/>
        <v>#DIV/0!</v>
      </c>
      <c r="BD293" s="22"/>
      <c r="BE293" s="32"/>
      <c r="BF293" s="34" t="e">
        <f t="shared" si="47"/>
        <v>#DIV/0!</v>
      </c>
      <c r="BG293" s="35" t="e">
        <f t="shared" si="45"/>
        <v>#DIV/0!</v>
      </c>
    </row>
    <row r="294" spans="1:59" x14ac:dyDescent="0.45">
      <c r="A294" s="22"/>
      <c r="B294" s="22"/>
      <c r="C294" s="22"/>
      <c r="D294" s="22"/>
      <c r="E294" s="22"/>
      <c r="F294" s="22"/>
      <c r="G294" s="24">
        <f t="shared" si="49"/>
        <v>0</v>
      </c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6"/>
      <c r="AM294" s="25"/>
      <c r="AN294" s="26"/>
      <c r="AO294" s="25"/>
      <c r="AP294" s="25"/>
      <c r="AQ294" s="25"/>
      <c r="AR294" s="25"/>
      <c r="AS294" s="25"/>
      <c r="AT294" s="26"/>
      <c r="AU294" s="26"/>
      <c r="AV294" s="24">
        <f t="shared" si="50"/>
        <v>0</v>
      </c>
      <c r="AW294" s="27">
        <f t="shared" si="42"/>
        <v>0</v>
      </c>
      <c r="AX294" s="28">
        <f t="shared" si="48"/>
        <v>0</v>
      </c>
      <c r="AY294" s="29" t="e">
        <f t="shared" si="43"/>
        <v>#DIV/0!</v>
      </c>
      <c r="AZ294" s="30"/>
      <c r="BA294" s="31" t="e">
        <f t="shared" si="46"/>
        <v>#DIV/0!</v>
      </c>
      <c r="BB294" s="22"/>
      <c r="BC294" s="103" t="e">
        <f t="shared" si="44"/>
        <v>#DIV/0!</v>
      </c>
      <c r="BD294" s="22"/>
      <c r="BE294" s="32"/>
      <c r="BF294" s="34" t="e">
        <f t="shared" si="47"/>
        <v>#DIV/0!</v>
      </c>
      <c r="BG294" s="35" t="e">
        <f t="shared" si="45"/>
        <v>#DIV/0!</v>
      </c>
    </row>
    <row r="295" spans="1:59" x14ac:dyDescent="0.45">
      <c r="A295" s="22"/>
      <c r="B295" s="22"/>
      <c r="C295" s="22"/>
      <c r="D295" s="22"/>
      <c r="E295" s="22"/>
      <c r="F295" s="22"/>
      <c r="G295" s="24">
        <f t="shared" si="49"/>
        <v>0</v>
      </c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6"/>
      <c r="AM295" s="25"/>
      <c r="AN295" s="26"/>
      <c r="AO295" s="25"/>
      <c r="AP295" s="25"/>
      <c r="AQ295" s="25"/>
      <c r="AR295" s="25"/>
      <c r="AS295" s="25"/>
      <c r="AT295" s="26"/>
      <c r="AU295" s="26"/>
      <c r="AV295" s="24">
        <f t="shared" si="50"/>
        <v>0</v>
      </c>
      <c r="AW295" s="27">
        <f t="shared" si="42"/>
        <v>0</v>
      </c>
      <c r="AX295" s="28">
        <f t="shared" si="48"/>
        <v>0</v>
      </c>
      <c r="AY295" s="29" t="e">
        <f t="shared" si="43"/>
        <v>#DIV/0!</v>
      </c>
      <c r="AZ295" s="30"/>
      <c r="BA295" s="31" t="e">
        <f t="shared" si="46"/>
        <v>#DIV/0!</v>
      </c>
      <c r="BB295" s="22"/>
      <c r="BC295" s="103" t="e">
        <f t="shared" si="44"/>
        <v>#DIV/0!</v>
      </c>
      <c r="BD295" s="22"/>
      <c r="BE295" s="32"/>
      <c r="BF295" s="34" t="e">
        <f t="shared" si="47"/>
        <v>#DIV/0!</v>
      </c>
      <c r="BG295" s="35" t="e">
        <f t="shared" si="45"/>
        <v>#DIV/0!</v>
      </c>
    </row>
    <row r="296" spans="1:59" x14ac:dyDescent="0.45">
      <c r="A296" s="22"/>
      <c r="B296" s="22"/>
      <c r="C296" s="22"/>
      <c r="D296" s="22"/>
      <c r="E296" s="22"/>
      <c r="F296" s="22"/>
      <c r="G296" s="24">
        <f t="shared" si="49"/>
        <v>0</v>
      </c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6"/>
      <c r="AM296" s="25"/>
      <c r="AN296" s="26"/>
      <c r="AO296" s="25"/>
      <c r="AP296" s="25"/>
      <c r="AQ296" s="25"/>
      <c r="AR296" s="25"/>
      <c r="AS296" s="25"/>
      <c r="AT296" s="26"/>
      <c r="AU296" s="26"/>
      <c r="AV296" s="24">
        <f t="shared" si="50"/>
        <v>0</v>
      </c>
      <c r="AW296" s="27">
        <f t="shared" si="42"/>
        <v>0</v>
      </c>
      <c r="AX296" s="28">
        <f t="shared" si="48"/>
        <v>0</v>
      </c>
      <c r="AY296" s="29" t="e">
        <f t="shared" si="43"/>
        <v>#DIV/0!</v>
      </c>
      <c r="AZ296" s="30"/>
      <c r="BA296" s="31" t="e">
        <f t="shared" si="46"/>
        <v>#DIV/0!</v>
      </c>
      <c r="BB296" s="22"/>
      <c r="BC296" s="103" t="e">
        <f t="shared" si="44"/>
        <v>#DIV/0!</v>
      </c>
      <c r="BD296" s="22"/>
      <c r="BE296" s="32"/>
      <c r="BF296" s="34" t="e">
        <f t="shared" si="47"/>
        <v>#DIV/0!</v>
      </c>
      <c r="BG296" s="35" t="e">
        <f t="shared" si="45"/>
        <v>#DIV/0!</v>
      </c>
    </row>
    <row r="297" spans="1:59" x14ac:dyDescent="0.45">
      <c r="A297" s="22"/>
      <c r="B297" s="22"/>
      <c r="C297" s="22"/>
      <c r="D297" s="22"/>
      <c r="E297" s="22"/>
      <c r="F297" s="22"/>
      <c r="G297" s="24">
        <f t="shared" si="49"/>
        <v>0</v>
      </c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6"/>
      <c r="AM297" s="25"/>
      <c r="AN297" s="26"/>
      <c r="AO297" s="25"/>
      <c r="AP297" s="25"/>
      <c r="AQ297" s="25"/>
      <c r="AR297" s="25"/>
      <c r="AS297" s="25"/>
      <c r="AT297" s="26"/>
      <c r="AU297" s="26"/>
      <c r="AV297" s="24">
        <f t="shared" si="50"/>
        <v>0</v>
      </c>
      <c r="AW297" s="27">
        <f t="shared" si="42"/>
        <v>0</v>
      </c>
      <c r="AX297" s="28">
        <f t="shared" si="48"/>
        <v>0</v>
      </c>
      <c r="AY297" s="29" t="e">
        <f t="shared" si="43"/>
        <v>#DIV/0!</v>
      </c>
      <c r="AZ297" s="30"/>
      <c r="BA297" s="31" t="e">
        <f t="shared" si="46"/>
        <v>#DIV/0!</v>
      </c>
      <c r="BB297" s="22"/>
      <c r="BC297" s="103" t="e">
        <f t="shared" si="44"/>
        <v>#DIV/0!</v>
      </c>
      <c r="BD297" s="22"/>
      <c r="BE297" s="32"/>
      <c r="BF297" s="34" t="e">
        <f t="shared" si="47"/>
        <v>#DIV/0!</v>
      </c>
      <c r="BG297" s="35" t="e">
        <f t="shared" si="45"/>
        <v>#DIV/0!</v>
      </c>
    </row>
    <row r="298" spans="1:59" x14ac:dyDescent="0.45">
      <c r="A298" s="22"/>
      <c r="B298" s="22"/>
      <c r="C298" s="22"/>
      <c r="D298" s="22"/>
      <c r="E298" s="22"/>
      <c r="F298" s="22"/>
      <c r="G298" s="24">
        <f t="shared" si="49"/>
        <v>0</v>
      </c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6"/>
      <c r="AM298" s="25"/>
      <c r="AN298" s="26"/>
      <c r="AO298" s="25"/>
      <c r="AP298" s="25"/>
      <c r="AQ298" s="25"/>
      <c r="AR298" s="25"/>
      <c r="AS298" s="25"/>
      <c r="AT298" s="26"/>
      <c r="AU298" s="26"/>
      <c r="AV298" s="24">
        <f t="shared" si="50"/>
        <v>0</v>
      </c>
      <c r="AW298" s="27">
        <f t="shared" si="42"/>
        <v>0</v>
      </c>
      <c r="AX298" s="28">
        <f t="shared" si="48"/>
        <v>0</v>
      </c>
      <c r="AY298" s="29" t="e">
        <f t="shared" si="43"/>
        <v>#DIV/0!</v>
      </c>
      <c r="AZ298" s="30"/>
      <c r="BA298" s="31" t="e">
        <f t="shared" si="46"/>
        <v>#DIV/0!</v>
      </c>
      <c r="BB298" s="22"/>
      <c r="BC298" s="103" t="e">
        <f t="shared" si="44"/>
        <v>#DIV/0!</v>
      </c>
      <c r="BD298" s="22"/>
      <c r="BE298" s="32"/>
      <c r="BF298" s="34" t="e">
        <f t="shared" si="47"/>
        <v>#DIV/0!</v>
      </c>
      <c r="BG298" s="35" t="e">
        <f t="shared" si="45"/>
        <v>#DIV/0!</v>
      </c>
    </row>
    <row r="299" spans="1:59" x14ac:dyDescent="0.45">
      <c r="A299" s="22"/>
      <c r="B299" s="22"/>
      <c r="C299" s="22"/>
      <c r="D299" s="22"/>
      <c r="E299" s="22"/>
      <c r="F299" s="22"/>
      <c r="G299" s="24">
        <f t="shared" si="49"/>
        <v>0</v>
      </c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6"/>
      <c r="AM299" s="25"/>
      <c r="AN299" s="26"/>
      <c r="AO299" s="25"/>
      <c r="AP299" s="25"/>
      <c r="AQ299" s="25"/>
      <c r="AR299" s="25"/>
      <c r="AS299" s="25"/>
      <c r="AT299" s="26"/>
      <c r="AU299" s="26"/>
      <c r="AV299" s="24">
        <f t="shared" si="50"/>
        <v>0</v>
      </c>
      <c r="AW299" s="27">
        <f t="shared" si="42"/>
        <v>0</v>
      </c>
      <c r="AX299" s="28">
        <f t="shared" si="48"/>
        <v>0</v>
      </c>
      <c r="AY299" s="29" t="e">
        <f t="shared" si="43"/>
        <v>#DIV/0!</v>
      </c>
      <c r="AZ299" s="30"/>
      <c r="BA299" s="31" t="e">
        <f t="shared" si="46"/>
        <v>#DIV/0!</v>
      </c>
      <c r="BB299" s="22"/>
      <c r="BC299" s="103" t="e">
        <f t="shared" si="44"/>
        <v>#DIV/0!</v>
      </c>
      <c r="BD299" s="22"/>
      <c r="BE299" s="32"/>
      <c r="BF299" s="34" t="e">
        <f t="shared" si="47"/>
        <v>#DIV/0!</v>
      </c>
      <c r="BG299" s="35" t="e">
        <f t="shared" si="45"/>
        <v>#DIV/0!</v>
      </c>
    </row>
    <row r="300" spans="1:59" x14ac:dyDescent="0.45">
      <c r="A300" s="22"/>
      <c r="B300" s="22"/>
      <c r="C300" s="22"/>
      <c r="D300" s="22"/>
      <c r="E300" s="22"/>
      <c r="F300" s="22"/>
      <c r="G300" s="24">
        <f t="shared" si="49"/>
        <v>0</v>
      </c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6"/>
      <c r="AM300" s="25"/>
      <c r="AN300" s="26"/>
      <c r="AO300" s="25"/>
      <c r="AP300" s="25"/>
      <c r="AQ300" s="25"/>
      <c r="AR300" s="25"/>
      <c r="AS300" s="25"/>
      <c r="AT300" s="26"/>
      <c r="AU300" s="26"/>
      <c r="AV300" s="24">
        <f t="shared" si="50"/>
        <v>0</v>
      </c>
      <c r="AW300" s="27">
        <f t="shared" si="42"/>
        <v>0</v>
      </c>
      <c r="AX300" s="28">
        <f t="shared" si="48"/>
        <v>0</v>
      </c>
      <c r="AY300" s="29" t="e">
        <f t="shared" si="43"/>
        <v>#DIV/0!</v>
      </c>
      <c r="AZ300" s="30"/>
      <c r="BA300" s="31" t="e">
        <f t="shared" si="46"/>
        <v>#DIV/0!</v>
      </c>
      <c r="BB300" s="22"/>
      <c r="BC300" s="103" t="e">
        <f t="shared" si="44"/>
        <v>#DIV/0!</v>
      </c>
      <c r="BD300" s="22"/>
      <c r="BE300" s="32"/>
      <c r="BF300" s="34" t="e">
        <f t="shared" si="47"/>
        <v>#DIV/0!</v>
      </c>
      <c r="BG300" s="35" t="e">
        <f t="shared" si="45"/>
        <v>#DIV/0!</v>
      </c>
    </row>
    <row r="301" spans="1:59" x14ac:dyDescent="0.45">
      <c r="A301" s="22"/>
      <c r="B301" s="22"/>
      <c r="C301" s="22"/>
      <c r="D301" s="22"/>
      <c r="E301" s="22"/>
      <c r="F301" s="22"/>
      <c r="G301" s="24">
        <f t="shared" si="49"/>
        <v>0</v>
      </c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6"/>
      <c r="AM301" s="25"/>
      <c r="AN301" s="26"/>
      <c r="AO301" s="25"/>
      <c r="AP301" s="25"/>
      <c r="AQ301" s="25"/>
      <c r="AR301" s="25"/>
      <c r="AS301" s="25"/>
      <c r="AT301" s="26"/>
      <c r="AU301" s="26"/>
      <c r="AV301" s="24">
        <f t="shared" si="50"/>
        <v>0</v>
      </c>
      <c r="AW301" s="27">
        <f t="shared" ref="AW301:AW364" si="51">G301-AV301</f>
        <v>0</v>
      </c>
      <c r="AX301" s="28">
        <f t="shared" si="48"/>
        <v>0</v>
      </c>
      <c r="AY301" s="29" t="e">
        <f t="shared" ref="AY301:AY364" si="52">AW301/G301</f>
        <v>#DIV/0!</v>
      </c>
      <c r="AZ301" s="30"/>
      <c r="BA301" s="31" t="e">
        <f t="shared" si="46"/>
        <v>#DIV/0!</v>
      </c>
      <c r="BB301" s="22"/>
      <c r="BC301" s="103" t="e">
        <f t="shared" si="44"/>
        <v>#DIV/0!</v>
      </c>
      <c r="BD301" s="22"/>
      <c r="BE301" s="32"/>
      <c r="BF301" s="34" t="e">
        <f t="shared" si="47"/>
        <v>#DIV/0!</v>
      </c>
      <c r="BG301" s="35" t="e">
        <f t="shared" si="45"/>
        <v>#DIV/0!</v>
      </c>
    </row>
    <row r="302" spans="1:59" x14ac:dyDescent="0.45">
      <c r="A302" s="22"/>
      <c r="B302" s="22"/>
      <c r="C302" s="22"/>
      <c r="D302" s="22"/>
      <c r="E302" s="22"/>
      <c r="F302" s="22"/>
      <c r="G302" s="24">
        <f t="shared" si="49"/>
        <v>0</v>
      </c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6"/>
      <c r="AM302" s="25"/>
      <c r="AN302" s="26"/>
      <c r="AO302" s="25"/>
      <c r="AP302" s="25"/>
      <c r="AQ302" s="25"/>
      <c r="AR302" s="25"/>
      <c r="AS302" s="25"/>
      <c r="AT302" s="26"/>
      <c r="AU302" s="26"/>
      <c r="AV302" s="24">
        <f t="shared" si="50"/>
        <v>0</v>
      </c>
      <c r="AW302" s="27">
        <f t="shared" si="51"/>
        <v>0</v>
      </c>
      <c r="AX302" s="28">
        <f t="shared" si="48"/>
        <v>0</v>
      </c>
      <c r="AY302" s="29" t="e">
        <f t="shared" si="52"/>
        <v>#DIV/0!</v>
      </c>
      <c r="AZ302" s="30"/>
      <c r="BA302" s="31" t="e">
        <f t="shared" si="46"/>
        <v>#DIV/0!</v>
      </c>
      <c r="BB302" s="22"/>
      <c r="BC302" s="103" t="e">
        <f t="shared" si="44"/>
        <v>#DIV/0!</v>
      </c>
      <c r="BD302" s="22"/>
      <c r="BE302" s="32"/>
      <c r="BF302" s="34" t="e">
        <f t="shared" si="47"/>
        <v>#DIV/0!</v>
      </c>
      <c r="BG302" s="35" t="e">
        <f t="shared" si="45"/>
        <v>#DIV/0!</v>
      </c>
    </row>
    <row r="303" spans="1:59" x14ac:dyDescent="0.45">
      <c r="A303" s="22"/>
      <c r="B303" s="22"/>
      <c r="C303" s="22"/>
      <c r="D303" s="22"/>
      <c r="E303" s="22"/>
      <c r="F303" s="22"/>
      <c r="G303" s="24">
        <f t="shared" si="49"/>
        <v>0</v>
      </c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6"/>
      <c r="AM303" s="25"/>
      <c r="AN303" s="26"/>
      <c r="AO303" s="25"/>
      <c r="AP303" s="25"/>
      <c r="AQ303" s="25"/>
      <c r="AR303" s="25"/>
      <c r="AS303" s="25"/>
      <c r="AT303" s="26"/>
      <c r="AU303" s="26"/>
      <c r="AV303" s="24">
        <f t="shared" si="50"/>
        <v>0</v>
      </c>
      <c r="AW303" s="27">
        <f t="shared" si="51"/>
        <v>0</v>
      </c>
      <c r="AX303" s="28">
        <f t="shared" si="48"/>
        <v>0</v>
      </c>
      <c r="AY303" s="29" t="e">
        <f t="shared" si="52"/>
        <v>#DIV/0!</v>
      </c>
      <c r="AZ303" s="30"/>
      <c r="BA303" s="31" t="e">
        <f t="shared" si="46"/>
        <v>#DIV/0!</v>
      </c>
      <c r="BB303" s="22"/>
      <c r="BC303" s="103" t="e">
        <f t="shared" si="44"/>
        <v>#DIV/0!</v>
      </c>
      <c r="BD303" s="22"/>
      <c r="BE303" s="32"/>
      <c r="BF303" s="34" t="e">
        <f t="shared" si="47"/>
        <v>#DIV/0!</v>
      </c>
      <c r="BG303" s="35" t="e">
        <f t="shared" si="45"/>
        <v>#DIV/0!</v>
      </c>
    </row>
    <row r="304" spans="1:59" x14ac:dyDescent="0.45">
      <c r="A304" s="22"/>
      <c r="B304" s="22"/>
      <c r="C304" s="22"/>
      <c r="D304" s="22"/>
      <c r="E304" s="22"/>
      <c r="F304" s="22"/>
      <c r="G304" s="24">
        <f t="shared" si="49"/>
        <v>0</v>
      </c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6"/>
      <c r="AM304" s="25"/>
      <c r="AN304" s="26"/>
      <c r="AO304" s="25"/>
      <c r="AP304" s="25"/>
      <c r="AQ304" s="25"/>
      <c r="AR304" s="25"/>
      <c r="AS304" s="25"/>
      <c r="AT304" s="26"/>
      <c r="AU304" s="26"/>
      <c r="AV304" s="24">
        <f t="shared" si="50"/>
        <v>0</v>
      </c>
      <c r="AW304" s="27">
        <f t="shared" si="51"/>
        <v>0</v>
      </c>
      <c r="AX304" s="28">
        <f t="shared" si="48"/>
        <v>0</v>
      </c>
      <c r="AY304" s="29" t="e">
        <f t="shared" si="52"/>
        <v>#DIV/0!</v>
      </c>
      <c r="AZ304" s="30"/>
      <c r="BA304" s="31" t="e">
        <f t="shared" si="46"/>
        <v>#DIV/0!</v>
      </c>
      <c r="BB304" s="22"/>
      <c r="BC304" s="103" t="e">
        <f t="shared" si="44"/>
        <v>#DIV/0!</v>
      </c>
      <c r="BD304" s="22"/>
      <c r="BE304" s="32"/>
      <c r="BF304" s="34" t="e">
        <f t="shared" si="47"/>
        <v>#DIV/0!</v>
      </c>
      <c r="BG304" s="35" t="e">
        <f t="shared" si="45"/>
        <v>#DIV/0!</v>
      </c>
    </row>
    <row r="305" spans="1:59" x14ac:dyDescent="0.45">
      <c r="A305" s="22"/>
      <c r="B305" s="22"/>
      <c r="C305" s="22"/>
      <c r="D305" s="22"/>
      <c r="E305" s="22"/>
      <c r="F305" s="22"/>
      <c r="G305" s="24">
        <f t="shared" si="49"/>
        <v>0</v>
      </c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6"/>
      <c r="AM305" s="25"/>
      <c r="AN305" s="26"/>
      <c r="AO305" s="25"/>
      <c r="AP305" s="25"/>
      <c r="AQ305" s="25"/>
      <c r="AR305" s="25"/>
      <c r="AS305" s="25"/>
      <c r="AT305" s="26"/>
      <c r="AU305" s="26"/>
      <c r="AV305" s="24">
        <f t="shared" si="50"/>
        <v>0</v>
      </c>
      <c r="AW305" s="27">
        <f t="shared" si="51"/>
        <v>0</v>
      </c>
      <c r="AX305" s="28">
        <f t="shared" si="48"/>
        <v>0</v>
      </c>
      <c r="AY305" s="29" t="e">
        <f t="shared" si="52"/>
        <v>#DIV/0!</v>
      </c>
      <c r="AZ305" s="30"/>
      <c r="BA305" s="31" t="e">
        <f t="shared" si="46"/>
        <v>#DIV/0!</v>
      </c>
      <c r="BB305" s="22"/>
      <c r="BC305" s="103" t="e">
        <f t="shared" si="44"/>
        <v>#DIV/0!</v>
      </c>
      <c r="BD305" s="22"/>
      <c r="BE305" s="32"/>
      <c r="BF305" s="34" t="e">
        <f t="shared" si="47"/>
        <v>#DIV/0!</v>
      </c>
      <c r="BG305" s="35" t="e">
        <f t="shared" si="45"/>
        <v>#DIV/0!</v>
      </c>
    </row>
    <row r="306" spans="1:59" x14ac:dyDescent="0.45">
      <c r="A306" s="22"/>
      <c r="B306" s="22"/>
      <c r="C306" s="22"/>
      <c r="D306" s="22"/>
      <c r="E306" s="22"/>
      <c r="F306" s="22"/>
      <c r="G306" s="24">
        <f t="shared" si="49"/>
        <v>0</v>
      </c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6"/>
      <c r="AM306" s="25"/>
      <c r="AN306" s="26"/>
      <c r="AO306" s="25"/>
      <c r="AP306" s="25"/>
      <c r="AQ306" s="25"/>
      <c r="AR306" s="25"/>
      <c r="AS306" s="25"/>
      <c r="AT306" s="26"/>
      <c r="AU306" s="26"/>
      <c r="AV306" s="24">
        <f t="shared" si="50"/>
        <v>0</v>
      </c>
      <c r="AW306" s="27">
        <f t="shared" si="51"/>
        <v>0</v>
      </c>
      <c r="AX306" s="28">
        <f t="shared" si="48"/>
        <v>0</v>
      </c>
      <c r="AY306" s="29" t="e">
        <f t="shared" si="52"/>
        <v>#DIV/0!</v>
      </c>
      <c r="AZ306" s="30"/>
      <c r="BA306" s="31" t="e">
        <f t="shared" si="46"/>
        <v>#DIV/0!</v>
      </c>
      <c r="BB306" s="22"/>
      <c r="BC306" s="103" t="e">
        <f t="shared" si="44"/>
        <v>#DIV/0!</v>
      </c>
      <c r="BD306" s="22"/>
      <c r="BE306" s="32"/>
      <c r="BF306" s="34" t="e">
        <f t="shared" si="47"/>
        <v>#DIV/0!</v>
      </c>
      <c r="BG306" s="35" t="e">
        <f t="shared" si="45"/>
        <v>#DIV/0!</v>
      </c>
    </row>
    <row r="307" spans="1:59" x14ac:dyDescent="0.45">
      <c r="A307" s="22"/>
      <c r="B307" s="22"/>
      <c r="C307" s="22"/>
      <c r="D307" s="22"/>
      <c r="E307" s="22"/>
      <c r="F307" s="22"/>
      <c r="G307" s="24">
        <f t="shared" si="49"/>
        <v>0</v>
      </c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6"/>
      <c r="AM307" s="25"/>
      <c r="AN307" s="26"/>
      <c r="AO307" s="25"/>
      <c r="AP307" s="25"/>
      <c r="AQ307" s="25"/>
      <c r="AR307" s="25"/>
      <c r="AS307" s="25"/>
      <c r="AT307" s="26"/>
      <c r="AU307" s="26"/>
      <c r="AV307" s="24">
        <f t="shared" si="50"/>
        <v>0</v>
      </c>
      <c r="AW307" s="27">
        <f t="shared" si="51"/>
        <v>0</v>
      </c>
      <c r="AX307" s="28">
        <f t="shared" si="48"/>
        <v>0</v>
      </c>
      <c r="AY307" s="29" t="e">
        <f t="shared" si="52"/>
        <v>#DIV/0!</v>
      </c>
      <c r="AZ307" s="30"/>
      <c r="BA307" s="31" t="e">
        <f t="shared" si="46"/>
        <v>#DIV/0!</v>
      </c>
      <c r="BB307" s="22"/>
      <c r="BC307" s="103" t="e">
        <f t="shared" si="44"/>
        <v>#DIV/0!</v>
      </c>
      <c r="BD307" s="22"/>
      <c r="BE307" s="32"/>
      <c r="BF307" s="34" t="e">
        <f t="shared" si="47"/>
        <v>#DIV/0!</v>
      </c>
      <c r="BG307" s="35" t="e">
        <f t="shared" si="45"/>
        <v>#DIV/0!</v>
      </c>
    </row>
    <row r="308" spans="1:59" x14ac:dyDescent="0.45">
      <c r="A308" s="22"/>
      <c r="B308" s="22"/>
      <c r="C308" s="22"/>
      <c r="D308" s="22"/>
      <c r="E308" s="22"/>
      <c r="F308" s="22"/>
      <c r="G308" s="24">
        <f t="shared" si="49"/>
        <v>0</v>
      </c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6"/>
      <c r="AM308" s="25"/>
      <c r="AN308" s="26"/>
      <c r="AO308" s="25"/>
      <c r="AP308" s="25"/>
      <c r="AQ308" s="25"/>
      <c r="AR308" s="25"/>
      <c r="AS308" s="25"/>
      <c r="AT308" s="26"/>
      <c r="AU308" s="26"/>
      <c r="AV308" s="24">
        <f t="shared" si="50"/>
        <v>0</v>
      </c>
      <c r="AW308" s="27">
        <f t="shared" si="51"/>
        <v>0</v>
      </c>
      <c r="AX308" s="28">
        <f t="shared" si="48"/>
        <v>0</v>
      </c>
      <c r="AY308" s="29" t="e">
        <f t="shared" si="52"/>
        <v>#DIV/0!</v>
      </c>
      <c r="AZ308" s="30"/>
      <c r="BA308" s="31" t="e">
        <f t="shared" si="46"/>
        <v>#DIV/0!</v>
      </c>
      <c r="BB308" s="22"/>
      <c r="BC308" s="103" t="e">
        <f t="shared" si="44"/>
        <v>#DIV/0!</v>
      </c>
      <c r="BD308" s="22"/>
      <c r="BE308" s="32"/>
      <c r="BF308" s="34" t="e">
        <f t="shared" si="47"/>
        <v>#DIV/0!</v>
      </c>
      <c r="BG308" s="35" t="e">
        <f t="shared" si="45"/>
        <v>#DIV/0!</v>
      </c>
    </row>
    <row r="309" spans="1:59" x14ac:dyDescent="0.45">
      <c r="A309" s="22"/>
      <c r="B309" s="22"/>
      <c r="C309" s="22"/>
      <c r="D309" s="22"/>
      <c r="E309" s="22"/>
      <c r="F309" s="22"/>
      <c r="G309" s="24">
        <f t="shared" si="49"/>
        <v>0</v>
      </c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6"/>
      <c r="AM309" s="25"/>
      <c r="AN309" s="26"/>
      <c r="AO309" s="25"/>
      <c r="AP309" s="25"/>
      <c r="AQ309" s="25"/>
      <c r="AR309" s="25"/>
      <c r="AS309" s="25"/>
      <c r="AT309" s="26"/>
      <c r="AU309" s="26"/>
      <c r="AV309" s="24">
        <f t="shared" si="50"/>
        <v>0</v>
      </c>
      <c r="AW309" s="27">
        <f t="shared" si="51"/>
        <v>0</v>
      </c>
      <c r="AX309" s="28">
        <f t="shared" si="48"/>
        <v>0</v>
      </c>
      <c r="AY309" s="29" t="e">
        <f t="shared" si="52"/>
        <v>#DIV/0!</v>
      </c>
      <c r="AZ309" s="30"/>
      <c r="BA309" s="31" t="e">
        <f t="shared" si="46"/>
        <v>#DIV/0!</v>
      </c>
      <c r="BB309" s="22"/>
      <c r="BC309" s="103" t="e">
        <f t="shared" si="44"/>
        <v>#DIV/0!</v>
      </c>
      <c r="BD309" s="22"/>
      <c r="BE309" s="32"/>
      <c r="BF309" s="34" t="e">
        <f t="shared" si="47"/>
        <v>#DIV/0!</v>
      </c>
      <c r="BG309" s="35" t="e">
        <f t="shared" si="45"/>
        <v>#DIV/0!</v>
      </c>
    </row>
    <row r="310" spans="1:59" x14ac:dyDescent="0.45">
      <c r="A310" s="22"/>
      <c r="B310" s="22"/>
      <c r="C310" s="22"/>
      <c r="D310" s="22"/>
      <c r="E310" s="22"/>
      <c r="F310" s="22"/>
      <c r="G310" s="24">
        <f t="shared" si="49"/>
        <v>0</v>
      </c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6"/>
      <c r="AM310" s="25"/>
      <c r="AN310" s="26"/>
      <c r="AO310" s="25"/>
      <c r="AP310" s="25"/>
      <c r="AQ310" s="25"/>
      <c r="AR310" s="25"/>
      <c r="AS310" s="25"/>
      <c r="AT310" s="26"/>
      <c r="AU310" s="26"/>
      <c r="AV310" s="24">
        <f t="shared" si="50"/>
        <v>0</v>
      </c>
      <c r="AW310" s="27">
        <f t="shared" si="51"/>
        <v>0</v>
      </c>
      <c r="AX310" s="28">
        <f t="shared" si="48"/>
        <v>0</v>
      </c>
      <c r="AY310" s="29" t="e">
        <f t="shared" si="52"/>
        <v>#DIV/0!</v>
      </c>
      <c r="AZ310" s="30"/>
      <c r="BA310" s="31" t="e">
        <f t="shared" si="46"/>
        <v>#DIV/0!</v>
      </c>
      <c r="BB310" s="22"/>
      <c r="BC310" s="103" t="e">
        <f t="shared" si="44"/>
        <v>#DIV/0!</v>
      </c>
      <c r="BD310" s="22"/>
      <c r="BE310" s="32"/>
      <c r="BF310" s="34" t="e">
        <f t="shared" si="47"/>
        <v>#DIV/0!</v>
      </c>
      <c r="BG310" s="35" t="e">
        <f t="shared" si="45"/>
        <v>#DIV/0!</v>
      </c>
    </row>
    <row r="311" spans="1:59" x14ac:dyDescent="0.45">
      <c r="A311" s="22"/>
      <c r="B311" s="22"/>
      <c r="C311" s="22"/>
      <c r="D311" s="22"/>
      <c r="E311" s="22"/>
      <c r="F311" s="22"/>
      <c r="G311" s="24">
        <f t="shared" si="49"/>
        <v>0</v>
      </c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6"/>
      <c r="AM311" s="25"/>
      <c r="AN311" s="26"/>
      <c r="AO311" s="25"/>
      <c r="AP311" s="25"/>
      <c r="AQ311" s="25"/>
      <c r="AR311" s="25"/>
      <c r="AS311" s="25"/>
      <c r="AT311" s="26"/>
      <c r="AU311" s="26"/>
      <c r="AV311" s="24">
        <f t="shared" si="50"/>
        <v>0</v>
      </c>
      <c r="AW311" s="27">
        <f t="shared" si="51"/>
        <v>0</v>
      </c>
      <c r="AX311" s="28">
        <f t="shared" si="48"/>
        <v>0</v>
      </c>
      <c r="AY311" s="29" t="e">
        <f t="shared" si="52"/>
        <v>#DIV/0!</v>
      </c>
      <c r="AZ311" s="30"/>
      <c r="BA311" s="31" t="e">
        <f t="shared" si="46"/>
        <v>#DIV/0!</v>
      </c>
      <c r="BB311" s="22"/>
      <c r="BC311" s="103" t="e">
        <f t="shared" si="44"/>
        <v>#DIV/0!</v>
      </c>
      <c r="BD311" s="22"/>
      <c r="BE311" s="32"/>
      <c r="BF311" s="34" t="e">
        <f t="shared" si="47"/>
        <v>#DIV/0!</v>
      </c>
      <c r="BG311" s="35" t="e">
        <f t="shared" si="45"/>
        <v>#DIV/0!</v>
      </c>
    </row>
    <row r="312" spans="1:59" x14ac:dyDescent="0.45">
      <c r="A312" s="22"/>
      <c r="B312" s="22"/>
      <c r="C312" s="22"/>
      <c r="D312" s="22"/>
      <c r="E312" s="22"/>
      <c r="F312" s="22"/>
      <c r="G312" s="24">
        <f t="shared" si="49"/>
        <v>0</v>
      </c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6"/>
      <c r="AM312" s="25"/>
      <c r="AN312" s="26"/>
      <c r="AO312" s="25"/>
      <c r="AP312" s="25"/>
      <c r="AQ312" s="25"/>
      <c r="AR312" s="25"/>
      <c r="AS312" s="25"/>
      <c r="AT312" s="26"/>
      <c r="AU312" s="26"/>
      <c r="AV312" s="24">
        <f t="shared" si="50"/>
        <v>0</v>
      </c>
      <c r="AW312" s="27">
        <f t="shared" si="51"/>
        <v>0</v>
      </c>
      <c r="AX312" s="28">
        <f t="shared" si="48"/>
        <v>0</v>
      </c>
      <c r="AY312" s="29" t="e">
        <f t="shared" si="52"/>
        <v>#DIV/0!</v>
      </c>
      <c r="AZ312" s="30"/>
      <c r="BA312" s="31" t="e">
        <f t="shared" si="46"/>
        <v>#DIV/0!</v>
      </c>
      <c r="BB312" s="22"/>
      <c r="BC312" s="103" t="e">
        <f t="shared" si="44"/>
        <v>#DIV/0!</v>
      </c>
      <c r="BD312" s="22"/>
      <c r="BE312" s="32"/>
      <c r="BF312" s="34" t="e">
        <f t="shared" si="47"/>
        <v>#DIV/0!</v>
      </c>
      <c r="BG312" s="35" t="e">
        <f t="shared" si="45"/>
        <v>#DIV/0!</v>
      </c>
    </row>
    <row r="313" spans="1:59" x14ac:dyDescent="0.45">
      <c r="A313" s="22"/>
      <c r="B313" s="22"/>
      <c r="C313" s="22"/>
      <c r="D313" s="22"/>
      <c r="E313" s="22"/>
      <c r="F313" s="22"/>
      <c r="G313" s="24">
        <f t="shared" si="49"/>
        <v>0</v>
      </c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6"/>
      <c r="AM313" s="25"/>
      <c r="AN313" s="26"/>
      <c r="AO313" s="25"/>
      <c r="AP313" s="25"/>
      <c r="AQ313" s="25"/>
      <c r="AR313" s="25"/>
      <c r="AS313" s="25"/>
      <c r="AT313" s="26"/>
      <c r="AU313" s="26"/>
      <c r="AV313" s="24">
        <f t="shared" si="50"/>
        <v>0</v>
      </c>
      <c r="AW313" s="27">
        <f t="shared" si="51"/>
        <v>0</v>
      </c>
      <c r="AX313" s="28">
        <f t="shared" si="48"/>
        <v>0</v>
      </c>
      <c r="AY313" s="29" t="e">
        <f t="shared" si="52"/>
        <v>#DIV/0!</v>
      </c>
      <c r="AZ313" s="30"/>
      <c r="BA313" s="31" t="e">
        <f t="shared" si="46"/>
        <v>#DIV/0!</v>
      </c>
      <c r="BB313" s="22"/>
      <c r="BC313" s="103" t="e">
        <f t="shared" si="44"/>
        <v>#DIV/0!</v>
      </c>
      <c r="BD313" s="22"/>
      <c r="BE313" s="32"/>
      <c r="BF313" s="34" t="e">
        <f t="shared" si="47"/>
        <v>#DIV/0!</v>
      </c>
      <c r="BG313" s="35" t="e">
        <f t="shared" si="45"/>
        <v>#DIV/0!</v>
      </c>
    </row>
    <row r="314" spans="1:59" x14ac:dyDescent="0.45">
      <c r="A314" s="22"/>
      <c r="B314" s="22"/>
      <c r="C314" s="22"/>
      <c r="D314" s="22"/>
      <c r="E314" s="22"/>
      <c r="F314" s="22"/>
      <c r="G314" s="24">
        <f t="shared" si="49"/>
        <v>0</v>
      </c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6"/>
      <c r="AM314" s="25"/>
      <c r="AN314" s="26"/>
      <c r="AO314" s="25"/>
      <c r="AP314" s="25"/>
      <c r="AQ314" s="25"/>
      <c r="AR314" s="25"/>
      <c r="AS314" s="25"/>
      <c r="AT314" s="26"/>
      <c r="AU314" s="26"/>
      <c r="AV314" s="24">
        <f t="shared" si="50"/>
        <v>0</v>
      </c>
      <c r="AW314" s="27">
        <f t="shared" si="51"/>
        <v>0</v>
      </c>
      <c r="AX314" s="28">
        <f t="shared" si="48"/>
        <v>0</v>
      </c>
      <c r="AY314" s="29" t="e">
        <f t="shared" si="52"/>
        <v>#DIV/0!</v>
      </c>
      <c r="AZ314" s="30"/>
      <c r="BA314" s="31" t="e">
        <f t="shared" si="46"/>
        <v>#DIV/0!</v>
      </c>
      <c r="BB314" s="22"/>
      <c r="BC314" s="103" t="e">
        <f t="shared" si="44"/>
        <v>#DIV/0!</v>
      </c>
      <c r="BD314" s="22"/>
      <c r="BE314" s="32"/>
      <c r="BF314" s="34" t="e">
        <f t="shared" si="47"/>
        <v>#DIV/0!</v>
      </c>
      <c r="BG314" s="35" t="e">
        <f t="shared" si="45"/>
        <v>#DIV/0!</v>
      </c>
    </row>
    <row r="315" spans="1:59" x14ac:dyDescent="0.45">
      <c r="A315" s="22"/>
      <c r="B315" s="22"/>
      <c r="C315" s="22"/>
      <c r="D315" s="22"/>
      <c r="E315" s="22"/>
      <c r="F315" s="22"/>
      <c r="G315" s="24">
        <f t="shared" si="49"/>
        <v>0</v>
      </c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6"/>
      <c r="AM315" s="25"/>
      <c r="AN315" s="26"/>
      <c r="AO315" s="25"/>
      <c r="AP315" s="25"/>
      <c r="AQ315" s="25"/>
      <c r="AR315" s="25"/>
      <c r="AS315" s="25"/>
      <c r="AT315" s="26"/>
      <c r="AU315" s="26"/>
      <c r="AV315" s="24">
        <f t="shared" si="50"/>
        <v>0</v>
      </c>
      <c r="AW315" s="27">
        <f t="shared" si="51"/>
        <v>0</v>
      </c>
      <c r="AX315" s="28">
        <f t="shared" si="48"/>
        <v>0</v>
      </c>
      <c r="AY315" s="29" t="e">
        <f t="shared" si="52"/>
        <v>#DIV/0!</v>
      </c>
      <c r="AZ315" s="30"/>
      <c r="BA315" s="31" t="e">
        <f t="shared" si="46"/>
        <v>#DIV/0!</v>
      </c>
      <c r="BB315" s="22"/>
      <c r="BC315" s="103" t="e">
        <f t="shared" si="44"/>
        <v>#DIV/0!</v>
      </c>
      <c r="BD315" s="22"/>
      <c r="BE315" s="32"/>
      <c r="BF315" s="34" t="e">
        <f t="shared" si="47"/>
        <v>#DIV/0!</v>
      </c>
      <c r="BG315" s="35" t="e">
        <f t="shared" si="45"/>
        <v>#DIV/0!</v>
      </c>
    </row>
    <row r="316" spans="1:59" x14ac:dyDescent="0.45">
      <c r="A316" s="22"/>
      <c r="B316" s="22"/>
      <c r="C316" s="22"/>
      <c r="D316" s="22"/>
      <c r="E316" s="22"/>
      <c r="F316" s="22"/>
      <c r="G316" s="24">
        <f t="shared" si="49"/>
        <v>0</v>
      </c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6"/>
      <c r="AM316" s="25"/>
      <c r="AN316" s="26"/>
      <c r="AO316" s="25"/>
      <c r="AP316" s="25"/>
      <c r="AQ316" s="25"/>
      <c r="AR316" s="25"/>
      <c r="AS316" s="25"/>
      <c r="AT316" s="26"/>
      <c r="AU316" s="26"/>
      <c r="AV316" s="24">
        <f t="shared" si="50"/>
        <v>0</v>
      </c>
      <c r="AW316" s="27">
        <f t="shared" si="51"/>
        <v>0</v>
      </c>
      <c r="AX316" s="28">
        <f t="shared" si="48"/>
        <v>0</v>
      </c>
      <c r="AY316" s="29" t="e">
        <f t="shared" si="52"/>
        <v>#DIV/0!</v>
      </c>
      <c r="AZ316" s="30"/>
      <c r="BA316" s="31" t="e">
        <f t="shared" si="46"/>
        <v>#DIV/0!</v>
      </c>
      <c r="BB316" s="22"/>
      <c r="BC316" s="103" t="e">
        <f t="shared" si="44"/>
        <v>#DIV/0!</v>
      </c>
      <c r="BD316" s="22"/>
      <c r="BE316" s="32"/>
      <c r="BF316" s="34" t="e">
        <f t="shared" si="47"/>
        <v>#DIV/0!</v>
      </c>
      <c r="BG316" s="35" t="e">
        <f t="shared" si="45"/>
        <v>#DIV/0!</v>
      </c>
    </row>
    <row r="317" spans="1:59" x14ac:dyDescent="0.45">
      <c r="A317" s="22"/>
      <c r="B317" s="22"/>
      <c r="C317" s="22"/>
      <c r="D317" s="22"/>
      <c r="E317" s="22"/>
      <c r="F317" s="22"/>
      <c r="G317" s="24">
        <f t="shared" si="49"/>
        <v>0</v>
      </c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6"/>
      <c r="AM317" s="25"/>
      <c r="AN317" s="26"/>
      <c r="AO317" s="25"/>
      <c r="AP317" s="25"/>
      <c r="AQ317" s="25"/>
      <c r="AR317" s="25"/>
      <c r="AS317" s="25"/>
      <c r="AT317" s="26"/>
      <c r="AU317" s="26"/>
      <c r="AV317" s="24">
        <f t="shared" si="50"/>
        <v>0</v>
      </c>
      <c r="AW317" s="27">
        <f t="shared" si="51"/>
        <v>0</v>
      </c>
      <c r="AX317" s="28">
        <f t="shared" si="48"/>
        <v>0</v>
      </c>
      <c r="AY317" s="29" t="e">
        <f t="shared" si="52"/>
        <v>#DIV/0!</v>
      </c>
      <c r="AZ317" s="30"/>
      <c r="BA317" s="31" t="e">
        <f t="shared" si="46"/>
        <v>#DIV/0!</v>
      </c>
      <c r="BB317" s="22"/>
      <c r="BC317" s="103" t="e">
        <f t="shared" si="44"/>
        <v>#DIV/0!</v>
      </c>
      <c r="BD317" s="22"/>
      <c r="BE317" s="32"/>
      <c r="BF317" s="34" t="e">
        <f t="shared" si="47"/>
        <v>#DIV/0!</v>
      </c>
      <c r="BG317" s="35" t="e">
        <f t="shared" si="45"/>
        <v>#DIV/0!</v>
      </c>
    </row>
    <row r="318" spans="1:59" x14ac:dyDescent="0.45">
      <c r="A318" s="22"/>
      <c r="B318" s="22"/>
      <c r="C318" s="22"/>
      <c r="D318" s="22"/>
      <c r="E318" s="22"/>
      <c r="F318" s="22"/>
      <c r="G318" s="24">
        <f t="shared" si="49"/>
        <v>0</v>
      </c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6"/>
      <c r="AM318" s="25"/>
      <c r="AN318" s="26"/>
      <c r="AO318" s="25"/>
      <c r="AP318" s="25"/>
      <c r="AQ318" s="25"/>
      <c r="AR318" s="25"/>
      <c r="AS318" s="25"/>
      <c r="AT318" s="26"/>
      <c r="AU318" s="26"/>
      <c r="AV318" s="24">
        <f t="shared" si="50"/>
        <v>0</v>
      </c>
      <c r="AW318" s="27">
        <f t="shared" si="51"/>
        <v>0</v>
      </c>
      <c r="AX318" s="28">
        <f t="shared" si="48"/>
        <v>0</v>
      </c>
      <c r="AY318" s="29" t="e">
        <f t="shared" si="52"/>
        <v>#DIV/0!</v>
      </c>
      <c r="AZ318" s="30"/>
      <c r="BA318" s="31" t="e">
        <f t="shared" si="46"/>
        <v>#DIV/0!</v>
      </c>
      <c r="BB318" s="22"/>
      <c r="BC318" s="103" t="e">
        <f t="shared" si="44"/>
        <v>#DIV/0!</v>
      </c>
      <c r="BD318" s="22"/>
      <c r="BE318" s="32"/>
      <c r="BF318" s="34" t="e">
        <f t="shared" si="47"/>
        <v>#DIV/0!</v>
      </c>
      <c r="BG318" s="35" t="e">
        <f t="shared" si="45"/>
        <v>#DIV/0!</v>
      </c>
    </row>
    <row r="319" spans="1:59" x14ac:dyDescent="0.45">
      <c r="A319" s="22"/>
      <c r="B319" s="22"/>
      <c r="C319" s="22"/>
      <c r="D319" s="22"/>
      <c r="E319" s="22"/>
      <c r="F319" s="22"/>
      <c r="G319" s="24">
        <f t="shared" si="49"/>
        <v>0</v>
      </c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6"/>
      <c r="AM319" s="25"/>
      <c r="AN319" s="26"/>
      <c r="AO319" s="25"/>
      <c r="AP319" s="25"/>
      <c r="AQ319" s="25"/>
      <c r="AR319" s="25"/>
      <c r="AS319" s="25"/>
      <c r="AT319" s="26"/>
      <c r="AU319" s="26"/>
      <c r="AV319" s="24">
        <f t="shared" si="50"/>
        <v>0</v>
      </c>
      <c r="AW319" s="27">
        <f t="shared" si="51"/>
        <v>0</v>
      </c>
      <c r="AX319" s="28">
        <f t="shared" si="48"/>
        <v>0</v>
      </c>
      <c r="AY319" s="29" t="e">
        <f t="shared" si="52"/>
        <v>#DIV/0!</v>
      </c>
      <c r="AZ319" s="30"/>
      <c r="BA319" s="31" t="e">
        <f t="shared" si="46"/>
        <v>#DIV/0!</v>
      </c>
      <c r="BB319" s="22"/>
      <c r="BC319" s="103" t="e">
        <f t="shared" si="44"/>
        <v>#DIV/0!</v>
      </c>
      <c r="BD319" s="22"/>
      <c r="BE319" s="32"/>
      <c r="BF319" s="34" t="e">
        <f t="shared" si="47"/>
        <v>#DIV/0!</v>
      </c>
      <c r="BG319" s="35" t="e">
        <f t="shared" si="45"/>
        <v>#DIV/0!</v>
      </c>
    </row>
    <row r="320" spans="1:59" x14ac:dyDescent="0.45">
      <c r="A320" s="22"/>
      <c r="B320" s="22"/>
      <c r="C320" s="22"/>
      <c r="D320" s="22"/>
      <c r="E320" s="22"/>
      <c r="F320" s="22"/>
      <c r="G320" s="24">
        <f t="shared" si="49"/>
        <v>0</v>
      </c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6"/>
      <c r="AM320" s="25"/>
      <c r="AN320" s="26"/>
      <c r="AO320" s="25"/>
      <c r="AP320" s="25"/>
      <c r="AQ320" s="25"/>
      <c r="AR320" s="25"/>
      <c r="AS320" s="25"/>
      <c r="AT320" s="26"/>
      <c r="AU320" s="26"/>
      <c r="AV320" s="24">
        <f t="shared" si="50"/>
        <v>0</v>
      </c>
      <c r="AW320" s="27">
        <f t="shared" si="51"/>
        <v>0</v>
      </c>
      <c r="AX320" s="28">
        <f t="shared" si="48"/>
        <v>0</v>
      </c>
      <c r="AY320" s="29" t="e">
        <f t="shared" si="52"/>
        <v>#DIV/0!</v>
      </c>
      <c r="AZ320" s="30"/>
      <c r="BA320" s="31" t="e">
        <f t="shared" si="46"/>
        <v>#DIV/0!</v>
      </c>
      <c r="BB320" s="22"/>
      <c r="BC320" s="103" t="e">
        <f t="shared" si="44"/>
        <v>#DIV/0!</v>
      </c>
      <c r="BD320" s="22"/>
      <c r="BE320" s="32"/>
      <c r="BF320" s="34" t="e">
        <f t="shared" si="47"/>
        <v>#DIV/0!</v>
      </c>
      <c r="BG320" s="35" t="e">
        <f t="shared" si="45"/>
        <v>#DIV/0!</v>
      </c>
    </row>
    <row r="321" spans="1:59" x14ac:dyDescent="0.45">
      <c r="A321" s="22"/>
      <c r="B321" s="22"/>
      <c r="C321" s="22"/>
      <c r="D321" s="22"/>
      <c r="E321" s="22"/>
      <c r="F321" s="22"/>
      <c r="G321" s="24">
        <f t="shared" si="49"/>
        <v>0</v>
      </c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6"/>
      <c r="AM321" s="25"/>
      <c r="AN321" s="26"/>
      <c r="AO321" s="25"/>
      <c r="AP321" s="25"/>
      <c r="AQ321" s="25"/>
      <c r="AR321" s="25"/>
      <c r="AS321" s="25"/>
      <c r="AT321" s="26"/>
      <c r="AU321" s="26"/>
      <c r="AV321" s="24">
        <f t="shared" si="50"/>
        <v>0</v>
      </c>
      <c r="AW321" s="27">
        <f t="shared" si="51"/>
        <v>0</v>
      </c>
      <c r="AX321" s="28">
        <f t="shared" si="48"/>
        <v>0</v>
      </c>
      <c r="AY321" s="29" t="e">
        <f t="shared" si="52"/>
        <v>#DIV/0!</v>
      </c>
      <c r="AZ321" s="30"/>
      <c r="BA321" s="31" t="e">
        <f t="shared" si="46"/>
        <v>#DIV/0!</v>
      </c>
      <c r="BB321" s="22"/>
      <c r="BC321" s="103" t="e">
        <f t="shared" si="44"/>
        <v>#DIV/0!</v>
      </c>
      <c r="BD321" s="22"/>
      <c r="BE321" s="32"/>
      <c r="BF321" s="34" t="e">
        <f t="shared" si="47"/>
        <v>#DIV/0!</v>
      </c>
      <c r="BG321" s="35" t="e">
        <f t="shared" si="45"/>
        <v>#DIV/0!</v>
      </c>
    </row>
    <row r="322" spans="1:59" x14ac:dyDescent="0.45">
      <c r="A322" s="22"/>
      <c r="B322" s="22"/>
      <c r="C322" s="22"/>
      <c r="D322" s="22"/>
      <c r="E322" s="22"/>
      <c r="F322" s="22"/>
      <c r="G322" s="24">
        <f t="shared" si="49"/>
        <v>0</v>
      </c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6"/>
      <c r="AM322" s="25"/>
      <c r="AN322" s="26"/>
      <c r="AO322" s="25"/>
      <c r="AP322" s="25"/>
      <c r="AQ322" s="25"/>
      <c r="AR322" s="25"/>
      <c r="AS322" s="25"/>
      <c r="AT322" s="26"/>
      <c r="AU322" s="26"/>
      <c r="AV322" s="24">
        <f t="shared" si="50"/>
        <v>0</v>
      </c>
      <c r="AW322" s="27">
        <f t="shared" si="51"/>
        <v>0</v>
      </c>
      <c r="AX322" s="28">
        <f t="shared" si="48"/>
        <v>0</v>
      </c>
      <c r="AY322" s="29" t="e">
        <f t="shared" si="52"/>
        <v>#DIV/0!</v>
      </c>
      <c r="AZ322" s="30"/>
      <c r="BA322" s="31" t="e">
        <f t="shared" si="46"/>
        <v>#DIV/0!</v>
      </c>
      <c r="BB322" s="22"/>
      <c r="BC322" s="103" t="e">
        <f t="shared" ref="BC322:BC385" si="53">BB322/BA322</f>
        <v>#DIV/0!</v>
      </c>
      <c r="BD322" s="22"/>
      <c r="BE322" s="32"/>
      <c r="BF322" s="34" t="e">
        <f t="shared" si="47"/>
        <v>#DIV/0!</v>
      </c>
      <c r="BG322" s="35" t="e">
        <f t="shared" ref="BG322:BG385" si="54">BF322*BC322*AY322</f>
        <v>#DIV/0!</v>
      </c>
    </row>
    <row r="323" spans="1:59" x14ac:dyDescent="0.45">
      <c r="A323" s="22"/>
      <c r="B323" s="22"/>
      <c r="C323" s="22"/>
      <c r="D323" s="22"/>
      <c r="E323" s="22"/>
      <c r="F323" s="22"/>
      <c r="G323" s="24">
        <f t="shared" si="49"/>
        <v>0</v>
      </c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6"/>
      <c r="AM323" s="25"/>
      <c r="AN323" s="26"/>
      <c r="AO323" s="25"/>
      <c r="AP323" s="25"/>
      <c r="AQ323" s="25"/>
      <c r="AR323" s="25"/>
      <c r="AS323" s="25"/>
      <c r="AT323" s="26"/>
      <c r="AU323" s="26"/>
      <c r="AV323" s="24">
        <f t="shared" si="50"/>
        <v>0</v>
      </c>
      <c r="AW323" s="27">
        <f t="shared" si="51"/>
        <v>0</v>
      </c>
      <c r="AX323" s="28">
        <f t="shared" si="48"/>
        <v>0</v>
      </c>
      <c r="AY323" s="29" t="e">
        <f t="shared" si="52"/>
        <v>#DIV/0!</v>
      </c>
      <c r="AZ323" s="30"/>
      <c r="BA323" s="31" t="e">
        <f t="shared" ref="BA323:BA386" si="55">(AX323*60)/AZ323*1</f>
        <v>#DIV/0!</v>
      </c>
      <c r="BB323" s="22"/>
      <c r="BC323" s="103" t="e">
        <f t="shared" si="53"/>
        <v>#DIV/0!</v>
      </c>
      <c r="BD323" s="22"/>
      <c r="BE323" s="32"/>
      <c r="BF323" s="34" t="e">
        <f t="shared" si="47"/>
        <v>#DIV/0!</v>
      </c>
      <c r="BG323" s="35" t="e">
        <f t="shared" si="54"/>
        <v>#DIV/0!</v>
      </c>
    </row>
    <row r="324" spans="1:59" x14ac:dyDescent="0.45">
      <c r="A324" s="22"/>
      <c r="B324" s="22"/>
      <c r="C324" s="22"/>
      <c r="D324" s="22"/>
      <c r="E324" s="22"/>
      <c r="F324" s="22"/>
      <c r="G324" s="24">
        <f t="shared" si="49"/>
        <v>0</v>
      </c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6"/>
      <c r="AM324" s="25"/>
      <c r="AN324" s="26"/>
      <c r="AO324" s="25"/>
      <c r="AP324" s="25"/>
      <c r="AQ324" s="25"/>
      <c r="AR324" s="25"/>
      <c r="AS324" s="25"/>
      <c r="AT324" s="26"/>
      <c r="AU324" s="26"/>
      <c r="AV324" s="24">
        <f t="shared" si="50"/>
        <v>0</v>
      </c>
      <c r="AW324" s="27">
        <f t="shared" si="51"/>
        <v>0</v>
      </c>
      <c r="AX324" s="28">
        <f t="shared" si="48"/>
        <v>0</v>
      </c>
      <c r="AY324" s="29" t="e">
        <f t="shared" si="52"/>
        <v>#DIV/0!</v>
      </c>
      <c r="AZ324" s="30"/>
      <c r="BA324" s="31" t="e">
        <f t="shared" si="55"/>
        <v>#DIV/0!</v>
      </c>
      <c r="BB324" s="22"/>
      <c r="BC324" s="103" t="e">
        <f t="shared" si="53"/>
        <v>#DIV/0!</v>
      </c>
      <c r="BD324" s="22"/>
      <c r="BE324" s="32"/>
      <c r="BF324" s="34" t="e">
        <f t="shared" si="47"/>
        <v>#DIV/0!</v>
      </c>
      <c r="BG324" s="35" t="e">
        <f t="shared" si="54"/>
        <v>#DIV/0!</v>
      </c>
    </row>
    <row r="325" spans="1:59" x14ac:dyDescent="0.45">
      <c r="A325" s="22"/>
      <c r="B325" s="22"/>
      <c r="C325" s="22"/>
      <c r="D325" s="22"/>
      <c r="E325" s="22"/>
      <c r="F325" s="22"/>
      <c r="G325" s="24">
        <f t="shared" si="49"/>
        <v>0</v>
      </c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6"/>
      <c r="AM325" s="25"/>
      <c r="AN325" s="26"/>
      <c r="AO325" s="25"/>
      <c r="AP325" s="25"/>
      <c r="AQ325" s="25"/>
      <c r="AR325" s="25"/>
      <c r="AS325" s="25"/>
      <c r="AT325" s="26"/>
      <c r="AU325" s="26"/>
      <c r="AV325" s="24">
        <f t="shared" si="50"/>
        <v>0</v>
      </c>
      <c r="AW325" s="27">
        <f t="shared" si="51"/>
        <v>0</v>
      </c>
      <c r="AX325" s="28">
        <f t="shared" si="48"/>
        <v>0</v>
      </c>
      <c r="AY325" s="29" t="e">
        <f t="shared" si="52"/>
        <v>#DIV/0!</v>
      </c>
      <c r="AZ325" s="30"/>
      <c r="BA325" s="31" t="e">
        <f t="shared" si="55"/>
        <v>#DIV/0!</v>
      </c>
      <c r="BB325" s="22"/>
      <c r="BC325" s="103" t="e">
        <f t="shared" si="53"/>
        <v>#DIV/0!</v>
      </c>
      <c r="BD325" s="22"/>
      <c r="BE325" s="32"/>
      <c r="BF325" s="34" t="e">
        <f t="shared" ref="BF325:BF388" si="56">(BD325-BE325)/BB325</f>
        <v>#DIV/0!</v>
      </c>
      <c r="BG325" s="35" t="e">
        <f t="shared" si="54"/>
        <v>#DIV/0!</v>
      </c>
    </row>
    <row r="326" spans="1:59" x14ac:dyDescent="0.45">
      <c r="A326" s="22"/>
      <c r="B326" s="22"/>
      <c r="C326" s="22"/>
      <c r="D326" s="22"/>
      <c r="E326" s="22"/>
      <c r="F326" s="22"/>
      <c r="G326" s="24">
        <f t="shared" si="49"/>
        <v>0</v>
      </c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6"/>
      <c r="AM326" s="25"/>
      <c r="AN326" s="26"/>
      <c r="AO326" s="25"/>
      <c r="AP326" s="25"/>
      <c r="AQ326" s="25"/>
      <c r="AR326" s="25"/>
      <c r="AS326" s="25"/>
      <c r="AT326" s="26"/>
      <c r="AU326" s="26"/>
      <c r="AV326" s="24">
        <f t="shared" si="50"/>
        <v>0</v>
      </c>
      <c r="AW326" s="27">
        <f t="shared" si="51"/>
        <v>0</v>
      </c>
      <c r="AX326" s="28">
        <f t="shared" si="48"/>
        <v>0</v>
      </c>
      <c r="AY326" s="29" t="e">
        <f t="shared" si="52"/>
        <v>#DIV/0!</v>
      </c>
      <c r="AZ326" s="30"/>
      <c r="BA326" s="31" t="e">
        <f t="shared" si="55"/>
        <v>#DIV/0!</v>
      </c>
      <c r="BB326" s="22"/>
      <c r="BC326" s="103" t="e">
        <f t="shared" si="53"/>
        <v>#DIV/0!</v>
      </c>
      <c r="BD326" s="22"/>
      <c r="BE326" s="32"/>
      <c r="BF326" s="34" t="e">
        <f t="shared" si="56"/>
        <v>#DIV/0!</v>
      </c>
      <c r="BG326" s="35" t="e">
        <f t="shared" si="54"/>
        <v>#DIV/0!</v>
      </c>
    </row>
    <row r="327" spans="1:59" x14ac:dyDescent="0.45">
      <c r="A327" s="22"/>
      <c r="B327" s="22"/>
      <c r="C327" s="22"/>
      <c r="D327" s="22"/>
      <c r="E327" s="22"/>
      <c r="F327" s="22"/>
      <c r="G327" s="24">
        <f t="shared" si="49"/>
        <v>0</v>
      </c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6"/>
      <c r="AM327" s="25"/>
      <c r="AN327" s="26"/>
      <c r="AO327" s="25"/>
      <c r="AP327" s="25"/>
      <c r="AQ327" s="25"/>
      <c r="AR327" s="25"/>
      <c r="AS327" s="25"/>
      <c r="AT327" s="26"/>
      <c r="AU327" s="26"/>
      <c r="AV327" s="24">
        <f t="shared" si="50"/>
        <v>0</v>
      </c>
      <c r="AW327" s="27">
        <f t="shared" si="51"/>
        <v>0</v>
      </c>
      <c r="AX327" s="28">
        <f t="shared" si="48"/>
        <v>0</v>
      </c>
      <c r="AY327" s="29" t="e">
        <f t="shared" si="52"/>
        <v>#DIV/0!</v>
      </c>
      <c r="AZ327" s="30"/>
      <c r="BA327" s="31" t="e">
        <f t="shared" si="55"/>
        <v>#DIV/0!</v>
      </c>
      <c r="BB327" s="22"/>
      <c r="BC327" s="103" t="e">
        <f t="shared" si="53"/>
        <v>#DIV/0!</v>
      </c>
      <c r="BD327" s="22"/>
      <c r="BE327" s="32"/>
      <c r="BF327" s="34" t="e">
        <f t="shared" si="56"/>
        <v>#DIV/0!</v>
      </c>
      <c r="BG327" s="35" t="e">
        <f t="shared" si="54"/>
        <v>#DIV/0!</v>
      </c>
    </row>
    <row r="328" spans="1:59" x14ac:dyDescent="0.45">
      <c r="A328" s="22"/>
      <c r="B328" s="22"/>
      <c r="C328" s="22"/>
      <c r="D328" s="22"/>
      <c r="E328" s="22"/>
      <c r="F328" s="22"/>
      <c r="G328" s="24">
        <f t="shared" si="49"/>
        <v>0</v>
      </c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6"/>
      <c r="AM328" s="25"/>
      <c r="AN328" s="26"/>
      <c r="AO328" s="25"/>
      <c r="AP328" s="25"/>
      <c r="AQ328" s="25"/>
      <c r="AR328" s="25"/>
      <c r="AS328" s="25"/>
      <c r="AT328" s="26"/>
      <c r="AU328" s="26"/>
      <c r="AV328" s="24">
        <f t="shared" si="50"/>
        <v>0</v>
      </c>
      <c r="AW328" s="27">
        <f t="shared" si="51"/>
        <v>0</v>
      </c>
      <c r="AX328" s="28">
        <f t="shared" si="48"/>
        <v>0</v>
      </c>
      <c r="AY328" s="29" t="e">
        <f t="shared" si="52"/>
        <v>#DIV/0!</v>
      </c>
      <c r="AZ328" s="30"/>
      <c r="BA328" s="31" t="e">
        <f t="shared" si="55"/>
        <v>#DIV/0!</v>
      </c>
      <c r="BB328" s="22"/>
      <c r="BC328" s="103" t="e">
        <f t="shared" si="53"/>
        <v>#DIV/0!</v>
      </c>
      <c r="BD328" s="22"/>
      <c r="BE328" s="32"/>
      <c r="BF328" s="34" t="e">
        <f t="shared" si="56"/>
        <v>#DIV/0!</v>
      </c>
      <c r="BG328" s="35" t="e">
        <f t="shared" si="54"/>
        <v>#DIV/0!</v>
      </c>
    </row>
    <row r="329" spans="1:59" x14ac:dyDescent="0.45">
      <c r="A329" s="22"/>
      <c r="B329" s="22"/>
      <c r="C329" s="22"/>
      <c r="D329" s="22"/>
      <c r="E329" s="22"/>
      <c r="F329" s="22"/>
      <c r="G329" s="24">
        <f t="shared" si="49"/>
        <v>0</v>
      </c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6"/>
      <c r="AM329" s="25"/>
      <c r="AN329" s="26"/>
      <c r="AO329" s="25"/>
      <c r="AP329" s="25"/>
      <c r="AQ329" s="25"/>
      <c r="AR329" s="25"/>
      <c r="AS329" s="25"/>
      <c r="AT329" s="26"/>
      <c r="AU329" s="26"/>
      <c r="AV329" s="24">
        <f t="shared" si="50"/>
        <v>0</v>
      </c>
      <c r="AW329" s="27">
        <f t="shared" si="51"/>
        <v>0</v>
      </c>
      <c r="AX329" s="28">
        <f t="shared" si="48"/>
        <v>0</v>
      </c>
      <c r="AY329" s="29" t="e">
        <f t="shared" si="52"/>
        <v>#DIV/0!</v>
      </c>
      <c r="AZ329" s="30"/>
      <c r="BA329" s="31" t="e">
        <f t="shared" si="55"/>
        <v>#DIV/0!</v>
      </c>
      <c r="BB329" s="22"/>
      <c r="BC329" s="103" t="e">
        <f t="shared" si="53"/>
        <v>#DIV/0!</v>
      </c>
      <c r="BD329" s="22"/>
      <c r="BE329" s="32"/>
      <c r="BF329" s="34" t="e">
        <f t="shared" si="56"/>
        <v>#DIV/0!</v>
      </c>
      <c r="BG329" s="35" t="e">
        <f t="shared" si="54"/>
        <v>#DIV/0!</v>
      </c>
    </row>
    <row r="330" spans="1:59" x14ac:dyDescent="0.45">
      <c r="A330" s="22"/>
      <c r="B330" s="22"/>
      <c r="C330" s="22"/>
      <c r="D330" s="22"/>
      <c r="E330" s="22"/>
      <c r="F330" s="22"/>
      <c r="G330" s="24">
        <f t="shared" si="49"/>
        <v>0</v>
      </c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6"/>
      <c r="AM330" s="25"/>
      <c r="AN330" s="26"/>
      <c r="AO330" s="25"/>
      <c r="AP330" s="25"/>
      <c r="AQ330" s="25"/>
      <c r="AR330" s="25"/>
      <c r="AS330" s="25"/>
      <c r="AT330" s="26"/>
      <c r="AU330" s="26"/>
      <c r="AV330" s="24">
        <f t="shared" si="50"/>
        <v>0</v>
      </c>
      <c r="AW330" s="27">
        <f t="shared" si="51"/>
        <v>0</v>
      </c>
      <c r="AX330" s="28">
        <f t="shared" si="48"/>
        <v>0</v>
      </c>
      <c r="AY330" s="29" t="e">
        <f t="shared" si="52"/>
        <v>#DIV/0!</v>
      </c>
      <c r="AZ330" s="30"/>
      <c r="BA330" s="31" t="e">
        <f t="shared" si="55"/>
        <v>#DIV/0!</v>
      </c>
      <c r="BB330" s="22"/>
      <c r="BC330" s="103" t="e">
        <f t="shared" si="53"/>
        <v>#DIV/0!</v>
      </c>
      <c r="BD330" s="22"/>
      <c r="BE330" s="32"/>
      <c r="BF330" s="34" t="e">
        <f t="shared" si="56"/>
        <v>#DIV/0!</v>
      </c>
      <c r="BG330" s="35" t="e">
        <f t="shared" si="54"/>
        <v>#DIV/0!</v>
      </c>
    </row>
    <row r="331" spans="1:59" x14ac:dyDescent="0.45">
      <c r="A331" s="22"/>
      <c r="B331" s="22"/>
      <c r="C331" s="22"/>
      <c r="D331" s="22"/>
      <c r="E331" s="22"/>
      <c r="F331" s="22"/>
      <c r="G331" s="24">
        <f t="shared" si="49"/>
        <v>0</v>
      </c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6"/>
      <c r="AM331" s="25"/>
      <c r="AN331" s="26"/>
      <c r="AO331" s="25"/>
      <c r="AP331" s="25"/>
      <c r="AQ331" s="25"/>
      <c r="AR331" s="25"/>
      <c r="AS331" s="25"/>
      <c r="AT331" s="26"/>
      <c r="AU331" s="26"/>
      <c r="AV331" s="24">
        <f t="shared" si="50"/>
        <v>0</v>
      </c>
      <c r="AW331" s="27">
        <f t="shared" si="51"/>
        <v>0</v>
      </c>
      <c r="AX331" s="28">
        <f t="shared" si="48"/>
        <v>0</v>
      </c>
      <c r="AY331" s="29" t="e">
        <f t="shared" si="52"/>
        <v>#DIV/0!</v>
      </c>
      <c r="AZ331" s="30"/>
      <c r="BA331" s="31" t="e">
        <f t="shared" si="55"/>
        <v>#DIV/0!</v>
      </c>
      <c r="BB331" s="22"/>
      <c r="BC331" s="103" t="e">
        <f t="shared" si="53"/>
        <v>#DIV/0!</v>
      </c>
      <c r="BD331" s="22"/>
      <c r="BE331" s="32"/>
      <c r="BF331" s="34" t="e">
        <f t="shared" si="56"/>
        <v>#DIV/0!</v>
      </c>
      <c r="BG331" s="35" t="e">
        <f t="shared" si="54"/>
        <v>#DIV/0!</v>
      </c>
    </row>
    <row r="332" spans="1:59" x14ac:dyDescent="0.45">
      <c r="A332" s="22"/>
      <c r="B332" s="22"/>
      <c r="C332" s="22"/>
      <c r="D332" s="22"/>
      <c r="E332" s="22"/>
      <c r="F332" s="22"/>
      <c r="G332" s="24">
        <f t="shared" si="49"/>
        <v>0</v>
      </c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6"/>
      <c r="AM332" s="25"/>
      <c r="AN332" s="26"/>
      <c r="AO332" s="25"/>
      <c r="AP332" s="25"/>
      <c r="AQ332" s="25"/>
      <c r="AR332" s="25"/>
      <c r="AS332" s="25"/>
      <c r="AT332" s="26"/>
      <c r="AU332" s="26"/>
      <c r="AV332" s="24">
        <f t="shared" si="50"/>
        <v>0</v>
      </c>
      <c r="AW332" s="27">
        <f t="shared" si="51"/>
        <v>0</v>
      </c>
      <c r="AX332" s="28">
        <f t="shared" si="48"/>
        <v>0</v>
      </c>
      <c r="AY332" s="29" t="e">
        <f t="shared" si="52"/>
        <v>#DIV/0!</v>
      </c>
      <c r="AZ332" s="30"/>
      <c r="BA332" s="31" t="e">
        <f t="shared" si="55"/>
        <v>#DIV/0!</v>
      </c>
      <c r="BB332" s="22"/>
      <c r="BC332" s="103" t="e">
        <f t="shared" si="53"/>
        <v>#DIV/0!</v>
      </c>
      <c r="BD332" s="22"/>
      <c r="BE332" s="32"/>
      <c r="BF332" s="34" t="e">
        <f t="shared" si="56"/>
        <v>#DIV/0!</v>
      </c>
      <c r="BG332" s="35" t="e">
        <f t="shared" si="54"/>
        <v>#DIV/0!</v>
      </c>
    </row>
    <row r="333" spans="1:59" x14ac:dyDescent="0.45">
      <c r="A333" s="22"/>
      <c r="B333" s="22"/>
      <c r="C333" s="22"/>
      <c r="D333" s="22"/>
      <c r="E333" s="22"/>
      <c r="F333" s="22"/>
      <c r="G333" s="24">
        <f t="shared" si="49"/>
        <v>0</v>
      </c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6"/>
      <c r="AM333" s="25"/>
      <c r="AN333" s="26"/>
      <c r="AO333" s="25"/>
      <c r="AP333" s="25"/>
      <c r="AQ333" s="25"/>
      <c r="AR333" s="25"/>
      <c r="AS333" s="25"/>
      <c r="AT333" s="26"/>
      <c r="AU333" s="26"/>
      <c r="AV333" s="24">
        <f t="shared" si="50"/>
        <v>0</v>
      </c>
      <c r="AW333" s="27">
        <f t="shared" si="51"/>
        <v>0</v>
      </c>
      <c r="AX333" s="28">
        <f t="shared" si="48"/>
        <v>0</v>
      </c>
      <c r="AY333" s="29" t="e">
        <f t="shared" si="52"/>
        <v>#DIV/0!</v>
      </c>
      <c r="AZ333" s="30"/>
      <c r="BA333" s="31" t="e">
        <f t="shared" si="55"/>
        <v>#DIV/0!</v>
      </c>
      <c r="BB333" s="22"/>
      <c r="BC333" s="103" t="e">
        <f t="shared" si="53"/>
        <v>#DIV/0!</v>
      </c>
      <c r="BD333" s="22"/>
      <c r="BE333" s="32"/>
      <c r="BF333" s="34" t="e">
        <f t="shared" si="56"/>
        <v>#DIV/0!</v>
      </c>
      <c r="BG333" s="35" t="e">
        <f t="shared" si="54"/>
        <v>#DIV/0!</v>
      </c>
    </row>
    <row r="334" spans="1:59" x14ac:dyDescent="0.45">
      <c r="A334" s="22"/>
      <c r="B334" s="22"/>
      <c r="C334" s="22"/>
      <c r="D334" s="22"/>
      <c r="E334" s="22"/>
      <c r="F334" s="22"/>
      <c r="G334" s="24">
        <f t="shared" si="49"/>
        <v>0</v>
      </c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6"/>
      <c r="AM334" s="25"/>
      <c r="AN334" s="26"/>
      <c r="AO334" s="25"/>
      <c r="AP334" s="25"/>
      <c r="AQ334" s="25"/>
      <c r="AR334" s="25"/>
      <c r="AS334" s="25"/>
      <c r="AT334" s="26"/>
      <c r="AU334" s="26"/>
      <c r="AV334" s="24">
        <f t="shared" si="50"/>
        <v>0</v>
      </c>
      <c r="AW334" s="27">
        <f t="shared" si="51"/>
        <v>0</v>
      </c>
      <c r="AX334" s="28">
        <f t="shared" si="48"/>
        <v>0</v>
      </c>
      <c r="AY334" s="29" t="e">
        <f t="shared" si="52"/>
        <v>#DIV/0!</v>
      </c>
      <c r="AZ334" s="30"/>
      <c r="BA334" s="31" t="e">
        <f t="shared" si="55"/>
        <v>#DIV/0!</v>
      </c>
      <c r="BB334" s="22"/>
      <c r="BC334" s="103" t="e">
        <f t="shared" si="53"/>
        <v>#DIV/0!</v>
      </c>
      <c r="BD334" s="22"/>
      <c r="BE334" s="32"/>
      <c r="BF334" s="34" t="e">
        <f t="shared" si="56"/>
        <v>#DIV/0!</v>
      </c>
      <c r="BG334" s="35" t="e">
        <f t="shared" si="54"/>
        <v>#DIV/0!</v>
      </c>
    </row>
    <row r="335" spans="1:59" x14ac:dyDescent="0.45">
      <c r="A335" s="22"/>
      <c r="B335" s="22"/>
      <c r="C335" s="22"/>
      <c r="D335" s="22"/>
      <c r="E335" s="22"/>
      <c r="F335" s="22"/>
      <c r="G335" s="24">
        <f t="shared" si="49"/>
        <v>0</v>
      </c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6"/>
      <c r="AM335" s="25"/>
      <c r="AN335" s="26"/>
      <c r="AO335" s="25"/>
      <c r="AP335" s="25"/>
      <c r="AQ335" s="25"/>
      <c r="AR335" s="25"/>
      <c r="AS335" s="25"/>
      <c r="AT335" s="26"/>
      <c r="AU335" s="26"/>
      <c r="AV335" s="24">
        <f t="shared" si="50"/>
        <v>0</v>
      </c>
      <c r="AW335" s="27">
        <f t="shared" si="51"/>
        <v>0</v>
      </c>
      <c r="AX335" s="28">
        <f t="shared" si="48"/>
        <v>0</v>
      </c>
      <c r="AY335" s="29" t="e">
        <f t="shared" si="52"/>
        <v>#DIV/0!</v>
      </c>
      <c r="AZ335" s="30"/>
      <c r="BA335" s="31" t="e">
        <f t="shared" si="55"/>
        <v>#DIV/0!</v>
      </c>
      <c r="BB335" s="22"/>
      <c r="BC335" s="103" t="e">
        <f t="shared" si="53"/>
        <v>#DIV/0!</v>
      </c>
      <c r="BD335" s="22"/>
      <c r="BE335" s="32"/>
      <c r="BF335" s="34" t="e">
        <f t="shared" si="56"/>
        <v>#DIV/0!</v>
      </c>
      <c r="BG335" s="35" t="e">
        <f t="shared" si="54"/>
        <v>#DIV/0!</v>
      </c>
    </row>
    <row r="336" spans="1:59" x14ac:dyDescent="0.45">
      <c r="A336" s="22"/>
      <c r="B336" s="22"/>
      <c r="C336" s="22"/>
      <c r="D336" s="22"/>
      <c r="E336" s="22"/>
      <c r="F336" s="22"/>
      <c r="G336" s="24">
        <f t="shared" si="49"/>
        <v>0</v>
      </c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6"/>
      <c r="AM336" s="25"/>
      <c r="AN336" s="26"/>
      <c r="AO336" s="25"/>
      <c r="AP336" s="25"/>
      <c r="AQ336" s="25"/>
      <c r="AR336" s="25"/>
      <c r="AS336" s="25"/>
      <c r="AT336" s="26"/>
      <c r="AU336" s="26"/>
      <c r="AV336" s="24">
        <f t="shared" si="50"/>
        <v>0</v>
      </c>
      <c r="AW336" s="27">
        <f t="shared" si="51"/>
        <v>0</v>
      </c>
      <c r="AX336" s="28">
        <f t="shared" si="48"/>
        <v>0</v>
      </c>
      <c r="AY336" s="29" t="e">
        <f t="shared" si="52"/>
        <v>#DIV/0!</v>
      </c>
      <c r="AZ336" s="30"/>
      <c r="BA336" s="31" t="e">
        <f t="shared" si="55"/>
        <v>#DIV/0!</v>
      </c>
      <c r="BB336" s="22"/>
      <c r="BC336" s="103" t="e">
        <f t="shared" si="53"/>
        <v>#DIV/0!</v>
      </c>
      <c r="BD336" s="22"/>
      <c r="BE336" s="32"/>
      <c r="BF336" s="34" t="e">
        <f t="shared" si="56"/>
        <v>#DIV/0!</v>
      </c>
      <c r="BG336" s="35" t="e">
        <f t="shared" si="54"/>
        <v>#DIV/0!</v>
      </c>
    </row>
    <row r="337" spans="1:59" x14ac:dyDescent="0.45">
      <c r="A337" s="22"/>
      <c r="B337" s="22"/>
      <c r="C337" s="22"/>
      <c r="D337" s="22"/>
      <c r="E337" s="22"/>
      <c r="F337" s="22"/>
      <c r="G337" s="24">
        <f t="shared" si="49"/>
        <v>0</v>
      </c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6"/>
      <c r="AM337" s="25"/>
      <c r="AN337" s="26"/>
      <c r="AO337" s="25"/>
      <c r="AP337" s="25"/>
      <c r="AQ337" s="25"/>
      <c r="AR337" s="25"/>
      <c r="AS337" s="25"/>
      <c r="AT337" s="26"/>
      <c r="AU337" s="26"/>
      <c r="AV337" s="24">
        <f t="shared" si="50"/>
        <v>0</v>
      </c>
      <c r="AW337" s="27">
        <f t="shared" si="51"/>
        <v>0</v>
      </c>
      <c r="AX337" s="28">
        <f t="shared" si="48"/>
        <v>0</v>
      </c>
      <c r="AY337" s="29" t="e">
        <f t="shared" si="52"/>
        <v>#DIV/0!</v>
      </c>
      <c r="AZ337" s="30"/>
      <c r="BA337" s="31" t="e">
        <f t="shared" si="55"/>
        <v>#DIV/0!</v>
      </c>
      <c r="BB337" s="22"/>
      <c r="BC337" s="103" t="e">
        <f t="shared" si="53"/>
        <v>#DIV/0!</v>
      </c>
      <c r="BD337" s="22"/>
      <c r="BE337" s="32"/>
      <c r="BF337" s="34" t="e">
        <f t="shared" si="56"/>
        <v>#DIV/0!</v>
      </c>
      <c r="BG337" s="35" t="e">
        <f t="shared" si="54"/>
        <v>#DIV/0!</v>
      </c>
    </row>
    <row r="338" spans="1:59" x14ac:dyDescent="0.45">
      <c r="A338" s="22"/>
      <c r="B338" s="22"/>
      <c r="C338" s="22"/>
      <c r="D338" s="22"/>
      <c r="E338" s="22"/>
      <c r="F338" s="22"/>
      <c r="G338" s="24">
        <f t="shared" si="49"/>
        <v>0</v>
      </c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6"/>
      <c r="AM338" s="25"/>
      <c r="AN338" s="26"/>
      <c r="AO338" s="25"/>
      <c r="AP338" s="25"/>
      <c r="AQ338" s="25"/>
      <c r="AR338" s="25"/>
      <c r="AS338" s="25"/>
      <c r="AT338" s="26"/>
      <c r="AU338" s="26"/>
      <c r="AV338" s="24">
        <f t="shared" si="50"/>
        <v>0</v>
      </c>
      <c r="AW338" s="27">
        <f t="shared" si="51"/>
        <v>0</v>
      </c>
      <c r="AX338" s="28">
        <f t="shared" si="48"/>
        <v>0</v>
      </c>
      <c r="AY338" s="29" t="e">
        <f t="shared" si="52"/>
        <v>#DIV/0!</v>
      </c>
      <c r="AZ338" s="30"/>
      <c r="BA338" s="31" t="e">
        <f t="shared" si="55"/>
        <v>#DIV/0!</v>
      </c>
      <c r="BB338" s="22"/>
      <c r="BC338" s="103" t="e">
        <f t="shared" si="53"/>
        <v>#DIV/0!</v>
      </c>
      <c r="BD338" s="22"/>
      <c r="BE338" s="32"/>
      <c r="BF338" s="34" t="e">
        <f t="shared" si="56"/>
        <v>#DIV/0!</v>
      </c>
      <c r="BG338" s="35" t="e">
        <f t="shared" si="54"/>
        <v>#DIV/0!</v>
      </c>
    </row>
    <row r="339" spans="1:59" x14ac:dyDescent="0.45">
      <c r="A339" s="22"/>
      <c r="B339" s="22"/>
      <c r="C339" s="22"/>
      <c r="D339" s="22"/>
      <c r="E339" s="22"/>
      <c r="F339" s="22"/>
      <c r="G339" s="24">
        <f t="shared" si="49"/>
        <v>0</v>
      </c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6"/>
      <c r="AM339" s="25"/>
      <c r="AN339" s="26"/>
      <c r="AO339" s="25"/>
      <c r="AP339" s="25"/>
      <c r="AQ339" s="25"/>
      <c r="AR339" s="25"/>
      <c r="AS339" s="25"/>
      <c r="AT339" s="26"/>
      <c r="AU339" s="26"/>
      <c r="AV339" s="24">
        <f t="shared" si="50"/>
        <v>0</v>
      </c>
      <c r="AW339" s="27">
        <f t="shared" si="51"/>
        <v>0</v>
      </c>
      <c r="AX339" s="28">
        <f t="shared" ref="AX339:AX402" si="57">(HOUR(AW339)*60)+MINUTE(AW339)</f>
        <v>0</v>
      </c>
      <c r="AY339" s="29" t="e">
        <f t="shared" si="52"/>
        <v>#DIV/0!</v>
      </c>
      <c r="AZ339" s="30"/>
      <c r="BA339" s="31" t="e">
        <f t="shared" si="55"/>
        <v>#DIV/0!</v>
      </c>
      <c r="BB339" s="22"/>
      <c r="BC339" s="103" t="e">
        <f t="shared" si="53"/>
        <v>#DIV/0!</v>
      </c>
      <c r="BD339" s="22"/>
      <c r="BE339" s="32"/>
      <c r="BF339" s="34" t="e">
        <f t="shared" si="56"/>
        <v>#DIV/0!</v>
      </c>
      <c r="BG339" s="35" t="e">
        <f t="shared" si="54"/>
        <v>#DIV/0!</v>
      </c>
    </row>
    <row r="340" spans="1:59" x14ac:dyDescent="0.45">
      <c r="A340" s="22"/>
      <c r="B340" s="22"/>
      <c r="C340" s="22"/>
      <c r="D340" s="22"/>
      <c r="E340" s="22"/>
      <c r="F340" s="22"/>
      <c r="G340" s="24">
        <f t="shared" si="49"/>
        <v>0</v>
      </c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6"/>
      <c r="AM340" s="25"/>
      <c r="AN340" s="26"/>
      <c r="AO340" s="25"/>
      <c r="AP340" s="25"/>
      <c r="AQ340" s="25"/>
      <c r="AR340" s="25"/>
      <c r="AS340" s="25"/>
      <c r="AT340" s="26"/>
      <c r="AU340" s="26"/>
      <c r="AV340" s="24">
        <f t="shared" si="50"/>
        <v>0</v>
      </c>
      <c r="AW340" s="27">
        <f t="shared" si="51"/>
        <v>0</v>
      </c>
      <c r="AX340" s="28">
        <f t="shared" si="57"/>
        <v>0</v>
      </c>
      <c r="AY340" s="29" t="e">
        <f t="shared" si="52"/>
        <v>#DIV/0!</v>
      </c>
      <c r="AZ340" s="30"/>
      <c r="BA340" s="31" t="e">
        <f t="shared" si="55"/>
        <v>#DIV/0!</v>
      </c>
      <c r="BB340" s="22"/>
      <c r="BC340" s="103" t="e">
        <f t="shared" si="53"/>
        <v>#DIV/0!</v>
      </c>
      <c r="BD340" s="22"/>
      <c r="BE340" s="32"/>
      <c r="BF340" s="34" t="e">
        <f t="shared" si="56"/>
        <v>#DIV/0!</v>
      </c>
      <c r="BG340" s="35" t="e">
        <f t="shared" si="54"/>
        <v>#DIV/0!</v>
      </c>
    </row>
    <row r="341" spans="1:59" x14ac:dyDescent="0.45">
      <c r="A341" s="22"/>
      <c r="B341" s="22"/>
      <c r="C341" s="22"/>
      <c r="D341" s="22"/>
      <c r="E341" s="22"/>
      <c r="F341" s="22"/>
      <c r="G341" s="24">
        <f t="shared" si="49"/>
        <v>0</v>
      </c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6"/>
      <c r="AM341" s="25"/>
      <c r="AN341" s="26"/>
      <c r="AO341" s="25"/>
      <c r="AP341" s="25"/>
      <c r="AQ341" s="25"/>
      <c r="AR341" s="25"/>
      <c r="AS341" s="25"/>
      <c r="AT341" s="26"/>
      <c r="AU341" s="26"/>
      <c r="AV341" s="24">
        <f t="shared" si="50"/>
        <v>0</v>
      </c>
      <c r="AW341" s="27">
        <f t="shared" si="51"/>
        <v>0</v>
      </c>
      <c r="AX341" s="28">
        <f t="shared" si="57"/>
        <v>0</v>
      </c>
      <c r="AY341" s="29" t="e">
        <f t="shared" si="52"/>
        <v>#DIV/0!</v>
      </c>
      <c r="AZ341" s="30"/>
      <c r="BA341" s="31" t="e">
        <f t="shared" si="55"/>
        <v>#DIV/0!</v>
      </c>
      <c r="BB341" s="22"/>
      <c r="BC341" s="103" t="e">
        <f t="shared" si="53"/>
        <v>#DIV/0!</v>
      </c>
      <c r="BD341" s="22"/>
      <c r="BE341" s="32"/>
      <c r="BF341" s="34" t="e">
        <f t="shared" si="56"/>
        <v>#DIV/0!</v>
      </c>
      <c r="BG341" s="35" t="e">
        <f t="shared" si="54"/>
        <v>#DIV/0!</v>
      </c>
    </row>
    <row r="342" spans="1:59" x14ac:dyDescent="0.45">
      <c r="A342" s="22"/>
      <c r="B342" s="22"/>
      <c r="C342" s="22"/>
      <c r="D342" s="22"/>
      <c r="E342" s="22"/>
      <c r="F342" s="22"/>
      <c r="G342" s="24">
        <f t="shared" si="49"/>
        <v>0</v>
      </c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6"/>
      <c r="AM342" s="25"/>
      <c r="AN342" s="26"/>
      <c r="AO342" s="25"/>
      <c r="AP342" s="25"/>
      <c r="AQ342" s="25"/>
      <c r="AR342" s="25"/>
      <c r="AS342" s="25"/>
      <c r="AT342" s="26"/>
      <c r="AU342" s="26"/>
      <c r="AV342" s="24">
        <f t="shared" si="50"/>
        <v>0</v>
      </c>
      <c r="AW342" s="27">
        <f t="shared" si="51"/>
        <v>0</v>
      </c>
      <c r="AX342" s="28">
        <f t="shared" si="57"/>
        <v>0</v>
      </c>
      <c r="AY342" s="29" t="e">
        <f t="shared" si="52"/>
        <v>#DIV/0!</v>
      </c>
      <c r="AZ342" s="30"/>
      <c r="BA342" s="31" t="e">
        <f t="shared" si="55"/>
        <v>#DIV/0!</v>
      </c>
      <c r="BB342" s="22"/>
      <c r="BC342" s="103" t="e">
        <f t="shared" si="53"/>
        <v>#DIV/0!</v>
      </c>
      <c r="BD342" s="22"/>
      <c r="BE342" s="32"/>
      <c r="BF342" s="34" t="e">
        <f t="shared" si="56"/>
        <v>#DIV/0!</v>
      </c>
      <c r="BG342" s="35" t="e">
        <f t="shared" si="54"/>
        <v>#DIV/0!</v>
      </c>
    </row>
    <row r="343" spans="1:59" x14ac:dyDescent="0.45">
      <c r="A343" s="22"/>
      <c r="B343" s="22"/>
      <c r="C343" s="22"/>
      <c r="D343" s="22"/>
      <c r="E343" s="22"/>
      <c r="F343" s="22"/>
      <c r="G343" s="24">
        <f t="shared" si="49"/>
        <v>0</v>
      </c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6"/>
      <c r="AM343" s="25"/>
      <c r="AN343" s="26"/>
      <c r="AO343" s="25"/>
      <c r="AP343" s="25"/>
      <c r="AQ343" s="25"/>
      <c r="AR343" s="25"/>
      <c r="AS343" s="25"/>
      <c r="AT343" s="26"/>
      <c r="AU343" s="26"/>
      <c r="AV343" s="24">
        <f t="shared" si="50"/>
        <v>0</v>
      </c>
      <c r="AW343" s="27">
        <f t="shared" si="51"/>
        <v>0</v>
      </c>
      <c r="AX343" s="28">
        <f t="shared" si="57"/>
        <v>0</v>
      </c>
      <c r="AY343" s="29" t="e">
        <f t="shared" si="52"/>
        <v>#DIV/0!</v>
      </c>
      <c r="AZ343" s="30"/>
      <c r="BA343" s="31" t="e">
        <f t="shared" si="55"/>
        <v>#DIV/0!</v>
      </c>
      <c r="BB343" s="22"/>
      <c r="BC343" s="103" t="e">
        <f t="shared" si="53"/>
        <v>#DIV/0!</v>
      </c>
      <c r="BD343" s="22"/>
      <c r="BE343" s="32"/>
      <c r="BF343" s="34" t="e">
        <f t="shared" si="56"/>
        <v>#DIV/0!</v>
      </c>
      <c r="BG343" s="35" t="e">
        <f t="shared" si="54"/>
        <v>#DIV/0!</v>
      </c>
    </row>
    <row r="344" spans="1:59" x14ac:dyDescent="0.45">
      <c r="A344" s="22"/>
      <c r="B344" s="22"/>
      <c r="C344" s="22"/>
      <c r="D344" s="22"/>
      <c r="E344" s="22"/>
      <c r="F344" s="22"/>
      <c r="G344" s="24">
        <f t="shared" ref="G344:G407" si="58">(D344-C344)-(E344+F344)</f>
        <v>0</v>
      </c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6"/>
      <c r="AM344" s="25"/>
      <c r="AN344" s="26"/>
      <c r="AO344" s="25"/>
      <c r="AP344" s="25"/>
      <c r="AQ344" s="25"/>
      <c r="AR344" s="25"/>
      <c r="AS344" s="25"/>
      <c r="AT344" s="26"/>
      <c r="AU344" s="26"/>
      <c r="AV344" s="24">
        <f t="shared" si="50"/>
        <v>0</v>
      </c>
      <c r="AW344" s="27">
        <f t="shared" si="51"/>
        <v>0</v>
      </c>
      <c r="AX344" s="28">
        <f t="shared" si="57"/>
        <v>0</v>
      </c>
      <c r="AY344" s="29" t="e">
        <f t="shared" si="52"/>
        <v>#DIV/0!</v>
      </c>
      <c r="AZ344" s="30"/>
      <c r="BA344" s="31" t="e">
        <f t="shared" si="55"/>
        <v>#DIV/0!</v>
      </c>
      <c r="BB344" s="22"/>
      <c r="BC344" s="103" t="e">
        <f t="shared" si="53"/>
        <v>#DIV/0!</v>
      </c>
      <c r="BD344" s="22"/>
      <c r="BE344" s="32"/>
      <c r="BF344" s="34" t="e">
        <f t="shared" si="56"/>
        <v>#DIV/0!</v>
      </c>
      <c r="BG344" s="35" t="e">
        <f t="shared" si="54"/>
        <v>#DIV/0!</v>
      </c>
    </row>
    <row r="345" spans="1:59" x14ac:dyDescent="0.45">
      <c r="A345" s="22"/>
      <c r="B345" s="22"/>
      <c r="C345" s="22"/>
      <c r="D345" s="22"/>
      <c r="E345" s="22"/>
      <c r="F345" s="22"/>
      <c r="G345" s="24">
        <f t="shared" si="58"/>
        <v>0</v>
      </c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6"/>
      <c r="AM345" s="25"/>
      <c r="AN345" s="26"/>
      <c r="AO345" s="25"/>
      <c r="AP345" s="25"/>
      <c r="AQ345" s="25"/>
      <c r="AR345" s="25"/>
      <c r="AS345" s="25"/>
      <c r="AT345" s="26"/>
      <c r="AU345" s="26"/>
      <c r="AV345" s="24">
        <f t="shared" si="50"/>
        <v>0</v>
      </c>
      <c r="AW345" s="27">
        <f t="shared" si="51"/>
        <v>0</v>
      </c>
      <c r="AX345" s="28">
        <f t="shared" si="57"/>
        <v>0</v>
      </c>
      <c r="AY345" s="29" t="e">
        <f t="shared" si="52"/>
        <v>#DIV/0!</v>
      </c>
      <c r="AZ345" s="30"/>
      <c r="BA345" s="31" t="e">
        <f t="shared" si="55"/>
        <v>#DIV/0!</v>
      </c>
      <c r="BB345" s="22"/>
      <c r="BC345" s="103" t="e">
        <f t="shared" si="53"/>
        <v>#DIV/0!</v>
      </c>
      <c r="BD345" s="22"/>
      <c r="BE345" s="32"/>
      <c r="BF345" s="34" t="e">
        <f t="shared" si="56"/>
        <v>#DIV/0!</v>
      </c>
      <c r="BG345" s="35" t="e">
        <f t="shared" si="54"/>
        <v>#DIV/0!</v>
      </c>
    </row>
    <row r="346" spans="1:59" x14ac:dyDescent="0.45">
      <c r="A346" s="22"/>
      <c r="B346" s="22"/>
      <c r="C346" s="22"/>
      <c r="D346" s="22"/>
      <c r="E346" s="22"/>
      <c r="F346" s="22"/>
      <c r="G346" s="24">
        <f t="shared" si="58"/>
        <v>0</v>
      </c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6"/>
      <c r="AM346" s="25"/>
      <c r="AN346" s="26"/>
      <c r="AO346" s="25"/>
      <c r="AP346" s="25"/>
      <c r="AQ346" s="25"/>
      <c r="AR346" s="25"/>
      <c r="AS346" s="25"/>
      <c r="AT346" s="26"/>
      <c r="AU346" s="26"/>
      <c r="AV346" s="24">
        <f t="shared" si="50"/>
        <v>0</v>
      </c>
      <c r="AW346" s="27">
        <f t="shared" si="51"/>
        <v>0</v>
      </c>
      <c r="AX346" s="28">
        <f t="shared" si="57"/>
        <v>0</v>
      </c>
      <c r="AY346" s="29" t="e">
        <f t="shared" si="52"/>
        <v>#DIV/0!</v>
      </c>
      <c r="AZ346" s="30"/>
      <c r="BA346" s="31" t="e">
        <f t="shared" si="55"/>
        <v>#DIV/0!</v>
      </c>
      <c r="BB346" s="22"/>
      <c r="BC346" s="103" t="e">
        <f t="shared" si="53"/>
        <v>#DIV/0!</v>
      </c>
      <c r="BD346" s="22"/>
      <c r="BE346" s="32"/>
      <c r="BF346" s="34" t="e">
        <f t="shared" si="56"/>
        <v>#DIV/0!</v>
      </c>
      <c r="BG346" s="35" t="e">
        <f t="shared" si="54"/>
        <v>#DIV/0!</v>
      </c>
    </row>
    <row r="347" spans="1:59" x14ac:dyDescent="0.45">
      <c r="A347" s="22"/>
      <c r="B347" s="22"/>
      <c r="C347" s="22"/>
      <c r="D347" s="22"/>
      <c r="E347" s="22"/>
      <c r="F347" s="22"/>
      <c r="G347" s="24">
        <f t="shared" si="58"/>
        <v>0</v>
      </c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6"/>
      <c r="AM347" s="25"/>
      <c r="AN347" s="26"/>
      <c r="AO347" s="25"/>
      <c r="AP347" s="25"/>
      <c r="AQ347" s="25"/>
      <c r="AR347" s="25"/>
      <c r="AS347" s="25"/>
      <c r="AT347" s="26"/>
      <c r="AU347" s="26"/>
      <c r="AV347" s="24">
        <f t="shared" si="50"/>
        <v>0</v>
      </c>
      <c r="AW347" s="27">
        <f t="shared" si="51"/>
        <v>0</v>
      </c>
      <c r="AX347" s="28">
        <f t="shared" si="57"/>
        <v>0</v>
      </c>
      <c r="AY347" s="29" t="e">
        <f t="shared" si="52"/>
        <v>#DIV/0!</v>
      </c>
      <c r="AZ347" s="30"/>
      <c r="BA347" s="31" t="e">
        <f t="shared" si="55"/>
        <v>#DIV/0!</v>
      </c>
      <c r="BB347" s="22"/>
      <c r="BC347" s="103" t="e">
        <f t="shared" si="53"/>
        <v>#DIV/0!</v>
      </c>
      <c r="BD347" s="22"/>
      <c r="BE347" s="32"/>
      <c r="BF347" s="34" t="e">
        <f t="shared" si="56"/>
        <v>#DIV/0!</v>
      </c>
      <c r="BG347" s="35" t="e">
        <f t="shared" si="54"/>
        <v>#DIV/0!</v>
      </c>
    </row>
    <row r="348" spans="1:59" x14ac:dyDescent="0.45">
      <c r="A348" s="22"/>
      <c r="B348" s="22"/>
      <c r="C348" s="22"/>
      <c r="D348" s="22"/>
      <c r="E348" s="22"/>
      <c r="F348" s="22"/>
      <c r="G348" s="24">
        <f t="shared" si="58"/>
        <v>0</v>
      </c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6"/>
      <c r="AM348" s="25"/>
      <c r="AN348" s="26"/>
      <c r="AO348" s="25"/>
      <c r="AP348" s="25"/>
      <c r="AQ348" s="25"/>
      <c r="AR348" s="25"/>
      <c r="AS348" s="25"/>
      <c r="AT348" s="26"/>
      <c r="AU348" s="26"/>
      <c r="AV348" s="24">
        <f t="shared" si="50"/>
        <v>0</v>
      </c>
      <c r="AW348" s="27">
        <f t="shared" si="51"/>
        <v>0</v>
      </c>
      <c r="AX348" s="28">
        <f t="shared" si="57"/>
        <v>0</v>
      </c>
      <c r="AY348" s="29" t="e">
        <f t="shared" si="52"/>
        <v>#DIV/0!</v>
      </c>
      <c r="AZ348" s="30"/>
      <c r="BA348" s="31" t="e">
        <f t="shared" si="55"/>
        <v>#DIV/0!</v>
      </c>
      <c r="BB348" s="22"/>
      <c r="BC348" s="103" t="e">
        <f t="shared" si="53"/>
        <v>#DIV/0!</v>
      </c>
      <c r="BD348" s="22"/>
      <c r="BE348" s="32"/>
      <c r="BF348" s="34" t="e">
        <f t="shared" si="56"/>
        <v>#DIV/0!</v>
      </c>
      <c r="BG348" s="35" t="e">
        <f t="shared" si="54"/>
        <v>#DIV/0!</v>
      </c>
    </row>
    <row r="349" spans="1:59" x14ac:dyDescent="0.45">
      <c r="A349" s="22"/>
      <c r="B349" s="22"/>
      <c r="C349" s="22"/>
      <c r="D349" s="22"/>
      <c r="E349" s="22"/>
      <c r="F349" s="22"/>
      <c r="G349" s="24">
        <f t="shared" si="58"/>
        <v>0</v>
      </c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6"/>
      <c r="AM349" s="25"/>
      <c r="AN349" s="26"/>
      <c r="AO349" s="25"/>
      <c r="AP349" s="25"/>
      <c r="AQ349" s="25"/>
      <c r="AR349" s="25"/>
      <c r="AS349" s="25"/>
      <c r="AT349" s="26"/>
      <c r="AU349" s="26"/>
      <c r="AV349" s="24">
        <f t="shared" si="50"/>
        <v>0</v>
      </c>
      <c r="AW349" s="27">
        <f t="shared" si="51"/>
        <v>0</v>
      </c>
      <c r="AX349" s="28">
        <f t="shared" si="57"/>
        <v>0</v>
      </c>
      <c r="AY349" s="29" t="e">
        <f t="shared" si="52"/>
        <v>#DIV/0!</v>
      </c>
      <c r="AZ349" s="30"/>
      <c r="BA349" s="31" t="e">
        <f t="shared" si="55"/>
        <v>#DIV/0!</v>
      </c>
      <c r="BB349" s="22"/>
      <c r="BC349" s="103" t="e">
        <f t="shared" si="53"/>
        <v>#DIV/0!</v>
      </c>
      <c r="BD349" s="22"/>
      <c r="BE349" s="32"/>
      <c r="BF349" s="34" t="e">
        <f t="shared" si="56"/>
        <v>#DIV/0!</v>
      </c>
      <c r="BG349" s="35" t="e">
        <f t="shared" si="54"/>
        <v>#DIV/0!</v>
      </c>
    </row>
    <row r="350" spans="1:59" x14ac:dyDescent="0.45">
      <c r="A350" s="22"/>
      <c r="B350" s="22"/>
      <c r="C350" s="22"/>
      <c r="D350" s="22"/>
      <c r="E350" s="22"/>
      <c r="F350" s="22"/>
      <c r="G350" s="24">
        <f t="shared" si="58"/>
        <v>0</v>
      </c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6"/>
      <c r="AM350" s="25"/>
      <c r="AN350" s="26"/>
      <c r="AO350" s="25"/>
      <c r="AP350" s="25"/>
      <c r="AQ350" s="25"/>
      <c r="AR350" s="25"/>
      <c r="AS350" s="25"/>
      <c r="AT350" s="26"/>
      <c r="AU350" s="26"/>
      <c r="AV350" s="24">
        <f t="shared" si="50"/>
        <v>0</v>
      </c>
      <c r="AW350" s="27">
        <f t="shared" si="51"/>
        <v>0</v>
      </c>
      <c r="AX350" s="28">
        <f t="shared" si="57"/>
        <v>0</v>
      </c>
      <c r="AY350" s="29" t="e">
        <f t="shared" si="52"/>
        <v>#DIV/0!</v>
      </c>
      <c r="AZ350" s="30"/>
      <c r="BA350" s="31" t="e">
        <f t="shared" si="55"/>
        <v>#DIV/0!</v>
      </c>
      <c r="BB350" s="22"/>
      <c r="BC350" s="103" t="e">
        <f t="shared" si="53"/>
        <v>#DIV/0!</v>
      </c>
      <c r="BD350" s="22"/>
      <c r="BE350" s="32"/>
      <c r="BF350" s="34" t="e">
        <f t="shared" si="56"/>
        <v>#DIV/0!</v>
      </c>
      <c r="BG350" s="35" t="e">
        <f t="shared" si="54"/>
        <v>#DIV/0!</v>
      </c>
    </row>
    <row r="351" spans="1:59" x14ac:dyDescent="0.45">
      <c r="A351" s="22"/>
      <c r="B351" s="22"/>
      <c r="C351" s="22"/>
      <c r="D351" s="22"/>
      <c r="E351" s="22"/>
      <c r="F351" s="22"/>
      <c r="G351" s="24">
        <f t="shared" si="58"/>
        <v>0</v>
      </c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6"/>
      <c r="AM351" s="25"/>
      <c r="AN351" s="26"/>
      <c r="AO351" s="25"/>
      <c r="AP351" s="25"/>
      <c r="AQ351" s="25"/>
      <c r="AR351" s="25"/>
      <c r="AS351" s="25"/>
      <c r="AT351" s="26"/>
      <c r="AU351" s="26"/>
      <c r="AV351" s="24">
        <f t="shared" si="50"/>
        <v>0</v>
      </c>
      <c r="AW351" s="27">
        <f t="shared" si="51"/>
        <v>0</v>
      </c>
      <c r="AX351" s="28">
        <f t="shared" si="57"/>
        <v>0</v>
      </c>
      <c r="AY351" s="29" t="e">
        <f t="shared" si="52"/>
        <v>#DIV/0!</v>
      </c>
      <c r="AZ351" s="30"/>
      <c r="BA351" s="31" t="e">
        <f t="shared" si="55"/>
        <v>#DIV/0!</v>
      </c>
      <c r="BB351" s="22"/>
      <c r="BC351" s="103" t="e">
        <f t="shared" si="53"/>
        <v>#DIV/0!</v>
      </c>
      <c r="BD351" s="22"/>
      <c r="BE351" s="32"/>
      <c r="BF351" s="34" t="e">
        <f t="shared" si="56"/>
        <v>#DIV/0!</v>
      </c>
      <c r="BG351" s="35" t="e">
        <f t="shared" si="54"/>
        <v>#DIV/0!</v>
      </c>
    </row>
    <row r="352" spans="1:59" x14ac:dyDescent="0.45">
      <c r="A352" s="22"/>
      <c r="B352" s="22"/>
      <c r="C352" s="22"/>
      <c r="D352" s="22"/>
      <c r="E352" s="22"/>
      <c r="F352" s="22"/>
      <c r="G352" s="24">
        <f t="shared" si="58"/>
        <v>0</v>
      </c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6"/>
      <c r="AM352" s="25"/>
      <c r="AN352" s="26"/>
      <c r="AO352" s="25"/>
      <c r="AP352" s="25"/>
      <c r="AQ352" s="25"/>
      <c r="AR352" s="25"/>
      <c r="AS352" s="25"/>
      <c r="AT352" s="26"/>
      <c r="AU352" s="26"/>
      <c r="AV352" s="24">
        <f t="shared" si="50"/>
        <v>0</v>
      </c>
      <c r="AW352" s="27">
        <f t="shared" si="51"/>
        <v>0</v>
      </c>
      <c r="AX352" s="28">
        <f t="shared" si="57"/>
        <v>0</v>
      </c>
      <c r="AY352" s="29" t="e">
        <f t="shared" si="52"/>
        <v>#DIV/0!</v>
      </c>
      <c r="AZ352" s="30"/>
      <c r="BA352" s="31" t="e">
        <f t="shared" si="55"/>
        <v>#DIV/0!</v>
      </c>
      <c r="BB352" s="22"/>
      <c r="BC352" s="103" t="e">
        <f t="shared" si="53"/>
        <v>#DIV/0!</v>
      </c>
      <c r="BD352" s="22"/>
      <c r="BE352" s="32"/>
      <c r="BF352" s="34" t="e">
        <f t="shared" si="56"/>
        <v>#DIV/0!</v>
      </c>
      <c r="BG352" s="35" t="e">
        <f t="shared" si="54"/>
        <v>#DIV/0!</v>
      </c>
    </row>
    <row r="353" spans="1:59" x14ac:dyDescent="0.45">
      <c r="A353" s="22"/>
      <c r="B353" s="22"/>
      <c r="C353" s="22"/>
      <c r="D353" s="22"/>
      <c r="E353" s="22"/>
      <c r="F353" s="22"/>
      <c r="G353" s="24">
        <f t="shared" si="58"/>
        <v>0</v>
      </c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6"/>
      <c r="AM353" s="25"/>
      <c r="AN353" s="26"/>
      <c r="AO353" s="25"/>
      <c r="AP353" s="25"/>
      <c r="AQ353" s="25"/>
      <c r="AR353" s="25"/>
      <c r="AS353" s="25"/>
      <c r="AT353" s="26"/>
      <c r="AU353" s="26"/>
      <c r="AV353" s="24">
        <f t="shared" si="50"/>
        <v>0</v>
      </c>
      <c r="AW353" s="27">
        <f t="shared" si="51"/>
        <v>0</v>
      </c>
      <c r="AX353" s="28">
        <f t="shared" si="57"/>
        <v>0</v>
      </c>
      <c r="AY353" s="29" t="e">
        <f t="shared" si="52"/>
        <v>#DIV/0!</v>
      </c>
      <c r="AZ353" s="30"/>
      <c r="BA353" s="31" t="e">
        <f t="shared" si="55"/>
        <v>#DIV/0!</v>
      </c>
      <c r="BB353" s="22"/>
      <c r="BC353" s="103" t="e">
        <f t="shared" si="53"/>
        <v>#DIV/0!</v>
      </c>
      <c r="BD353" s="22"/>
      <c r="BE353" s="32"/>
      <c r="BF353" s="34" t="e">
        <f t="shared" si="56"/>
        <v>#DIV/0!</v>
      </c>
      <c r="BG353" s="35" t="e">
        <f t="shared" si="54"/>
        <v>#DIV/0!</v>
      </c>
    </row>
    <row r="354" spans="1:59" x14ac:dyDescent="0.45">
      <c r="A354" s="22"/>
      <c r="B354" s="22"/>
      <c r="C354" s="22"/>
      <c r="D354" s="22"/>
      <c r="E354" s="22"/>
      <c r="F354" s="22"/>
      <c r="G354" s="24">
        <f t="shared" si="58"/>
        <v>0</v>
      </c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6"/>
      <c r="AM354" s="25"/>
      <c r="AN354" s="26"/>
      <c r="AO354" s="25"/>
      <c r="AP354" s="25"/>
      <c r="AQ354" s="25"/>
      <c r="AR354" s="25"/>
      <c r="AS354" s="25"/>
      <c r="AT354" s="26"/>
      <c r="AU354" s="26"/>
      <c r="AV354" s="24">
        <f t="shared" si="50"/>
        <v>0</v>
      </c>
      <c r="AW354" s="27">
        <f t="shared" si="51"/>
        <v>0</v>
      </c>
      <c r="AX354" s="28">
        <f t="shared" si="57"/>
        <v>0</v>
      </c>
      <c r="AY354" s="29" t="e">
        <f t="shared" si="52"/>
        <v>#DIV/0!</v>
      </c>
      <c r="AZ354" s="30"/>
      <c r="BA354" s="31" t="e">
        <f t="shared" si="55"/>
        <v>#DIV/0!</v>
      </c>
      <c r="BB354" s="22"/>
      <c r="BC354" s="103" t="e">
        <f t="shared" si="53"/>
        <v>#DIV/0!</v>
      </c>
      <c r="BD354" s="22"/>
      <c r="BE354" s="32"/>
      <c r="BF354" s="34" t="e">
        <f t="shared" si="56"/>
        <v>#DIV/0!</v>
      </c>
      <c r="BG354" s="35" t="e">
        <f t="shared" si="54"/>
        <v>#DIV/0!</v>
      </c>
    </row>
    <row r="355" spans="1:59" x14ac:dyDescent="0.45">
      <c r="A355" s="22"/>
      <c r="B355" s="22"/>
      <c r="C355" s="22"/>
      <c r="D355" s="22"/>
      <c r="E355" s="22"/>
      <c r="F355" s="22"/>
      <c r="G355" s="24">
        <f t="shared" si="58"/>
        <v>0</v>
      </c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6"/>
      <c r="AM355" s="25"/>
      <c r="AN355" s="26"/>
      <c r="AO355" s="25"/>
      <c r="AP355" s="25"/>
      <c r="AQ355" s="25"/>
      <c r="AR355" s="25"/>
      <c r="AS355" s="25"/>
      <c r="AT355" s="26"/>
      <c r="AU355" s="26"/>
      <c r="AV355" s="24">
        <f t="shared" si="50"/>
        <v>0</v>
      </c>
      <c r="AW355" s="27">
        <f t="shared" si="51"/>
        <v>0</v>
      </c>
      <c r="AX355" s="28">
        <f t="shared" si="57"/>
        <v>0</v>
      </c>
      <c r="AY355" s="29" t="e">
        <f t="shared" si="52"/>
        <v>#DIV/0!</v>
      </c>
      <c r="AZ355" s="30"/>
      <c r="BA355" s="31" t="e">
        <f t="shared" si="55"/>
        <v>#DIV/0!</v>
      </c>
      <c r="BB355" s="22"/>
      <c r="BC355" s="103" t="e">
        <f t="shared" si="53"/>
        <v>#DIV/0!</v>
      </c>
      <c r="BD355" s="22"/>
      <c r="BE355" s="32"/>
      <c r="BF355" s="34" t="e">
        <f t="shared" si="56"/>
        <v>#DIV/0!</v>
      </c>
      <c r="BG355" s="35" t="e">
        <f t="shared" si="54"/>
        <v>#DIV/0!</v>
      </c>
    </row>
    <row r="356" spans="1:59" x14ac:dyDescent="0.45">
      <c r="A356" s="22"/>
      <c r="B356" s="22"/>
      <c r="C356" s="22"/>
      <c r="D356" s="22"/>
      <c r="E356" s="22"/>
      <c r="F356" s="22"/>
      <c r="G356" s="24">
        <f t="shared" si="58"/>
        <v>0</v>
      </c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6"/>
      <c r="AM356" s="25"/>
      <c r="AN356" s="26"/>
      <c r="AO356" s="25"/>
      <c r="AP356" s="25"/>
      <c r="AQ356" s="25"/>
      <c r="AR356" s="25"/>
      <c r="AS356" s="25"/>
      <c r="AT356" s="26"/>
      <c r="AU356" s="26"/>
      <c r="AV356" s="24">
        <f t="shared" ref="AV356:AV419" si="59">SUM(H356:AT356)</f>
        <v>0</v>
      </c>
      <c r="AW356" s="27">
        <f t="shared" si="51"/>
        <v>0</v>
      </c>
      <c r="AX356" s="28">
        <f t="shared" si="57"/>
        <v>0</v>
      </c>
      <c r="AY356" s="29" t="e">
        <f t="shared" si="52"/>
        <v>#DIV/0!</v>
      </c>
      <c r="AZ356" s="30"/>
      <c r="BA356" s="31" t="e">
        <f t="shared" si="55"/>
        <v>#DIV/0!</v>
      </c>
      <c r="BB356" s="22"/>
      <c r="BC356" s="103" t="e">
        <f t="shared" si="53"/>
        <v>#DIV/0!</v>
      </c>
      <c r="BD356" s="22"/>
      <c r="BE356" s="32"/>
      <c r="BF356" s="34" t="e">
        <f t="shared" si="56"/>
        <v>#DIV/0!</v>
      </c>
      <c r="BG356" s="35" t="e">
        <f t="shared" si="54"/>
        <v>#DIV/0!</v>
      </c>
    </row>
    <row r="357" spans="1:59" x14ac:dyDescent="0.45">
      <c r="A357" s="22"/>
      <c r="B357" s="22"/>
      <c r="C357" s="22"/>
      <c r="D357" s="22"/>
      <c r="E357" s="22"/>
      <c r="F357" s="22"/>
      <c r="G357" s="24">
        <f t="shared" si="58"/>
        <v>0</v>
      </c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6"/>
      <c r="AM357" s="25"/>
      <c r="AN357" s="26"/>
      <c r="AO357" s="25"/>
      <c r="AP357" s="25"/>
      <c r="AQ357" s="25"/>
      <c r="AR357" s="25"/>
      <c r="AS357" s="25"/>
      <c r="AT357" s="26"/>
      <c r="AU357" s="26"/>
      <c r="AV357" s="24">
        <f t="shared" si="59"/>
        <v>0</v>
      </c>
      <c r="AW357" s="27">
        <f t="shared" si="51"/>
        <v>0</v>
      </c>
      <c r="AX357" s="28">
        <f t="shared" si="57"/>
        <v>0</v>
      </c>
      <c r="AY357" s="29" t="e">
        <f t="shared" si="52"/>
        <v>#DIV/0!</v>
      </c>
      <c r="AZ357" s="30"/>
      <c r="BA357" s="31" t="e">
        <f t="shared" si="55"/>
        <v>#DIV/0!</v>
      </c>
      <c r="BB357" s="22"/>
      <c r="BC357" s="103" t="e">
        <f t="shared" si="53"/>
        <v>#DIV/0!</v>
      </c>
      <c r="BD357" s="22"/>
      <c r="BE357" s="32"/>
      <c r="BF357" s="34" t="e">
        <f t="shared" si="56"/>
        <v>#DIV/0!</v>
      </c>
      <c r="BG357" s="35" t="e">
        <f t="shared" si="54"/>
        <v>#DIV/0!</v>
      </c>
    </row>
    <row r="358" spans="1:59" x14ac:dyDescent="0.45">
      <c r="A358" s="22"/>
      <c r="B358" s="22"/>
      <c r="C358" s="22"/>
      <c r="D358" s="22"/>
      <c r="E358" s="22"/>
      <c r="F358" s="22"/>
      <c r="G358" s="24">
        <f t="shared" si="58"/>
        <v>0</v>
      </c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6"/>
      <c r="AM358" s="25"/>
      <c r="AN358" s="26"/>
      <c r="AO358" s="25"/>
      <c r="AP358" s="25"/>
      <c r="AQ358" s="25"/>
      <c r="AR358" s="25"/>
      <c r="AS358" s="25"/>
      <c r="AT358" s="26"/>
      <c r="AU358" s="26"/>
      <c r="AV358" s="24">
        <f t="shared" si="59"/>
        <v>0</v>
      </c>
      <c r="AW358" s="27">
        <f t="shared" si="51"/>
        <v>0</v>
      </c>
      <c r="AX358" s="28">
        <f t="shared" si="57"/>
        <v>0</v>
      </c>
      <c r="AY358" s="29" t="e">
        <f t="shared" si="52"/>
        <v>#DIV/0!</v>
      </c>
      <c r="AZ358" s="30"/>
      <c r="BA358" s="31" t="e">
        <f t="shared" si="55"/>
        <v>#DIV/0!</v>
      </c>
      <c r="BB358" s="22"/>
      <c r="BC358" s="103" t="e">
        <f t="shared" si="53"/>
        <v>#DIV/0!</v>
      </c>
      <c r="BD358" s="22"/>
      <c r="BE358" s="32"/>
      <c r="BF358" s="34" t="e">
        <f t="shared" si="56"/>
        <v>#DIV/0!</v>
      </c>
      <c r="BG358" s="35" t="e">
        <f t="shared" si="54"/>
        <v>#DIV/0!</v>
      </c>
    </row>
    <row r="359" spans="1:59" x14ac:dyDescent="0.45">
      <c r="A359" s="22"/>
      <c r="B359" s="22"/>
      <c r="C359" s="22"/>
      <c r="D359" s="22"/>
      <c r="E359" s="22"/>
      <c r="F359" s="22"/>
      <c r="G359" s="24">
        <f t="shared" si="58"/>
        <v>0</v>
      </c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6"/>
      <c r="AM359" s="25"/>
      <c r="AN359" s="26"/>
      <c r="AO359" s="25"/>
      <c r="AP359" s="25"/>
      <c r="AQ359" s="25"/>
      <c r="AR359" s="25"/>
      <c r="AS359" s="25"/>
      <c r="AT359" s="26"/>
      <c r="AU359" s="26"/>
      <c r="AV359" s="24">
        <f t="shared" si="59"/>
        <v>0</v>
      </c>
      <c r="AW359" s="27">
        <f t="shared" si="51"/>
        <v>0</v>
      </c>
      <c r="AX359" s="28">
        <f t="shared" si="57"/>
        <v>0</v>
      </c>
      <c r="AY359" s="29" t="e">
        <f t="shared" si="52"/>
        <v>#DIV/0!</v>
      </c>
      <c r="AZ359" s="30"/>
      <c r="BA359" s="31" t="e">
        <f t="shared" si="55"/>
        <v>#DIV/0!</v>
      </c>
      <c r="BB359" s="22"/>
      <c r="BC359" s="103" t="e">
        <f t="shared" si="53"/>
        <v>#DIV/0!</v>
      </c>
      <c r="BD359" s="22"/>
      <c r="BE359" s="32"/>
      <c r="BF359" s="34" t="e">
        <f t="shared" si="56"/>
        <v>#DIV/0!</v>
      </c>
      <c r="BG359" s="35" t="e">
        <f t="shared" si="54"/>
        <v>#DIV/0!</v>
      </c>
    </row>
    <row r="360" spans="1:59" x14ac:dyDescent="0.45">
      <c r="A360" s="22"/>
      <c r="B360" s="22"/>
      <c r="C360" s="22"/>
      <c r="D360" s="22"/>
      <c r="E360" s="22"/>
      <c r="F360" s="22"/>
      <c r="G360" s="24">
        <f t="shared" si="58"/>
        <v>0</v>
      </c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6"/>
      <c r="AM360" s="25"/>
      <c r="AN360" s="26"/>
      <c r="AO360" s="25"/>
      <c r="AP360" s="25"/>
      <c r="AQ360" s="25"/>
      <c r="AR360" s="25"/>
      <c r="AS360" s="25"/>
      <c r="AT360" s="26"/>
      <c r="AU360" s="26"/>
      <c r="AV360" s="24">
        <f t="shared" si="59"/>
        <v>0</v>
      </c>
      <c r="AW360" s="27">
        <f t="shared" si="51"/>
        <v>0</v>
      </c>
      <c r="AX360" s="28">
        <f t="shared" si="57"/>
        <v>0</v>
      </c>
      <c r="AY360" s="29" t="e">
        <f t="shared" si="52"/>
        <v>#DIV/0!</v>
      </c>
      <c r="AZ360" s="30"/>
      <c r="BA360" s="31" t="e">
        <f t="shared" si="55"/>
        <v>#DIV/0!</v>
      </c>
      <c r="BB360" s="22"/>
      <c r="BC360" s="103" t="e">
        <f t="shared" si="53"/>
        <v>#DIV/0!</v>
      </c>
      <c r="BD360" s="22"/>
      <c r="BE360" s="32"/>
      <c r="BF360" s="34" t="e">
        <f t="shared" si="56"/>
        <v>#DIV/0!</v>
      </c>
      <c r="BG360" s="35" t="e">
        <f t="shared" si="54"/>
        <v>#DIV/0!</v>
      </c>
    </row>
    <row r="361" spans="1:59" x14ac:dyDescent="0.45">
      <c r="A361" s="22"/>
      <c r="B361" s="22"/>
      <c r="C361" s="22"/>
      <c r="D361" s="22"/>
      <c r="E361" s="22"/>
      <c r="F361" s="22"/>
      <c r="G361" s="24">
        <f t="shared" si="58"/>
        <v>0</v>
      </c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6"/>
      <c r="AM361" s="25"/>
      <c r="AN361" s="26"/>
      <c r="AO361" s="25"/>
      <c r="AP361" s="25"/>
      <c r="AQ361" s="25"/>
      <c r="AR361" s="25"/>
      <c r="AS361" s="25"/>
      <c r="AT361" s="26"/>
      <c r="AU361" s="26"/>
      <c r="AV361" s="24">
        <f t="shared" si="59"/>
        <v>0</v>
      </c>
      <c r="AW361" s="27">
        <f t="shared" si="51"/>
        <v>0</v>
      </c>
      <c r="AX361" s="28">
        <f t="shared" si="57"/>
        <v>0</v>
      </c>
      <c r="AY361" s="29" t="e">
        <f t="shared" si="52"/>
        <v>#DIV/0!</v>
      </c>
      <c r="AZ361" s="30"/>
      <c r="BA361" s="31" t="e">
        <f t="shared" si="55"/>
        <v>#DIV/0!</v>
      </c>
      <c r="BB361" s="22"/>
      <c r="BC361" s="103" t="e">
        <f t="shared" si="53"/>
        <v>#DIV/0!</v>
      </c>
      <c r="BD361" s="22"/>
      <c r="BE361" s="32"/>
      <c r="BF361" s="34" t="e">
        <f t="shared" si="56"/>
        <v>#DIV/0!</v>
      </c>
      <c r="BG361" s="35" t="e">
        <f t="shared" si="54"/>
        <v>#DIV/0!</v>
      </c>
    </row>
    <row r="362" spans="1:59" x14ac:dyDescent="0.45">
      <c r="A362" s="22"/>
      <c r="B362" s="22"/>
      <c r="C362" s="22"/>
      <c r="D362" s="22"/>
      <c r="E362" s="22"/>
      <c r="F362" s="22"/>
      <c r="G362" s="24">
        <f t="shared" si="58"/>
        <v>0</v>
      </c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6"/>
      <c r="AM362" s="25"/>
      <c r="AN362" s="26"/>
      <c r="AO362" s="25"/>
      <c r="AP362" s="25"/>
      <c r="AQ362" s="25"/>
      <c r="AR362" s="25"/>
      <c r="AS362" s="25"/>
      <c r="AT362" s="26"/>
      <c r="AU362" s="26"/>
      <c r="AV362" s="24">
        <f t="shared" si="59"/>
        <v>0</v>
      </c>
      <c r="AW362" s="27">
        <f t="shared" si="51"/>
        <v>0</v>
      </c>
      <c r="AX362" s="28">
        <f t="shared" si="57"/>
        <v>0</v>
      </c>
      <c r="AY362" s="29" t="e">
        <f t="shared" si="52"/>
        <v>#DIV/0!</v>
      </c>
      <c r="AZ362" s="30"/>
      <c r="BA362" s="31" t="e">
        <f t="shared" si="55"/>
        <v>#DIV/0!</v>
      </c>
      <c r="BB362" s="22"/>
      <c r="BC362" s="103" t="e">
        <f t="shared" si="53"/>
        <v>#DIV/0!</v>
      </c>
      <c r="BD362" s="22"/>
      <c r="BE362" s="32"/>
      <c r="BF362" s="34" t="e">
        <f t="shared" si="56"/>
        <v>#DIV/0!</v>
      </c>
      <c r="BG362" s="35" t="e">
        <f t="shared" si="54"/>
        <v>#DIV/0!</v>
      </c>
    </row>
    <row r="363" spans="1:59" x14ac:dyDescent="0.45">
      <c r="A363" s="22"/>
      <c r="B363" s="22"/>
      <c r="C363" s="22"/>
      <c r="D363" s="22"/>
      <c r="E363" s="22"/>
      <c r="F363" s="22"/>
      <c r="G363" s="24">
        <f t="shared" si="58"/>
        <v>0</v>
      </c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6"/>
      <c r="AM363" s="25"/>
      <c r="AN363" s="26"/>
      <c r="AO363" s="25"/>
      <c r="AP363" s="25"/>
      <c r="AQ363" s="25"/>
      <c r="AR363" s="25"/>
      <c r="AS363" s="25"/>
      <c r="AT363" s="26"/>
      <c r="AU363" s="26"/>
      <c r="AV363" s="24">
        <f t="shared" si="59"/>
        <v>0</v>
      </c>
      <c r="AW363" s="27">
        <f t="shared" si="51"/>
        <v>0</v>
      </c>
      <c r="AX363" s="28">
        <f t="shared" si="57"/>
        <v>0</v>
      </c>
      <c r="AY363" s="29" t="e">
        <f t="shared" si="52"/>
        <v>#DIV/0!</v>
      </c>
      <c r="AZ363" s="30"/>
      <c r="BA363" s="31" t="e">
        <f t="shared" si="55"/>
        <v>#DIV/0!</v>
      </c>
      <c r="BB363" s="22"/>
      <c r="BC363" s="103" t="e">
        <f t="shared" si="53"/>
        <v>#DIV/0!</v>
      </c>
      <c r="BD363" s="22"/>
      <c r="BE363" s="32"/>
      <c r="BF363" s="34" t="e">
        <f t="shared" si="56"/>
        <v>#DIV/0!</v>
      </c>
      <c r="BG363" s="35" t="e">
        <f t="shared" si="54"/>
        <v>#DIV/0!</v>
      </c>
    </row>
    <row r="364" spans="1:59" x14ac:dyDescent="0.45">
      <c r="A364" s="22"/>
      <c r="B364" s="22"/>
      <c r="C364" s="22"/>
      <c r="D364" s="22"/>
      <c r="E364" s="22"/>
      <c r="F364" s="22"/>
      <c r="G364" s="24">
        <f t="shared" si="58"/>
        <v>0</v>
      </c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6"/>
      <c r="AM364" s="25"/>
      <c r="AN364" s="26"/>
      <c r="AO364" s="25"/>
      <c r="AP364" s="25"/>
      <c r="AQ364" s="25"/>
      <c r="AR364" s="25"/>
      <c r="AS364" s="25"/>
      <c r="AT364" s="26"/>
      <c r="AU364" s="26"/>
      <c r="AV364" s="24">
        <f t="shared" si="59"/>
        <v>0</v>
      </c>
      <c r="AW364" s="27">
        <f t="shared" si="51"/>
        <v>0</v>
      </c>
      <c r="AX364" s="28">
        <f t="shared" si="57"/>
        <v>0</v>
      </c>
      <c r="AY364" s="29" t="e">
        <f t="shared" si="52"/>
        <v>#DIV/0!</v>
      </c>
      <c r="AZ364" s="30"/>
      <c r="BA364" s="31" t="e">
        <f t="shared" si="55"/>
        <v>#DIV/0!</v>
      </c>
      <c r="BB364" s="22"/>
      <c r="BC364" s="103" t="e">
        <f t="shared" si="53"/>
        <v>#DIV/0!</v>
      </c>
      <c r="BD364" s="22"/>
      <c r="BE364" s="32"/>
      <c r="BF364" s="34" t="e">
        <f t="shared" si="56"/>
        <v>#DIV/0!</v>
      </c>
      <c r="BG364" s="35" t="e">
        <f t="shared" si="54"/>
        <v>#DIV/0!</v>
      </c>
    </row>
    <row r="365" spans="1:59" x14ac:dyDescent="0.45">
      <c r="A365" s="22"/>
      <c r="B365" s="22"/>
      <c r="C365" s="22"/>
      <c r="D365" s="22"/>
      <c r="E365" s="22"/>
      <c r="F365" s="22"/>
      <c r="G365" s="24">
        <f t="shared" si="58"/>
        <v>0</v>
      </c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6"/>
      <c r="AM365" s="25"/>
      <c r="AN365" s="26"/>
      <c r="AO365" s="25"/>
      <c r="AP365" s="25"/>
      <c r="AQ365" s="25"/>
      <c r="AR365" s="25"/>
      <c r="AS365" s="25"/>
      <c r="AT365" s="26"/>
      <c r="AU365" s="26"/>
      <c r="AV365" s="24">
        <f t="shared" si="59"/>
        <v>0</v>
      </c>
      <c r="AW365" s="27">
        <f t="shared" ref="AW365:AW428" si="60">G365-AV365</f>
        <v>0</v>
      </c>
      <c r="AX365" s="28">
        <f t="shared" si="57"/>
        <v>0</v>
      </c>
      <c r="AY365" s="29" t="e">
        <f t="shared" ref="AY365:AY428" si="61">AW365/G365</f>
        <v>#DIV/0!</v>
      </c>
      <c r="AZ365" s="30"/>
      <c r="BA365" s="31" t="e">
        <f t="shared" si="55"/>
        <v>#DIV/0!</v>
      </c>
      <c r="BB365" s="22"/>
      <c r="BC365" s="103" t="e">
        <f t="shared" si="53"/>
        <v>#DIV/0!</v>
      </c>
      <c r="BD365" s="22"/>
      <c r="BE365" s="32"/>
      <c r="BF365" s="34" t="e">
        <f t="shared" si="56"/>
        <v>#DIV/0!</v>
      </c>
      <c r="BG365" s="35" t="e">
        <f t="shared" si="54"/>
        <v>#DIV/0!</v>
      </c>
    </row>
    <row r="366" spans="1:59" x14ac:dyDescent="0.45">
      <c r="A366" s="22"/>
      <c r="B366" s="22"/>
      <c r="C366" s="22"/>
      <c r="D366" s="22"/>
      <c r="E366" s="22"/>
      <c r="F366" s="22"/>
      <c r="G366" s="24">
        <f t="shared" si="58"/>
        <v>0</v>
      </c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6"/>
      <c r="AM366" s="25"/>
      <c r="AN366" s="26"/>
      <c r="AO366" s="25"/>
      <c r="AP366" s="25"/>
      <c r="AQ366" s="25"/>
      <c r="AR366" s="25"/>
      <c r="AS366" s="25"/>
      <c r="AT366" s="26"/>
      <c r="AU366" s="26"/>
      <c r="AV366" s="24">
        <f t="shared" si="59"/>
        <v>0</v>
      </c>
      <c r="AW366" s="27">
        <f t="shared" si="60"/>
        <v>0</v>
      </c>
      <c r="AX366" s="28">
        <f t="shared" si="57"/>
        <v>0</v>
      </c>
      <c r="AY366" s="29" t="e">
        <f t="shared" si="61"/>
        <v>#DIV/0!</v>
      </c>
      <c r="AZ366" s="30"/>
      <c r="BA366" s="31" t="e">
        <f t="shared" si="55"/>
        <v>#DIV/0!</v>
      </c>
      <c r="BB366" s="22"/>
      <c r="BC366" s="103" t="e">
        <f t="shared" si="53"/>
        <v>#DIV/0!</v>
      </c>
      <c r="BD366" s="22"/>
      <c r="BE366" s="32"/>
      <c r="BF366" s="34" t="e">
        <f t="shared" si="56"/>
        <v>#DIV/0!</v>
      </c>
      <c r="BG366" s="35" t="e">
        <f t="shared" si="54"/>
        <v>#DIV/0!</v>
      </c>
    </row>
    <row r="367" spans="1:59" x14ac:dyDescent="0.45">
      <c r="A367" s="22"/>
      <c r="B367" s="22"/>
      <c r="C367" s="22"/>
      <c r="D367" s="22"/>
      <c r="E367" s="22"/>
      <c r="F367" s="22"/>
      <c r="G367" s="24">
        <f t="shared" si="58"/>
        <v>0</v>
      </c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6"/>
      <c r="AM367" s="25"/>
      <c r="AN367" s="26"/>
      <c r="AO367" s="25"/>
      <c r="AP367" s="25"/>
      <c r="AQ367" s="25"/>
      <c r="AR367" s="25"/>
      <c r="AS367" s="25"/>
      <c r="AT367" s="26"/>
      <c r="AU367" s="26"/>
      <c r="AV367" s="24">
        <f t="shared" si="59"/>
        <v>0</v>
      </c>
      <c r="AW367" s="27">
        <f t="shared" si="60"/>
        <v>0</v>
      </c>
      <c r="AX367" s="28">
        <f t="shared" si="57"/>
        <v>0</v>
      </c>
      <c r="AY367" s="29" t="e">
        <f t="shared" si="61"/>
        <v>#DIV/0!</v>
      </c>
      <c r="AZ367" s="30"/>
      <c r="BA367" s="31" t="e">
        <f t="shared" si="55"/>
        <v>#DIV/0!</v>
      </c>
      <c r="BB367" s="22"/>
      <c r="BC367" s="103" t="e">
        <f t="shared" si="53"/>
        <v>#DIV/0!</v>
      </c>
      <c r="BD367" s="22"/>
      <c r="BE367" s="32"/>
      <c r="BF367" s="34" t="e">
        <f t="shared" si="56"/>
        <v>#DIV/0!</v>
      </c>
      <c r="BG367" s="35" t="e">
        <f t="shared" si="54"/>
        <v>#DIV/0!</v>
      </c>
    </row>
    <row r="368" spans="1:59" x14ac:dyDescent="0.45">
      <c r="A368" s="22"/>
      <c r="B368" s="22"/>
      <c r="C368" s="22"/>
      <c r="D368" s="22"/>
      <c r="E368" s="22"/>
      <c r="F368" s="22"/>
      <c r="G368" s="24">
        <f t="shared" si="58"/>
        <v>0</v>
      </c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6"/>
      <c r="AM368" s="25"/>
      <c r="AN368" s="26"/>
      <c r="AO368" s="25"/>
      <c r="AP368" s="25"/>
      <c r="AQ368" s="25"/>
      <c r="AR368" s="25"/>
      <c r="AS368" s="25"/>
      <c r="AT368" s="26"/>
      <c r="AU368" s="26"/>
      <c r="AV368" s="24">
        <f t="shared" si="59"/>
        <v>0</v>
      </c>
      <c r="AW368" s="27">
        <f t="shared" si="60"/>
        <v>0</v>
      </c>
      <c r="AX368" s="28">
        <f t="shared" si="57"/>
        <v>0</v>
      </c>
      <c r="AY368" s="29" t="e">
        <f t="shared" si="61"/>
        <v>#DIV/0!</v>
      </c>
      <c r="AZ368" s="30"/>
      <c r="BA368" s="31" t="e">
        <f t="shared" si="55"/>
        <v>#DIV/0!</v>
      </c>
      <c r="BB368" s="22"/>
      <c r="BC368" s="103" t="e">
        <f t="shared" si="53"/>
        <v>#DIV/0!</v>
      </c>
      <c r="BD368" s="22"/>
      <c r="BE368" s="32"/>
      <c r="BF368" s="34" t="e">
        <f t="shared" si="56"/>
        <v>#DIV/0!</v>
      </c>
      <c r="BG368" s="35" t="e">
        <f t="shared" si="54"/>
        <v>#DIV/0!</v>
      </c>
    </row>
    <row r="369" spans="1:59" x14ac:dyDescent="0.45">
      <c r="A369" s="22"/>
      <c r="B369" s="22"/>
      <c r="C369" s="22"/>
      <c r="D369" s="22"/>
      <c r="E369" s="22"/>
      <c r="F369" s="22"/>
      <c r="G369" s="24">
        <f t="shared" si="58"/>
        <v>0</v>
      </c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6"/>
      <c r="AM369" s="25"/>
      <c r="AN369" s="26"/>
      <c r="AO369" s="25"/>
      <c r="AP369" s="25"/>
      <c r="AQ369" s="25"/>
      <c r="AR369" s="25"/>
      <c r="AS369" s="25"/>
      <c r="AT369" s="26"/>
      <c r="AU369" s="26"/>
      <c r="AV369" s="24">
        <f t="shared" si="59"/>
        <v>0</v>
      </c>
      <c r="AW369" s="27">
        <f t="shared" si="60"/>
        <v>0</v>
      </c>
      <c r="AX369" s="28">
        <f t="shared" si="57"/>
        <v>0</v>
      </c>
      <c r="AY369" s="29" t="e">
        <f t="shared" si="61"/>
        <v>#DIV/0!</v>
      </c>
      <c r="AZ369" s="30"/>
      <c r="BA369" s="31" t="e">
        <f t="shared" si="55"/>
        <v>#DIV/0!</v>
      </c>
      <c r="BB369" s="22"/>
      <c r="BC369" s="103" t="e">
        <f t="shared" si="53"/>
        <v>#DIV/0!</v>
      </c>
      <c r="BD369" s="22"/>
      <c r="BE369" s="32"/>
      <c r="BF369" s="34" t="e">
        <f t="shared" si="56"/>
        <v>#DIV/0!</v>
      </c>
      <c r="BG369" s="35" t="e">
        <f t="shared" si="54"/>
        <v>#DIV/0!</v>
      </c>
    </row>
    <row r="370" spans="1:59" x14ac:dyDescent="0.45">
      <c r="A370" s="22"/>
      <c r="B370" s="22"/>
      <c r="C370" s="22"/>
      <c r="D370" s="22"/>
      <c r="E370" s="22"/>
      <c r="F370" s="22"/>
      <c r="G370" s="24">
        <f t="shared" si="58"/>
        <v>0</v>
      </c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6"/>
      <c r="AM370" s="25"/>
      <c r="AN370" s="26"/>
      <c r="AO370" s="25"/>
      <c r="AP370" s="25"/>
      <c r="AQ370" s="25"/>
      <c r="AR370" s="25"/>
      <c r="AS370" s="25"/>
      <c r="AT370" s="26"/>
      <c r="AU370" s="26"/>
      <c r="AV370" s="24">
        <f t="shared" si="59"/>
        <v>0</v>
      </c>
      <c r="AW370" s="27">
        <f t="shared" si="60"/>
        <v>0</v>
      </c>
      <c r="AX370" s="28">
        <f t="shared" si="57"/>
        <v>0</v>
      </c>
      <c r="AY370" s="29" t="e">
        <f t="shared" si="61"/>
        <v>#DIV/0!</v>
      </c>
      <c r="AZ370" s="30"/>
      <c r="BA370" s="31" t="e">
        <f t="shared" si="55"/>
        <v>#DIV/0!</v>
      </c>
      <c r="BB370" s="22"/>
      <c r="BC370" s="103" t="e">
        <f t="shared" si="53"/>
        <v>#DIV/0!</v>
      </c>
      <c r="BD370" s="22"/>
      <c r="BE370" s="32"/>
      <c r="BF370" s="34" t="e">
        <f t="shared" si="56"/>
        <v>#DIV/0!</v>
      </c>
      <c r="BG370" s="35" t="e">
        <f t="shared" si="54"/>
        <v>#DIV/0!</v>
      </c>
    </row>
    <row r="371" spans="1:59" x14ac:dyDescent="0.45">
      <c r="A371" s="22"/>
      <c r="B371" s="22"/>
      <c r="C371" s="22"/>
      <c r="D371" s="22"/>
      <c r="E371" s="22"/>
      <c r="F371" s="22"/>
      <c r="G371" s="24">
        <f t="shared" si="58"/>
        <v>0</v>
      </c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6"/>
      <c r="AM371" s="25"/>
      <c r="AN371" s="26"/>
      <c r="AO371" s="25"/>
      <c r="AP371" s="25"/>
      <c r="AQ371" s="25"/>
      <c r="AR371" s="25"/>
      <c r="AS371" s="25"/>
      <c r="AT371" s="26"/>
      <c r="AU371" s="26"/>
      <c r="AV371" s="24">
        <f t="shared" si="59"/>
        <v>0</v>
      </c>
      <c r="AW371" s="27">
        <f t="shared" si="60"/>
        <v>0</v>
      </c>
      <c r="AX371" s="28">
        <f t="shared" si="57"/>
        <v>0</v>
      </c>
      <c r="AY371" s="29" t="e">
        <f t="shared" si="61"/>
        <v>#DIV/0!</v>
      </c>
      <c r="AZ371" s="30"/>
      <c r="BA371" s="31" t="e">
        <f t="shared" si="55"/>
        <v>#DIV/0!</v>
      </c>
      <c r="BB371" s="22"/>
      <c r="BC371" s="103" t="e">
        <f t="shared" si="53"/>
        <v>#DIV/0!</v>
      </c>
      <c r="BD371" s="22"/>
      <c r="BE371" s="32"/>
      <c r="BF371" s="34" t="e">
        <f t="shared" si="56"/>
        <v>#DIV/0!</v>
      </c>
      <c r="BG371" s="35" t="e">
        <f t="shared" si="54"/>
        <v>#DIV/0!</v>
      </c>
    </row>
    <row r="372" spans="1:59" x14ac:dyDescent="0.45">
      <c r="A372" s="22"/>
      <c r="B372" s="22"/>
      <c r="C372" s="22"/>
      <c r="D372" s="22"/>
      <c r="E372" s="22"/>
      <c r="F372" s="22"/>
      <c r="G372" s="24">
        <f t="shared" si="58"/>
        <v>0</v>
      </c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6"/>
      <c r="AM372" s="25"/>
      <c r="AN372" s="26"/>
      <c r="AO372" s="25"/>
      <c r="AP372" s="25"/>
      <c r="AQ372" s="25"/>
      <c r="AR372" s="25"/>
      <c r="AS372" s="25"/>
      <c r="AT372" s="26"/>
      <c r="AU372" s="26"/>
      <c r="AV372" s="24">
        <f t="shared" si="59"/>
        <v>0</v>
      </c>
      <c r="AW372" s="27">
        <f t="shared" si="60"/>
        <v>0</v>
      </c>
      <c r="AX372" s="28">
        <f t="shared" si="57"/>
        <v>0</v>
      </c>
      <c r="AY372" s="29" t="e">
        <f t="shared" si="61"/>
        <v>#DIV/0!</v>
      </c>
      <c r="AZ372" s="30"/>
      <c r="BA372" s="31" t="e">
        <f t="shared" si="55"/>
        <v>#DIV/0!</v>
      </c>
      <c r="BB372" s="22"/>
      <c r="BC372" s="103" t="e">
        <f t="shared" si="53"/>
        <v>#DIV/0!</v>
      </c>
      <c r="BD372" s="22"/>
      <c r="BE372" s="32"/>
      <c r="BF372" s="34" t="e">
        <f t="shared" si="56"/>
        <v>#DIV/0!</v>
      </c>
      <c r="BG372" s="35" t="e">
        <f t="shared" si="54"/>
        <v>#DIV/0!</v>
      </c>
    </row>
    <row r="373" spans="1:59" x14ac:dyDescent="0.45">
      <c r="A373" s="22"/>
      <c r="B373" s="22"/>
      <c r="C373" s="22"/>
      <c r="D373" s="22"/>
      <c r="E373" s="22"/>
      <c r="F373" s="22"/>
      <c r="G373" s="24">
        <f t="shared" si="58"/>
        <v>0</v>
      </c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6"/>
      <c r="AM373" s="25"/>
      <c r="AN373" s="26"/>
      <c r="AO373" s="25"/>
      <c r="AP373" s="25"/>
      <c r="AQ373" s="25"/>
      <c r="AR373" s="25"/>
      <c r="AS373" s="25"/>
      <c r="AT373" s="26"/>
      <c r="AU373" s="26"/>
      <c r="AV373" s="24">
        <f t="shared" si="59"/>
        <v>0</v>
      </c>
      <c r="AW373" s="27">
        <f t="shared" si="60"/>
        <v>0</v>
      </c>
      <c r="AX373" s="28">
        <f t="shared" si="57"/>
        <v>0</v>
      </c>
      <c r="AY373" s="29" t="e">
        <f t="shared" si="61"/>
        <v>#DIV/0!</v>
      </c>
      <c r="AZ373" s="30"/>
      <c r="BA373" s="31" t="e">
        <f t="shared" si="55"/>
        <v>#DIV/0!</v>
      </c>
      <c r="BB373" s="22"/>
      <c r="BC373" s="103" t="e">
        <f t="shared" si="53"/>
        <v>#DIV/0!</v>
      </c>
      <c r="BD373" s="22"/>
      <c r="BE373" s="32"/>
      <c r="BF373" s="34" t="e">
        <f t="shared" si="56"/>
        <v>#DIV/0!</v>
      </c>
      <c r="BG373" s="35" t="e">
        <f t="shared" si="54"/>
        <v>#DIV/0!</v>
      </c>
    </row>
    <row r="374" spans="1:59" x14ac:dyDescent="0.45">
      <c r="A374" s="22"/>
      <c r="B374" s="22"/>
      <c r="C374" s="22"/>
      <c r="D374" s="22"/>
      <c r="E374" s="22"/>
      <c r="F374" s="22"/>
      <c r="G374" s="24">
        <f t="shared" si="58"/>
        <v>0</v>
      </c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6"/>
      <c r="AM374" s="25"/>
      <c r="AN374" s="26"/>
      <c r="AO374" s="25"/>
      <c r="AP374" s="25"/>
      <c r="AQ374" s="25"/>
      <c r="AR374" s="25"/>
      <c r="AS374" s="25"/>
      <c r="AT374" s="26"/>
      <c r="AU374" s="26"/>
      <c r="AV374" s="24">
        <f t="shared" si="59"/>
        <v>0</v>
      </c>
      <c r="AW374" s="27">
        <f t="shared" si="60"/>
        <v>0</v>
      </c>
      <c r="AX374" s="28">
        <f t="shared" si="57"/>
        <v>0</v>
      </c>
      <c r="AY374" s="29" t="e">
        <f t="shared" si="61"/>
        <v>#DIV/0!</v>
      </c>
      <c r="AZ374" s="30"/>
      <c r="BA374" s="31" t="e">
        <f t="shared" si="55"/>
        <v>#DIV/0!</v>
      </c>
      <c r="BB374" s="22"/>
      <c r="BC374" s="103" t="e">
        <f t="shared" si="53"/>
        <v>#DIV/0!</v>
      </c>
      <c r="BD374" s="22"/>
      <c r="BE374" s="32"/>
      <c r="BF374" s="34" t="e">
        <f t="shared" si="56"/>
        <v>#DIV/0!</v>
      </c>
      <c r="BG374" s="35" t="e">
        <f t="shared" si="54"/>
        <v>#DIV/0!</v>
      </c>
    </row>
    <row r="375" spans="1:59" x14ac:dyDescent="0.45">
      <c r="A375" s="22"/>
      <c r="B375" s="22"/>
      <c r="C375" s="22"/>
      <c r="D375" s="22"/>
      <c r="E375" s="22"/>
      <c r="F375" s="22"/>
      <c r="G375" s="24">
        <f t="shared" si="58"/>
        <v>0</v>
      </c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6"/>
      <c r="AM375" s="25"/>
      <c r="AN375" s="26"/>
      <c r="AO375" s="25"/>
      <c r="AP375" s="25"/>
      <c r="AQ375" s="25"/>
      <c r="AR375" s="25"/>
      <c r="AS375" s="25"/>
      <c r="AT375" s="26"/>
      <c r="AU375" s="26"/>
      <c r="AV375" s="24">
        <f t="shared" si="59"/>
        <v>0</v>
      </c>
      <c r="AW375" s="27">
        <f t="shared" si="60"/>
        <v>0</v>
      </c>
      <c r="AX375" s="28">
        <f t="shared" si="57"/>
        <v>0</v>
      </c>
      <c r="AY375" s="29" t="e">
        <f t="shared" si="61"/>
        <v>#DIV/0!</v>
      </c>
      <c r="AZ375" s="30"/>
      <c r="BA375" s="31" t="e">
        <f t="shared" si="55"/>
        <v>#DIV/0!</v>
      </c>
      <c r="BB375" s="22"/>
      <c r="BC375" s="103" t="e">
        <f t="shared" si="53"/>
        <v>#DIV/0!</v>
      </c>
      <c r="BD375" s="22"/>
      <c r="BE375" s="32"/>
      <c r="BF375" s="34" t="e">
        <f t="shared" si="56"/>
        <v>#DIV/0!</v>
      </c>
      <c r="BG375" s="35" t="e">
        <f t="shared" si="54"/>
        <v>#DIV/0!</v>
      </c>
    </row>
    <row r="376" spans="1:59" x14ac:dyDescent="0.45">
      <c r="A376" s="22"/>
      <c r="B376" s="22"/>
      <c r="C376" s="22"/>
      <c r="D376" s="22"/>
      <c r="E376" s="22"/>
      <c r="F376" s="22"/>
      <c r="G376" s="24">
        <f t="shared" si="58"/>
        <v>0</v>
      </c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6"/>
      <c r="AM376" s="25"/>
      <c r="AN376" s="26"/>
      <c r="AO376" s="25"/>
      <c r="AP376" s="25"/>
      <c r="AQ376" s="25"/>
      <c r="AR376" s="25"/>
      <c r="AS376" s="25"/>
      <c r="AT376" s="26"/>
      <c r="AU376" s="26"/>
      <c r="AV376" s="24">
        <f t="shared" si="59"/>
        <v>0</v>
      </c>
      <c r="AW376" s="27">
        <f t="shared" si="60"/>
        <v>0</v>
      </c>
      <c r="AX376" s="28">
        <f t="shared" si="57"/>
        <v>0</v>
      </c>
      <c r="AY376" s="29" t="e">
        <f t="shared" si="61"/>
        <v>#DIV/0!</v>
      </c>
      <c r="AZ376" s="30"/>
      <c r="BA376" s="31" t="e">
        <f t="shared" si="55"/>
        <v>#DIV/0!</v>
      </c>
      <c r="BB376" s="22"/>
      <c r="BC376" s="103" t="e">
        <f t="shared" si="53"/>
        <v>#DIV/0!</v>
      </c>
      <c r="BD376" s="22"/>
      <c r="BE376" s="32"/>
      <c r="BF376" s="34" t="e">
        <f t="shared" si="56"/>
        <v>#DIV/0!</v>
      </c>
      <c r="BG376" s="35" t="e">
        <f t="shared" si="54"/>
        <v>#DIV/0!</v>
      </c>
    </row>
    <row r="377" spans="1:59" x14ac:dyDescent="0.45">
      <c r="A377" s="22"/>
      <c r="B377" s="22"/>
      <c r="C377" s="22"/>
      <c r="D377" s="22"/>
      <c r="E377" s="22"/>
      <c r="F377" s="22"/>
      <c r="G377" s="24">
        <f t="shared" si="58"/>
        <v>0</v>
      </c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6"/>
      <c r="AM377" s="25"/>
      <c r="AN377" s="26"/>
      <c r="AO377" s="25"/>
      <c r="AP377" s="25"/>
      <c r="AQ377" s="25"/>
      <c r="AR377" s="25"/>
      <c r="AS377" s="25"/>
      <c r="AT377" s="26"/>
      <c r="AU377" s="26"/>
      <c r="AV377" s="24">
        <f t="shared" si="59"/>
        <v>0</v>
      </c>
      <c r="AW377" s="27">
        <f t="shared" si="60"/>
        <v>0</v>
      </c>
      <c r="AX377" s="28">
        <f t="shared" si="57"/>
        <v>0</v>
      </c>
      <c r="AY377" s="29" t="e">
        <f t="shared" si="61"/>
        <v>#DIV/0!</v>
      </c>
      <c r="AZ377" s="30"/>
      <c r="BA377" s="31" t="e">
        <f t="shared" si="55"/>
        <v>#DIV/0!</v>
      </c>
      <c r="BB377" s="22"/>
      <c r="BC377" s="103" t="e">
        <f t="shared" si="53"/>
        <v>#DIV/0!</v>
      </c>
      <c r="BD377" s="22"/>
      <c r="BE377" s="32"/>
      <c r="BF377" s="34" t="e">
        <f t="shared" si="56"/>
        <v>#DIV/0!</v>
      </c>
      <c r="BG377" s="35" t="e">
        <f t="shared" si="54"/>
        <v>#DIV/0!</v>
      </c>
    </row>
    <row r="378" spans="1:59" x14ac:dyDescent="0.45">
      <c r="A378" s="22"/>
      <c r="B378" s="22"/>
      <c r="C378" s="22"/>
      <c r="D378" s="22"/>
      <c r="E378" s="22"/>
      <c r="F378" s="22"/>
      <c r="G378" s="24">
        <f t="shared" si="58"/>
        <v>0</v>
      </c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6"/>
      <c r="AM378" s="25"/>
      <c r="AN378" s="26"/>
      <c r="AO378" s="25"/>
      <c r="AP378" s="25"/>
      <c r="AQ378" s="25"/>
      <c r="AR378" s="25"/>
      <c r="AS378" s="25"/>
      <c r="AT378" s="26"/>
      <c r="AU378" s="26"/>
      <c r="AV378" s="24">
        <f t="shared" si="59"/>
        <v>0</v>
      </c>
      <c r="AW378" s="27">
        <f t="shared" si="60"/>
        <v>0</v>
      </c>
      <c r="AX378" s="28">
        <f t="shared" si="57"/>
        <v>0</v>
      </c>
      <c r="AY378" s="29" t="e">
        <f t="shared" si="61"/>
        <v>#DIV/0!</v>
      </c>
      <c r="AZ378" s="30"/>
      <c r="BA378" s="31" t="e">
        <f t="shared" si="55"/>
        <v>#DIV/0!</v>
      </c>
      <c r="BB378" s="22"/>
      <c r="BC378" s="103" t="e">
        <f t="shared" si="53"/>
        <v>#DIV/0!</v>
      </c>
      <c r="BD378" s="22"/>
      <c r="BE378" s="32"/>
      <c r="BF378" s="34" t="e">
        <f t="shared" si="56"/>
        <v>#DIV/0!</v>
      </c>
      <c r="BG378" s="35" t="e">
        <f t="shared" si="54"/>
        <v>#DIV/0!</v>
      </c>
    </row>
    <row r="379" spans="1:59" x14ac:dyDescent="0.45">
      <c r="A379" s="22"/>
      <c r="B379" s="22"/>
      <c r="C379" s="22"/>
      <c r="D379" s="22"/>
      <c r="E379" s="22"/>
      <c r="F379" s="22"/>
      <c r="G379" s="24">
        <f t="shared" si="58"/>
        <v>0</v>
      </c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6"/>
      <c r="AM379" s="25"/>
      <c r="AN379" s="26"/>
      <c r="AO379" s="25"/>
      <c r="AP379" s="25"/>
      <c r="AQ379" s="25"/>
      <c r="AR379" s="25"/>
      <c r="AS379" s="25"/>
      <c r="AT379" s="26"/>
      <c r="AU379" s="26"/>
      <c r="AV379" s="24">
        <f t="shared" si="59"/>
        <v>0</v>
      </c>
      <c r="AW379" s="27">
        <f t="shared" si="60"/>
        <v>0</v>
      </c>
      <c r="AX379" s="28">
        <f t="shared" si="57"/>
        <v>0</v>
      </c>
      <c r="AY379" s="29" t="e">
        <f t="shared" si="61"/>
        <v>#DIV/0!</v>
      </c>
      <c r="AZ379" s="30"/>
      <c r="BA379" s="31" t="e">
        <f t="shared" si="55"/>
        <v>#DIV/0!</v>
      </c>
      <c r="BB379" s="22"/>
      <c r="BC379" s="103" t="e">
        <f t="shared" si="53"/>
        <v>#DIV/0!</v>
      </c>
      <c r="BD379" s="22"/>
      <c r="BE379" s="32"/>
      <c r="BF379" s="34" t="e">
        <f t="shared" si="56"/>
        <v>#DIV/0!</v>
      </c>
      <c r="BG379" s="35" t="e">
        <f t="shared" si="54"/>
        <v>#DIV/0!</v>
      </c>
    </row>
    <row r="380" spans="1:59" x14ac:dyDescent="0.45">
      <c r="A380" s="22"/>
      <c r="B380" s="22"/>
      <c r="C380" s="22"/>
      <c r="D380" s="22"/>
      <c r="E380" s="22"/>
      <c r="F380" s="22"/>
      <c r="G380" s="24">
        <f t="shared" si="58"/>
        <v>0</v>
      </c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6"/>
      <c r="AM380" s="25"/>
      <c r="AN380" s="26"/>
      <c r="AO380" s="25"/>
      <c r="AP380" s="25"/>
      <c r="AQ380" s="25"/>
      <c r="AR380" s="25"/>
      <c r="AS380" s="25"/>
      <c r="AT380" s="26"/>
      <c r="AU380" s="26"/>
      <c r="AV380" s="24">
        <f t="shared" si="59"/>
        <v>0</v>
      </c>
      <c r="AW380" s="27">
        <f t="shared" si="60"/>
        <v>0</v>
      </c>
      <c r="AX380" s="28">
        <f t="shared" si="57"/>
        <v>0</v>
      </c>
      <c r="AY380" s="29" t="e">
        <f t="shared" si="61"/>
        <v>#DIV/0!</v>
      </c>
      <c r="AZ380" s="30"/>
      <c r="BA380" s="31" t="e">
        <f t="shared" si="55"/>
        <v>#DIV/0!</v>
      </c>
      <c r="BB380" s="22"/>
      <c r="BC380" s="103" t="e">
        <f t="shared" si="53"/>
        <v>#DIV/0!</v>
      </c>
      <c r="BD380" s="22"/>
      <c r="BE380" s="32"/>
      <c r="BF380" s="34" t="e">
        <f t="shared" si="56"/>
        <v>#DIV/0!</v>
      </c>
      <c r="BG380" s="35" t="e">
        <f t="shared" si="54"/>
        <v>#DIV/0!</v>
      </c>
    </row>
    <row r="381" spans="1:59" x14ac:dyDescent="0.45">
      <c r="A381" s="22"/>
      <c r="B381" s="22"/>
      <c r="C381" s="22"/>
      <c r="D381" s="22"/>
      <c r="E381" s="22"/>
      <c r="F381" s="22"/>
      <c r="G381" s="24">
        <f t="shared" si="58"/>
        <v>0</v>
      </c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6"/>
      <c r="AM381" s="25"/>
      <c r="AN381" s="26"/>
      <c r="AO381" s="25"/>
      <c r="AP381" s="25"/>
      <c r="AQ381" s="25"/>
      <c r="AR381" s="25"/>
      <c r="AS381" s="25"/>
      <c r="AT381" s="26"/>
      <c r="AU381" s="26"/>
      <c r="AV381" s="24">
        <f t="shared" si="59"/>
        <v>0</v>
      </c>
      <c r="AW381" s="27">
        <f t="shared" si="60"/>
        <v>0</v>
      </c>
      <c r="AX381" s="28">
        <f t="shared" si="57"/>
        <v>0</v>
      </c>
      <c r="AY381" s="29" t="e">
        <f t="shared" si="61"/>
        <v>#DIV/0!</v>
      </c>
      <c r="AZ381" s="30"/>
      <c r="BA381" s="31" t="e">
        <f t="shared" si="55"/>
        <v>#DIV/0!</v>
      </c>
      <c r="BB381" s="22"/>
      <c r="BC381" s="103" t="e">
        <f t="shared" si="53"/>
        <v>#DIV/0!</v>
      </c>
      <c r="BD381" s="22"/>
      <c r="BE381" s="32"/>
      <c r="BF381" s="34" t="e">
        <f t="shared" si="56"/>
        <v>#DIV/0!</v>
      </c>
      <c r="BG381" s="35" t="e">
        <f t="shared" si="54"/>
        <v>#DIV/0!</v>
      </c>
    </row>
    <row r="382" spans="1:59" x14ac:dyDescent="0.45">
      <c r="A382" s="22"/>
      <c r="B382" s="22"/>
      <c r="C382" s="22"/>
      <c r="D382" s="22"/>
      <c r="E382" s="22"/>
      <c r="F382" s="22"/>
      <c r="G382" s="24">
        <f t="shared" si="58"/>
        <v>0</v>
      </c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6"/>
      <c r="AM382" s="25"/>
      <c r="AN382" s="26"/>
      <c r="AO382" s="25"/>
      <c r="AP382" s="25"/>
      <c r="AQ382" s="25"/>
      <c r="AR382" s="25"/>
      <c r="AS382" s="25"/>
      <c r="AT382" s="26"/>
      <c r="AU382" s="26"/>
      <c r="AV382" s="24">
        <f t="shared" si="59"/>
        <v>0</v>
      </c>
      <c r="AW382" s="27">
        <f t="shared" si="60"/>
        <v>0</v>
      </c>
      <c r="AX382" s="28">
        <f t="shared" si="57"/>
        <v>0</v>
      </c>
      <c r="AY382" s="29" t="e">
        <f t="shared" si="61"/>
        <v>#DIV/0!</v>
      </c>
      <c r="AZ382" s="30"/>
      <c r="BA382" s="31" t="e">
        <f t="shared" si="55"/>
        <v>#DIV/0!</v>
      </c>
      <c r="BB382" s="22"/>
      <c r="BC382" s="103" t="e">
        <f t="shared" si="53"/>
        <v>#DIV/0!</v>
      </c>
      <c r="BD382" s="22"/>
      <c r="BE382" s="32"/>
      <c r="BF382" s="34" t="e">
        <f t="shared" si="56"/>
        <v>#DIV/0!</v>
      </c>
      <c r="BG382" s="35" t="e">
        <f t="shared" si="54"/>
        <v>#DIV/0!</v>
      </c>
    </row>
    <row r="383" spans="1:59" x14ac:dyDescent="0.45">
      <c r="A383" s="22"/>
      <c r="B383" s="22"/>
      <c r="C383" s="22"/>
      <c r="D383" s="22"/>
      <c r="E383" s="22"/>
      <c r="F383" s="22"/>
      <c r="G383" s="24">
        <f t="shared" si="58"/>
        <v>0</v>
      </c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6"/>
      <c r="AM383" s="25"/>
      <c r="AN383" s="26"/>
      <c r="AO383" s="25"/>
      <c r="AP383" s="25"/>
      <c r="AQ383" s="25"/>
      <c r="AR383" s="25"/>
      <c r="AS383" s="25"/>
      <c r="AT383" s="26"/>
      <c r="AU383" s="26"/>
      <c r="AV383" s="24">
        <f t="shared" si="59"/>
        <v>0</v>
      </c>
      <c r="AW383" s="27">
        <f t="shared" si="60"/>
        <v>0</v>
      </c>
      <c r="AX383" s="28">
        <f t="shared" si="57"/>
        <v>0</v>
      </c>
      <c r="AY383" s="29" t="e">
        <f t="shared" si="61"/>
        <v>#DIV/0!</v>
      </c>
      <c r="AZ383" s="30"/>
      <c r="BA383" s="31" t="e">
        <f t="shared" si="55"/>
        <v>#DIV/0!</v>
      </c>
      <c r="BB383" s="22"/>
      <c r="BC383" s="103" t="e">
        <f t="shared" si="53"/>
        <v>#DIV/0!</v>
      </c>
      <c r="BD383" s="22"/>
      <c r="BE383" s="32"/>
      <c r="BF383" s="34" t="e">
        <f t="shared" si="56"/>
        <v>#DIV/0!</v>
      </c>
      <c r="BG383" s="35" t="e">
        <f t="shared" si="54"/>
        <v>#DIV/0!</v>
      </c>
    </row>
    <row r="384" spans="1:59" x14ac:dyDescent="0.45">
      <c r="A384" s="22"/>
      <c r="B384" s="22"/>
      <c r="C384" s="22"/>
      <c r="D384" s="22"/>
      <c r="E384" s="22"/>
      <c r="F384" s="22"/>
      <c r="G384" s="24">
        <f t="shared" si="58"/>
        <v>0</v>
      </c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6"/>
      <c r="AM384" s="25"/>
      <c r="AN384" s="26"/>
      <c r="AO384" s="25"/>
      <c r="AP384" s="25"/>
      <c r="AQ384" s="25"/>
      <c r="AR384" s="25"/>
      <c r="AS384" s="25"/>
      <c r="AT384" s="26"/>
      <c r="AU384" s="26"/>
      <c r="AV384" s="24">
        <f t="shared" si="59"/>
        <v>0</v>
      </c>
      <c r="AW384" s="27">
        <f t="shared" si="60"/>
        <v>0</v>
      </c>
      <c r="AX384" s="28">
        <f t="shared" si="57"/>
        <v>0</v>
      </c>
      <c r="AY384" s="29" t="e">
        <f t="shared" si="61"/>
        <v>#DIV/0!</v>
      </c>
      <c r="AZ384" s="30"/>
      <c r="BA384" s="31" t="e">
        <f t="shared" si="55"/>
        <v>#DIV/0!</v>
      </c>
      <c r="BB384" s="22"/>
      <c r="BC384" s="103" t="e">
        <f t="shared" si="53"/>
        <v>#DIV/0!</v>
      </c>
      <c r="BD384" s="22"/>
      <c r="BE384" s="32"/>
      <c r="BF384" s="34" t="e">
        <f t="shared" si="56"/>
        <v>#DIV/0!</v>
      </c>
      <c r="BG384" s="35" t="e">
        <f t="shared" si="54"/>
        <v>#DIV/0!</v>
      </c>
    </row>
    <row r="385" spans="1:59" x14ac:dyDescent="0.45">
      <c r="A385" s="22"/>
      <c r="B385" s="22"/>
      <c r="C385" s="22"/>
      <c r="D385" s="22"/>
      <c r="E385" s="22"/>
      <c r="F385" s="22"/>
      <c r="G385" s="24">
        <f t="shared" si="58"/>
        <v>0</v>
      </c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6"/>
      <c r="AM385" s="25"/>
      <c r="AN385" s="26"/>
      <c r="AO385" s="25"/>
      <c r="AP385" s="25"/>
      <c r="AQ385" s="25"/>
      <c r="AR385" s="25"/>
      <c r="AS385" s="25"/>
      <c r="AT385" s="26"/>
      <c r="AU385" s="26"/>
      <c r="AV385" s="24">
        <f t="shared" si="59"/>
        <v>0</v>
      </c>
      <c r="AW385" s="27">
        <f t="shared" si="60"/>
        <v>0</v>
      </c>
      <c r="AX385" s="28">
        <f t="shared" si="57"/>
        <v>0</v>
      </c>
      <c r="AY385" s="29" t="e">
        <f t="shared" si="61"/>
        <v>#DIV/0!</v>
      </c>
      <c r="AZ385" s="30"/>
      <c r="BA385" s="31" t="e">
        <f t="shared" si="55"/>
        <v>#DIV/0!</v>
      </c>
      <c r="BB385" s="22"/>
      <c r="BC385" s="103" t="e">
        <f t="shared" si="53"/>
        <v>#DIV/0!</v>
      </c>
      <c r="BD385" s="22"/>
      <c r="BE385" s="32"/>
      <c r="BF385" s="34" t="e">
        <f t="shared" si="56"/>
        <v>#DIV/0!</v>
      </c>
      <c r="BG385" s="35" t="e">
        <f t="shared" si="54"/>
        <v>#DIV/0!</v>
      </c>
    </row>
    <row r="386" spans="1:59" x14ac:dyDescent="0.45">
      <c r="A386" s="22"/>
      <c r="B386" s="22"/>
      <c r="C386" s="22"/>
      <c r="D386" s="22"/>
      <c r="E386" s="22"/>
      <c r="F386" s="22"/>
      <c r="G386" s="24">
        <f t="shared" si="58"/>
        <v>0</v>
      </c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6"/>
      <c r="AM386" s="25"/>
      <c r="AN386" s="26"/>
      <c r="AO386" s="25"/>
      <c r="AP386" s="25"/>
      <c r="AQ386" s="25"/>
      <c r="AR386" s="25"/>
      <c r="AS386" s="25"/>
      <c r="AT386" s="26"/>
      <c r="AU386" s="26"/>
      <c r="AV386" s="24">
        <f t="shared" si="59"/>
        <v>0</v>
      </c>
      <c r="AW386" s="27">
        <f t="shared" si="60"/>
        <v>0</v>
      </c>
      <c r="AX386" s="28">
        <f t="shared" si="57"/>
        <v>0</v>
      </c>
      <c r="AY386" s="29" t="e">
        <f t="shared" si="61"/>
        <v>#DIV/0!</v>
      </c>
      <c r="AZ386" s="30"/>
      <c r="BA386" s="31" t="e">
        <f t="shared" si="55"/>
        <v>#DIV/0!</v>
      </c>
      <c r="BB386" s="22"/>
      <c r="BC386" s="103" t="e">
        <f t="shared" ref="BC386:BC449" si="62">BB386/BA386</f>
        <v>#DIV/0!</v>
      </c>
      <c r="BD386" s="22"/>
      <c r="BE386" s="32"/>
      <c r="BF386" s="34" t="e">
        <f t="shared" si="56"/>
        <v>#DIV/0!</v>
      </c>
      <c r="BG386" s="35" t="e">
        <f t="shared" ref="BG386:BG449" si="63">BF386*BC386*AY386</f>
        <v>#DIV/0!</v>
      </c>
    </row>
    <row r="387" spans="1:59" x14ac:dyDescent="0.45">
      <c r="A387" s="22"/>
      <c r="B387" s="22"/>
      <c r="C387" s="22"/>
      <c r="D387" s="22"/>
      <c r="E387" s="22"/>
      <c r="F387" s="22"/>
      <c r="G387" s="24">
        <f t="shared" si="58"/>
        <v>0</v>
      </c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6"/>
      <c r="AM387" s="25"/>
      <c r="AN387" s="26"/>
      <c r="AO387" s="25"/>
      <c r="AP387" s="25"/>
      <c r="AQ387" s="25"/>
      <c r="AR387" s="25"/>
      <c r="AS387" s="25"/>
      <c r="AT387" s="26"/>
      <c r="AU387" s="26"/>
      <c r="AV387" s="24">
        <f t="shared" si="59"/>
        <v>0</v>
      </c>
      <c r="AW387" s="27">
        <f t="shared" si="60"/>
        <v>0</v>
      </c>
      <c r="AX387" s="28">
        <f t="shared" si="57"/>
        <v>0</v>
      </c>
      <c r="AY387" s="29" t="e">
        <f t="shared" si="61"/>
        <v>#DIV/0!</v>
      </c>
      <c r="AZ387" s="30"/>
      <c r="BA387" s="31" t="e">
        <f t="shared" ref="BA387:BA450" si="64">(AX387*60)/AZ387*1</f>
        <v>#DIV/0!</v>
      </c>
      <c r="BB387" s="22"/>
      <c r="BC387" s="103" t="e">
        <f t="shared" si="62"/>
        <v>#DIV/0!</v>
      </c>
      <c r="BD387" s="22"/>
      <c r="BE387" s="32"/>
      <c r="BF387" s="34" t="e">
        <f t="shared" si="56"/>
        <v>#DIV/0!</v>
      </c>
      <c r="BG387" s="35" t="e">
        <f t="shared" si="63"/>
        <v>#DIV/0!</v>
      </c>
    </row>
    <row r="388" spans="1:59" x14ac:dyDescent="0.45">
      <c r="A388" s="22"/>
      <c r="B388" s="22"/>
      <c r="C388" s="22"/>
      <c r="D388" s="22"/>
      <c r="E388" s="22"/>
      <c r="F388" s="22"/>
      <c r="G388" s="24">
        <f t="shared" si="58"/>
        <v>0</v>
      </c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6"/>
      <c r="AM388" s="25"/>
      <c r="AN388" s="26"/>
      <c r="AO388" s="25"/>
      <c r="AP388" s="25"/>
      <c r="AQ388" s="25"/>
      <c r="AR388" s="25"/>
      <c r="AS388" s="25"/>
      <c r="AT388" s="26"/>
      <c r="AU388" s="26"/>
      <c r="AV388" s="24">
        <f t="shared" si="59"/>
        <v>0</v>
      </c>
      <c r="AW388" s="27">
        <f t="shared" si="60"/>
        <v>0</v>
      </c>
      <c r="AX388" s="28">
        <f t="shared" si="57"/>
        <v>0</v>
      </c>
      <c r="AY388" s="29" t="e">
        <f t="shared" si="61"/>
        <v>#DIV/0!</v>
      </c>
      <c r="AZ388" s="30"/>
      <c r="BA388" s="31" t="e">
        <f t="shared" si="64"/>
        <v>#DIV/0!</v>
      </c>
      <c r="BB388" s="22"/>
      <c r="BC388" s="103" t="e">
        <f t="shared" si="62"/>
        <v>#DIV/0!</v>
      </c>
      <c r="BD388" s="22"/>
      <c r="BE388" s="32"/>
      <c r="BF388" s="34" t="e">
        <f t="shared" si="56"/>
        <v>#DIV/0!</v>
      </c>
      <c r="BG388" s="35" t="e">
        <f t="shared" si="63"/>
        <v>#DIV/0!</v>
      </c>
    </row>
    <row r="389" spans="1:59" x14ac:dyDescent="0.45">
      <c r="A389" s="22"/>
      <c r="B389" s="22"/>
      <c r="C389" s="22"/>
      <c r="D389" s="22"/>
      <c r="E389" s="22"/>
      <c r="F389" s="22"/>
      <c r="G389" s="24">
        <f t="shared" si="58"/>
        <v>0</v>
      </c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6"/>
      <c r="AM389" s="25"/>
      <c r="AN389" s="26"/>
      <c r="AO389" s="25"/>
      <c r="AP389" s="25"/>
      <c r="AQ389" s="25"/>
      <c r="AR389" s="25"/>
      <c r="AS389" s="25"/>
      <c r="AT389" s="26"/>
      <c r="AU389" s="26"/>
      <c r="AV389" s="24">
        <f t="shared" si="59"/>
        <v>0</v>
      </c>
      <c r="AW389" s="27">
        <f t="shared" si="60"/>
        <v>0</v>
      </c>
      <c r="AX389" s="28">
        <f t="shared" si="57"/>
        <v>0</v>
      </c>
      <c r="AY389" s="29" t="e">
        <f t="shared" si="61"/>
        <v>#DIV/0!</v>
      </c>
      <c r="AZ389" s="30"/>
      <c r="BA389" s="31" t="e">
        <f t="shared" si="64"/>
        <v>#DIV/0!</v>
      </c>
      <c r="BB389" s="22"/>
      <c r="BC389" s="103" t="e">
        <f t="shared" si="62"/>
        <v>#DIV/0!</v>
      </c>
      <c r="BD389" s="22"/>
      <c r="BE389" s="32"/>
      <c r="BF389" s="34" t="e">
        <f t="shared" ref="BF389:BF452" si="65">(BD389-BE389)/BB389</f>
        <v>#DIV/0!</v>
      </c>
      <c r="BG389" s="35" t="e">
        <f t="shared" si="63"/>
        <v>#DIV/0!</v>
      </c>
    </row>
    <row r="390" spans="1:59" x14ac:dyDescent="0.45">
      <c r="A390" s="22"/>
      <c r="B390" s="22"/>
      <c r="C390" s="22"/>
      <c r="D390" s="22"/>
      <c r="E390" s="22"/>
      <c r="F390" s="22"/>
      <c r="G390" s="24">
        <f t="shared" si="58"/>
        <v>0</v>
      </c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6"/>
      <c r="AM390" s="25"/>
      <c r="AN390" s="26"/>
      <c r="AO390" s="25"/>
      <c r="AP390" s="25"/>
      <c r="AQ390" s="25"/>
      <c r="AR390" s="25"/>
      <c r="AS390" s="25"/>
      <c r="AT390" s="26"/>
      <c r="AU390" s="26"/>
      <c r="AV390" s="24">
        <f t="shared" si="59"/>
        <v>0</v>
      </c>
      <c r="AW390" s="27">
        <f t="shared" si="60"/>
        <v>0</v>
      </c>
      <c r="AX390" s="28">
        <f t="shared" si="57"/>
        <v>0</v>
      </c>
      <c r="AY390" s="29" t="e">
        <f t="shared" si="61"/>
        <v>#DIV/0!</v>
      </c>
      <c r="AZ390" s="30"/>
      <c r="BA390" s="31" t="e">
        <f t="shared" si="64"/>
        <v>#DIV/0!</v>
      </c>
      <c r="BB390" s="22"/>
      <c r="BC390" s="103" t="e">
        <f t="shared" si="62"/>
        <v>#DIV/0!</v>
      </c>
      <c r="BD390" s="22"/>
      <c r="BE390" s="32"/>
      <c r="BF390" s="34" t="e">
        <f t="shared" si="65"/>
        <v>#DIV/0!</v>
      </c>
      <c r="BG390" s="35" t="e">
        <f t="shared" si="63"/>
        <v>#DIV/0!</v>
      </c>
    </row>
    <row r="391" spans="1:59" x14ac:dyDescent="0.45">
      <c r="A391" s="22"/>
      <c r="B391" s="22"/>
      <c r="C391" s="22"/>
      <c r="D391" s="22"/>
      <c r="E391" s="22"/>
      <c r="F391" s="22"/>
      <c r="G391" s="24">
        <f t="shared" si="58"/>
        <v>0</v>
      </c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6"/>
      <c r="AM391" s="25"/>
      <c r="AN391" s="26"/>
      <c r="AO391" s="25"/>
      <c r="AP391" s="25"/>
      <c r="AQ391" s="25"/>
      <c r="AR391" s="25"/>
      <c r="AS391" s="25"/>
      <c r="AT391" s="26"/>
      <c r="AU391" s="26"/>
      <c r="AV391" s="24">
        <f t="shared" si="59"/>
        <v>0</v>
      </c>
      <c r="AW391" s="27">
        <f t="shared" si="60"/>
        <v>0</v>
      </c>
      <c r="AX391" s="28">
        <f t="shared" si="57"/>
        <v>0</v>
      </c>
      <c r="AY391" s="29" t="e">
        <f t="shared" si="61"/>
        <v>#DIV/0!</v>
      </c>
      <c r="AZ391" s="30"/>
      <c r="BA391" s="31" t="e">
        <f t="shared" si="64"/>
        <v>#DIV/0!</v>
      </c>
      <c r="BB391" s="22"/>
      <c r="BC391" s="103" t="e">
        <f t="shared" si="62"/>
        <v>#DIV/0!</v>
      </c>
      <c r="BD391" s="22"/>
      <c r="BE391" s="32"/>
      <c r="BF391" s="34" t="e">
        <f t="shared" si="65"/>
        <v>#DIV/0!</v>
      </c>
      <c r="BG391" s="35" t="e">
        <f t="shared" si="63"/>
        <v>#DIV/0!</v>
      </c>
    </row>
    <row r="392" spans="1:59" x14ac:dyDescent="0.45">
      <c r="A392" s="22"/>
      <c r="B392" s="22"/>
      <c r="C392" s="22"/>
      <c r="D392" s="22"/>
      <c r="E392" s="22"/>
      <c r="F392" s="22"/>
      <c r="G392" s="24">
        <f t="shared" si="58"/>
        <v>0</v>
      </c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6"/>
      <c r="AM392" s="25"/>
      <c r="AN392" s="26"/>
      <c r="AO392" s="25"/>
      <c r="AP392" s="25"/>
      <c r="AQ392" s="25"/>
      <c r="AR392" s="25"/>
      <c r="AS392" s="25"/>
      <c r="AT392" s="26"/>
      <c r="AU392" s="26"/>
      <c r="AV392" s="24">
        <f t="shared" si="59"/>
        <v>0</v>
      </c>
      <c r="AW392" s="27">
        <f t="shared" si="60"/>
        <v>0</v>
      </c>
      <c r="AX392" s="28">
        <f t="shared" si="57"/>
        <v>0</v>
      </c>
      <c r="AY392" s="29" t="e">
        <f t="shared" si="61"/>
        <v>#DIV/0!</v>
      </c>
      <c r="AZ392" s="30"/>
      <c r="BA392" s="31" t="e">
        <f t="shared" si="64"/>
        <v>#DIV/0!</v>
      </c>
      <c r="BB392" s="22"/>
      <c r="BC392" s="103" t="e">
        <f t="shared" si="62"/>
        <v>#DIV/0!</v>
      </c>
      <c r="BD392" s="22"/>
      <c r="BE392" s="32"/>
      <c r="BF392" s="34" t="e">
        <f t="shared" si="65"/>
        <v>#DIV/0!</v>
      </c>
      <c r="BG392" s="35" t="e">
        <f t="shared" si="63"/>
        <v>#DIV/0!</v>
      </c>
    </row>
    <row r="393" spans="1:59" x14ac:dyDescent="0.45">
      <c r="A393" s="22"/>
      <c r="B393" s="22"/>
      <c r="C393" s="22"/>
      <c r="D393" s="22"/>
      <c r="E393" s="22"/>
      <c r="F393" s="22"/>
      <c r="G393" s="24">
        <f t="shared" si="58"/>
        <v>0</v>
      </c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6"/>
      <c r="AM393" s="25"/>
      <c r="AN393" s="26"/>
      <c r="AO393" s="25"/>
      <c r="AP393" s="25"/>
      <c r="AQ393" s="25"/>
      <c r="AR393" s="25"/>
      <c r="AS393" s="25"/>
      <c r="AT393" s="26"/>
      <c r="AU393" s="26"/>
      <c r="AV393" s="24">
        <f t="shared" si="59"/>
        <v>0</v>
      </c>
      <c r="AW393" s="27">
        <f t="shared" si="60"/>
        <v>0</v>
      </c>
      <c r="AX393" s="28">
        <f t="shared" si="57"/>
        <v>0</v>
      </c>
      <c r="AY393" s="29" t="e">
        <f t="shared" si="61"/>
        <v>#DIV/0!</v>
      </c>
      <c r="AZ393" s="30"/>
      <c r="BA393" s="31" t="e">
        <f t="shared" si="64"/>
        <v>#DIV/0!</v>
      </c>
      <c r="BB393" s="22"/>
      <c r="BC393" s="103" t="e">
        <f t="shared" si="62"/>
        <v>#DIV/0!</v>
      </c>
      <c r="BD393" s="22"/>
      <c r="BE393" s="32"/>
      <c r="BF393" s="34" t="e">
        <f t="shared" si="65"/>
        <v>#DIV/0!</v>
      </c>
      <c r="BG393" s="35" t="e">
        <f t="shared" si="63"/>
        <v>#DIV/0!</v>
      </c>
    </row>
    <row r="394" spans="1:59" x14ac:dyDescent="0.45">
      <c r="A394" s="22"/>
      <c r="B394" s="22"/>
      <c r="C394" s="22"/>
      <c r="D394" s="22"/>
      <c r="E394" s="22"/>
      <c r="F394" s="22"/>
      <c r="G394" s="24">
        <f t="shared" si="58"/>
        <v>0</v>
      </c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6"/>
      <c r="AM394" s="25"/>
      <c r="AN394" s="26"/>
      <c r="AO394" s="25"/>
      <c r="AP394" s="25"/>
      <c r="AQ394" s="25"/>
      <c r="AR394" s="25"/>
      <c r="AS394" s="25"/>
      <c r="AT394" s="26"/>
      <c r="AU394" s="26"/>
      <c r="AV394" s="24">
        <f t="shared" si="59"/>
        <v>0</v>
      </c>
      <c r="AW394" s="27">
        <f t="shared" si="60"/>
        <v>0</v>
      </c>
      <c r="AX394" s="28">
        <f t="shared" si="57"/>
        <v>0</v>
      </c>
      <c r="AY394" s="29" t="e">
        <f t="shared" si="61"/>
        <v>#DIV/0!</v>
      </c>
      <c r="AZ394" s="30"/>
      <c r="BA394" s="31" t="e">
        <f t="shared" si="64"/>
        <v>#DIV/0!</v>
      </c>
      <c r="BB394" s="22"/>
      <c r="BC394" s="103" t="e">
        <f t="shared" si="62"/>
        <v>#DIV/0!</v>
      </c>
      <c r="BD394" s="22"/>
      <c r="BE394" s="32"/>
      <c r="BF394" s="34" t="e">
        <f t="shared" si="65"/>
        <v>#DIV/0!</v>
      </c>
      <c r="BG394" s="35" t="e">
        <f t="shared" si="63"/>
        <v>#DIV/0!</v>
      </c>
    </row>
    <row r="395" spans="1:59" x14ac:dyDescent="0.45">
      <c r="A395" s="22"/>
      <c r="B395" s="22"/>
      <c r="C395" s="22"/>
      <c r="D395" s="22"/>
      <c r="E395" s="22"/>
      <c r="F395" s="22"/>
      <c r="G395" s="24">
        <f t="shared" si="58"/>
        <v>0</v>
      </c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6"/>
      <c r="AM395" s="25"/>
      <c r="AN395" s="26"/>
      <c r="AO395" s="25"/>
      <c r="AP395" s="25"/>
      <c r="AQ395" s="25"/>
      <c r="AR395" s="25"/>
      <c r="AS395" s="25"/>
      <c r="AT395" s="26"/>
      <c r="AU395" s="26"/>
      <c r="AV395" s="24">
        <f t="shared" si="59"/>
        <v>0</v>
      </c>
      <c r="AW395" s="27">
        <f t="shared" si="60"/>
        <v>0</v>
      </c>
      <c r="AX395" s="28">
        <f t="shared" si="57"/>
        <v>0</v>
      </c>
      <c r="AY395" s="29" t="e">
        <f t="shared" si="61"/>
        <v>#DIV/0!</v>
      </c>
      <c r="AZ395" s="30"/>
      <c r="BA395" s="31" t="e">
        <f t="shared" si="64"/>
        <v>#DIV/0!</v>
      </c>
      <c r="BB395" s="22"/>
      <c r="BC395" s="103" t="e">
        <f t="shared" si="62"/>
        <v>#DIV/0!</v>
      </c>
      <c r="BD395" s="22"/>
      <c r="BE395" s="32"/>
      <c r="BF395" s="34" t="e">
        <f t="shared" si="65"/>
        <v>#DIV/0!</v>
      </c>
      <c r="BG395" s="35" t="e">
        <f t="shared" si="63"/>
        <v>#DIV/0!</v>
      </c>
    </row>
    <row r="396" spans="1:59" x14ac:dyDescent="0.45">
      <c r="A396" s="22"/>
      <c r="B396" s="22"/>
      <c r="C396" s="22"/>
      <c r="D396" s="22"/>
      <c r="E396" s="22"/>
      <c r="F396" s="22"/>
      <c r="G396" s="24">
        <f t="shared" si="58"/>
        <v>0</v>
      </c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6"/>
      <c r="AM396" s="25"/>
      <c r="AN396" s="26"/>
      <c r="AO396" s="25"/>
      <c r="AP396" s="25"/>
      <c r="AQ396" s="25"/>
      <c r="AR396" s="25"/>
      <c r="AS396" s="25"/>
      <c r="AT396" s="26"/>
      <c r="AU396" s="26"/>
      <c r="AV396" s="24">
        <f t="shared" si="59"/>
        <v>0</v>
      </c>
      <c r="AW396" s="27">
        <f t="shared" si="60"/>
        <v>0</v>
      </c>
      <c r="AX396" s="28">
        <f t="shared" si="57"/>
        <v>0</v>
      </c>
      <c r="AY396" s="29" t="e">
        <f t="shared" si="61"/>
        <v>#DIV/0!</v>
      </c>
      <c r="AZ396" s="30"/>
      <c r="BA396" s="31" t="e">
        <f t="shared" si="64"/>
        <v>#DIV/0!</v>
      </c>
      <c r="BB396" s="22"/>
      <c r="BC396" s="103" t="e">
        <f t="shared" si="62"/>
        <v>#DIV/0!</v>
      </c>
      <c r="BD396" s="22"/>
      <c r="BE396" s="32"/>
      <c r="BF396" s="34" t="e">
        <f t="shared" si="65"/>
        <v>#DIV/0!</v>
      </c>
      <c r="BG396" s="35" t="e">
        <f t="shared" si="63"/>
        <v>#DIV/0!</v>
      </c>
    </row>
    <row r="397" spans="1:59" x14ac:dyDescent="0.45">
      <c r="A397" s="22"/>
      <c r="B397" s="22"/>
      <c r="C397" s="22"/>
      <c r="D397" s="22"/>
      <c r="E397" s="22"/>
      <c r="F397" s="22"/>
      <c r="G397" s="24">
        <f t="shared" si="58"/>
        <v>0</v>
      </c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6"/>
      <c r="AM397" s="25"/>
      <c r="AN397" s="26"/>
      <c r="AO397" s="25"/>
      <c r="AP397" s="25"/>
      <c r="AQ397" s="25"/>
      <c r="AR397" s="25"/>
      <c r="AS397" s="25"/>
      <c r="AT397" s="26"/>
      <c r="AU397" s="26"/>
      <c r="AV397" s="24">
        <f t="shared" si="59"/>
        <v>0</v>
      </c>
      <c r="AW397" s="27">
        <f t="shared" si="60"/>
        <v>0</v>
      </c>
      <c r="AX397" s="28">
        <f t="shared" si="57"/>
        <v>0</v>
      </c>
      <c r="AY397" s="29" t="e">
        <f t="shared" si="61"/>
        <v>#DIV/0!</v>
      </c>
      <c r="AZ397" s="30"/>
      <c r="BA397" s="31" t="e">
        <f t="shared" si="64"/>
        <v>#DIV/0!</v>
      </c>
      <c r="BB397" s="22"/>
      <c r="BC397" s="103" t="e">
        <f t="shared" si="62"/>
        <v>#DIV/0!</v>
      </c>
      <c r="BD397" s="22"/>
      <c r="BE397" s="32"/>
      <c r="BF397" s="34" t="e">
        <f t="shared" si="65"/>
        <v>#DIV/0!</v>
      </c>
      <c r="BG397" s="35" t="e">
        <f t="shared" si="63"/>
        <v>#DIV/0!</v>
      </c>
    </row>
    <row r="398" spans="1:59" x14ac:dyDescent="0.45">
      <c r="A398" s="22"/>
      <c r="B398" s="22"/>
      <c r="C398" s="22"/>
      <c r="D398" s="22"/>
      <c r="E398" s="22"/>
      <c r="F398" s="22"/>
      <c r="G398" s="24">
        <f t="shared" si="58"/>
        <v>0</v>
      </c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6"/>
      <c r="AM398" s="25"/>
      <c r="AN398" s="26"/>
      <c r="AO398" s="25"/>
      <c r="AP398" s="25"/>
      <c r="AQ398" s="25"/>
      <c r="AR398" s="25"/>
      <c r="AS398" s="25"/>
      <c r="AT398" s="26"/>
      <c r="AU398" s="26"/>
      <c r="AV398" s="24">
        <f t="shared" si="59"/>
        <v>0</v>
      </c>
      <c r="AW398" s="27">
        <f t="shared" si="60"/>
        <v>0</v>
      </c>
      <c r="AX398" s="28">
        <f t="shared" si="57"/>
        <v>0</v>
      </c>
      <c r="AY398" s="29" t="e">
        <f t="shared" si="61"/>
        <v>#DIV/0!</v>
      </c>
      <c r="AZ398" s="30"/>
      <c r="BA398" s="31" t="e">
        <f t="shared" si="64"/>
        <v>#DIV/0!</v>
      </c>
      <c r="BB398" s="22"/>
      <c r="BC398" s="103" t="e">
        <f t="shared" si="62"/>
        <v>#DIV/0!</v>
      </c>
      <c r="BD398" s="22"/>
      <c r="BE398" s="32"/>
      <c r="BF398" s="34" t="e">
        <f t="shared" si="65"/>
        <v>#DIV/0!</v>
      </c>
      <c r="BG398" s="35" t="e">
        <f t="shared" si="63"/>
        <v>#DIV/0!</v>
      </c>
    </row>
    <row r="399" spans="1:59" x14ac:dyDescent="0.45">
      <c r="A399" s="22"/>
      <c r="B399" s="22"/>
      <c r="C399" s="22"/>
      <c r="D399" s="22"/>
      <c r="E399" s="22"/>
      <c r="F399" s="22"/>
      <c r="G399" s="24">
        <f t="shared" si="58"/>
        <v>0</v>
      </c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6"/>
      <c r="AM399" s="25"/>
      <c r="AN399" s="26"/>
      <c r="AO399" s="25"/>
      <c r="AP399" s="25"/>
      <c r="AQ399" s="25"/>
      <c r="AR399" s="25"/>
      <c r="AS399" s="25"/>
      <c r="AT399" s="26"/>
      <c r="AU399" s="26"/>
      <c r="AV399" s="24">
        <f t="shared" si="59"/>
        <v>0</v>
      </c>
      <c r="AW399" s="27">
        <f t="shared" si="60"/>
        <v>0</v>
      </c>
      <c r="AX399" s="28">
        <f t="shared" si="57"/>
        <v>0</v>
      </c>
      <c r="AY399" s="29" t="e">
        <f t="shared" si="61"/>
        <v>#DIV/0!</v>
      </c>
      <c r="AZ399" s="30"/>
      <c r="BA399" s="31" t="e">
        <f t="shared" si="64"/>
        <v>#DIV/0!</v>
      </c>
      <c r="BB399" s="22"/>
      <c r="BC399" s="103" t="e">
        <f t="shared" si="62"/>
        <v>#DIV/0!</v>
      </c>
      <c r="BD399" s="22"/>
      <c r="BE399" s="32"/>
      <c r="BF399" s="34" t="e">
        <f t="shared" si="65"/>
        <v>#DIV/0!</v>
      </c>
      <c r="BG399" s="35" t="e">
        <f t="shared" si="63"/>
        <v>#DIV/0!</v>
      </c>
    </row>
    <row r="400" spans="1:59" x14ac:dyDescent="0.45">
      <c r="A400" s="22"/>
      <c r="B400" s="22"/>
      <c r="C400" s="22"/>
      <c r="D400" s="22"/>
      <c r="E400" s="22"/>
      <c r="F400" s="22"/>
      <c r="G400" s="24">
        <f t="shared" si="58"/>
        <v>0</v>
      </c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6"/>
      <c r="AM400" s="25"/>
      <c r="AN400" s="26"/>
      <c r="AO400" s="25"/>
      <c r="AP400" s="25"/>
      <c r="AQ400" s="25"/>
      <c r="AR400" s="25"/>
      <c r="AS400" s="25"/>
      <c r="AT400" s="26"/>
      <c r="AU400" s="26"/>
      <c r="AV400" s="24">
        <f t="shared" si="59"/>
        <v>0</v>
      </c>
      <c r="AW400" s="27">
        <f t="shared" si="60"/>
        <v>0</v>
      </c>
      <c r="AX400" s="28">
        <f t="shared" si="57"/>
        <v>0</v>
      </c>
      <c r="AY400" s="29" t="e">
        <f t="shared" si="61"/>
        <v>#DIV/0!</v>
      </c>
      <c r="AZ400" s="30"/>
      <c r="BA400" s="31" t="e">
        <f t="shared" si="64"/>
        <v>#DIV/0!</v>
      </c>
      <c r="BB400" s="22"/>
      <c r="BC400" s="103" t="e">
        <f t="shared" si="62"/>
        <v>#DIV/0!</v>
      </c>
      <c r="BD400" s="22"/>
      <c r="BE400" s="32"/>
      <c r="BF400" s="34" t="e">
        <f t="shared" si="65"/>
        <v>#DIV/0!</v>
      </c>
      <c r="BG400" s="35" t="e">
        <f t="shared" si="63"/>
        <v>#DIV/0!</v>
      </c>
    </row>
    <row r="401" spans="1:59" x14ac:dyDescent="0.45">
      <c r="A401" s="22"/>
      <c r="B401" s="22"/>
      <c r="C401" s="22"/>
      <c r="D401" s="22"/>
      <c r="E401" s="22"/>
      <c r="F401" s="22"/>
      <c r="G401" s="24">
        <f t="shared" si="58"/>
        <v>0</v>
      </c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6"/>
      <c r="AM401" s="25"/>
      <c r="AN401" s="26"/>
      <c r="AO401" s="25"/>
      <c r="AP401" s="25"/>
      <c r="AQ401" s="25"/>
      <c r="AR401" s="25"/>
      <c r="AS401" s="25"/>
      <c r="AT401" s="26"/>
      <c r="AU401" s="26"/>
      <c r="AV401" s="24">
        <f t="shared" si="59"/>
        <v>0</v>
      </c>
      <c r="AW401" s="27">
        <f t="shared" si="60"/>
        <v>0</v>
      </c>
      <c r="AX401" s="28">
        <f t="shared" si="57"/>
        <v>0</v>
      </c>
      <c r="AY401" s="29" t="e">
        <f t="shared" si="61"/>
        <v>#DIV/0!</v>
      </c>
      <c r="AZ401" s="30"/>
      <c r="BA401" s="31" t="e">
        <f t="shared" si="64"/>
        <v>#DIV/0!</v>
      </c>
      <c r="BB401" s="22"/>
      <c r="BC401" s="103" t="e">
        <f t="shared" si="62"/>
        <v>#DIV/0!</v>
      </c>
      <c r="BD401" s="22"/>
      <c r="BE401" s="32"/>
      <c r="BF401" s="34" t="e">
        <f t="shared" si="65"/>
        <v>#DIV/0!</v>
      </c>
      <c r="BG401" s="35" t="e">
        <f t="shared" si="63"/>
        <v>#DIV/0!</v>
      </c>
    </row>
    <row r="402" spans="1:59" x14ac:dyDescent="0.45">
      <c r="A402" s="22"/>
      <c r="B402" s="22"/>
      <c r="C402" s="22"/>
      <c r="D402" s="22"/>
      <c r="E402" s="22"/>
      <c r="F402" s="22"/>
      <c r="G402" s="24">
        <f t="shared" si="58"/>
        <v>0</v>
      </c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6"/>
      <c r="AM402" s="25"/>
      <c r="AN402" s="26"/>
      <c r="AO402" s="25"/>
      <c r="AP402" s="25"/>
      <c r="AQ402" s="25"/>
      <c r="AR402" s="25"/>
      <c r="AS402" s="25"/>
      <c r="AT402" s="26"/>
      <c r="AU402" s="26"/>
      <c r="AV402" s="24">
        <f t="shared" si="59"/>
        <v>0</v>
      </c>
      <c r="AW402" s="27">
        <f t="shared" si="60"/>
        <v>0</v>
      </c>
      <c r="AX402" s="28">
        <f t="shared" si="57"/>
        <v>0</v>
      </c>
      <c r="AY402" s="29" t="e">
        <f t="shared" si="61"/>
        <v>#DIV/0!</v>
      </c>
      <c r="AZ402" s="30"/>
      <c r="BA402" s="31" t="e">
        <f t="shared" si="64"/>
        <v>#DIV/0!</v>
      </c>
      <c r="BB402" s="22"/>
      <c r="BC402" s="103" t="e">
        <f t="shared" si="62"/>
        <v>#DIV/0!</v>
      </c>
      <c r="BD402" s="22"/>
      <c r="BE402" s="32"/>
      <c r="BF402" s="34" t="e">
        <f t="shared" si="65"/>
        <v>#DIV/0!</v>
      </c>
      <c r="BG402" s="35" t="e">
        <f t="shared" si="63"/>
        <v>#DIV/0!</v>
      </c>
    </row>
    <row r="403" spans="1:59" x14ac:dyDescent="0.45">
      <c r="A403" s="22"/>
      <c r="B403" s="22"/>
      <c r="C403" s="22"/>
      <c r="D403" s="22"/>
      <c r="E403" s="22"/>
      <c r="F403" s="22"/>
      <c r="G403" s="24">
        <f t="shared" si="58"/>
        <v>0</v>
      </c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6"/>
      <c r="AM403" s="25"/>
      <c r="AN403" s="26"/>
      <c r="AO403" s="25"/>
      <c r="AP403" s="25"/>
      <c r="AQ403" s="25"/>
      <c r="AR403" s="25"/>
      <c r="AS403" s="25"/>
      <c r="AT403" s="26"/>
      <c r="AU403" s="26"/>
      <c r="AV403" s="24">
        <f t="shared" si="59"/>
        <v>0</v>
      </c>
      <c r="AW403" s="27">
        <f t="shared" si="60"/>
        <v>0</v>
      </c>
      <c r="AX403" s="28">
        <f t="shared" ref="AX403:AX466" si="66">(HOUR(AW403)*60)+MINUTE(AW403)</f>
        <v>0</v>
      </c>
      <c r="AY403" s="29" t="e">
        <f t="shared" si="61"/>
        <v>#DIV/0!</v>
      </c>
      <c r="AZ403" s="30"/>
      <c r="BA403" s="31" t="e">
        <f t="shared" si="64"/>
        <v>#DIV/0!</v>
      </c>
      <c r="BB403" s="22"/>
      <c r="BC403" s="103" t="e">
        <f t="shared" si="62"/>
        <v>#DIV/0!</v>
      </c>
      <c r="BD403" s="22"/>
      <c r="BE403" s="32"/>
      <c r="BF403" s="34" t="e">
        <f t="shared" si="65"/>
        <v>#DIV/0!</v>
      </c>
      <c r="BG403" s="35" t="e">
        <f t="shared" si="63"/>
        <v>#DIV/0!</v>
      </c>
    </row>
    <row r="404" spans="1:59" x14ac:dyDescent="0.45">
      <c r="A404" s="22"/>
      <c r="B404" s="22"/>
      <c r="C404" s="22"/>
      <c r="D404" s="22"/>
      <c r="E404" s="22"/>
      <c r="F404" s="22"/>
      <c r="G404" s="24">
        <f t="shared" si="58"/>
        <v>0</v>
      </c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6"/>
      <c r="AM404" s="25"/>
      <c r="AN404" s="26"/>
      <c r="AO404" s="25"/>
      <c r="AP404" s="25"/>
      <c r="AQ404" s="25"/>
      <c r="AR404" s="25"/>
      <c r="AS404" s="25"/>
      <c r="AT404" s="26"/>
      <c r="AU404" s="26"/>
      <c r="AV404" s="24">
        <f t="shared" si="59"/>
        <v>0</v>
      </c>
      <c r="AW404" s="27">
        <f t="shared" si="60"/>
        <v>0</v>
      </c>
      <c r="AX404" s="28">
        <f t="shared" si="66"/>
        <v>0</v>
      </c>
      <c r="AY404" s="29" t="e">
        <f t="shared" si="61"/>
        <v>#DIV/0!</v>
      </c>
      <c r="AZ404" s="30"/>
      <c r="BA404" s="31" t="e">
        <f t="shared" si="64"/>
        <v>#DIV/0!</v>
      </c>
      <c r="BB404" s="22"/>
      <c r="BC404" s="103" t="e">
        <f t="shared" si="62"/>
        <v>#DIV/0!</v>
      </c>
      <c r="BD404" s="22"/>
      <c r="BE404" s="32"/>
      <c r="BF404" s="34" t="e">
        <f t="shared" si="65"/>
        <v>#DIV/0!</v>
      </c>
      <c r="BG404" s="35" t="e">
        <f t="shared" si="63"/>
        <v>#DIV/0!</v>
      </c>
    </row>
    <row r="405" spans="1:59" x14ac:dyDescent="0.45">
      <c r="A405" s="22"/>
      <c r="B405" s="22"/>
      <c r="C405" s="22"/>
      <c r="D405" s="22"/>
      <c r="E405" s="22"/>
      <c r="F405" s="22"/>
      <c r="G405" s="24">
        <f t="shared" si="58"/>
        <v>0</v>
      </c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6"/>
      <c r="AM405" s="25"/>
      <c r="AN405" s="26"/>
      <c r="AO405" s="25"/>
      <c r="AP405" s="25"/>
      <c r="AQ405" s="25"/>
      <c r="AR405" s="25"/>
      <c r="AS405" s="25"/>
      <c r="AT405" s="26"/>
      <c r="AU405" s="26"/>
      <c r="AV405" s="24">
        <f t="shared" si="59"/>
        <v>0</v>
      </c>
      <c r="AW405" s="27">
        <f t="shared" si="60"/>
        <v>0</v>
      </c>
      <c r="AX405" s="28">
        <f t="shared" si="66"/>
        <v>0</v>
      </c>
      <c r="AY405" s="29" t="e">
        <f t="shared" si="61"/>
        <v>#DIV/0!</v>
      </c>
      <c r="AZ405" s="30"/>
      <c r="BA405" s="31" t="e">
        <f t="shared" si="64"/>
        <v>#DIV/0!</v>
      </c>
      <c r="BB405" s="22"/>
      <c r="BC405" s="103" t="e">
        <f t="shared" si="62"/>
        <v>#DIV/0!</v>
      </c>
      <c r="BD405" s="22"/>
      <c r="BE405" s="32"/>
      <c r="BF405" s="34" t="e">
        <f t="shared" si="65"/>
        <v>#DIV/0!</v>
      </c>
      <c r="BG405" s="35" t="e">
        <f t="shared" si="63"/>
        <v>#DIV/0!</v>
      </c>
    </row>
    <row r="406" spans="1:59" x14ac:dyDescent="0.45">
      <c r="A406" s="22"/>
      <c r="B406" s="22"/>
      <c r="C406" s="22"/>
      <c r="D406" s="22"/>
      <c r="E406" s="22"/>
      <c r="F406" s="22"/>
      <c r="G406" s="24">
        <f t="shared" si="58"/>
        <v>0</v>
      </c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6"/>
      <c r="AM406" s="25"/>
      <c r="AN406" s="26"/>
      <c r="AO406" s="25"/>
      <c r="AP406" s="25"/>
      <c r="AQ406" s="25"/>
      <c r="AR406" s="25"/>
      <c r="AS406" s="25"/>
      <c r="AT406" s="26"/>
      <c r="AU406" s="26"/>
      <c r="AV406" s="24">
        <f t="shared" si="59"/>
        <v>0</v>
      </c>
      <c r="AW406" s="27">
        <f t="shared" si="60"/>
        <v>0</v>
      </c>
      <c r="AX406" s="28">
        <f t="shared" si="66"/>
        <v>0</v>
      </c>
      <c r="AY406" s="29" t="e">
        <f t="shared" si="61"/>
        <v>#DIV/0!</v>
      </c>
      <c r="AZ406" s="30"/>
      <c r="BA406" s="31" t="e">
        <f t="shared" si="64"/>
        <v>#DIV/0!</v>
      </c>
      <c r="BB406" s="22"/>
      <c r="BC406" s="103" t="e">
        <f t="shared" si="62"/>
        <v>#DIV/0!</v>
      </c>
      <c r="BD406" s="22"/>
      <c r="BE406" s="32"/>
      <c r="BF406" s="34" t="e">
        <f t="shared" si="65"/>
        <v>#DIV/0!</v>
      </c>
      <c r="BG406" s="35" t="e">
        <f t="shared" si="63"/>
        <v>#DIV/0!</v>
      </c>
    </row>
    <row r="407" spans="1:59" x14ac:dyDescent="0.45">
      <c r="A407" s="22"/>
      <c r="B407" s="22"/>
      <c r="C407" s="22"/>
      <c r="D407" s="22"/>
      <c r="E407" s="22"/>
      <c r="F407" s="22"/>
      <c r="G407" s="24">
        <f t="shared" si="58"/>
        <v>0</v>
      </c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6"/>
      <c r="AM407" s="25"/>
      <c r="AN407" s="26"/>
      <c r="AO407" s="25"/>
      <c r="AP407" s="25"/>
      <c r="AQ407" s="25"/>
      <c r="AR407" s="25"/>
      <c r="AS407" s="25"/>
      <c r="AT407" s="26"/>
      <c r="AU407" s="26"/>
      <c r="AV407" s="24">
        <f t="shared" si="59"/>
        <v>0</v>
      </c>
      <c r="AW407" s="27">
        <f t="shared" si="60"/>
        <v>0</v>
      </c>
      <c r="AX407" s="28">
        <f t="shared" si="66"/>
        <v>0</v>
      </c>
      <c r="AY407" s="29" t="e">
        <f t="shared" si="61"/>
        <v>#DIV/0!</v>
      </c>
      <c r="AZ407" s="30"/>
      <c r="BA407" s="31" t="e">
        <f t="shared" si="64"/>
        <v>#DIV/0!</v>
      </c>
      <c r="BB407" s="22"/>
      <c r="BC407" s="103" t="e">
        <f t="shared" si="62"/>
        <v>#DIV/0!</v>
      </c>
      <c r="BD407" s="22"/>
      <c r="BE407" s="32"/>
      <c r="BF407" s="34" t="e">
        <f t="shared" si="65"/>
        <v>#DIV/0!</v>
      </c>
      <c r="BG407" s="35" t="e">
        <f t="shared" si="63"/>
        <v>#DIV/0!</v>
      </c>
    </row>
    <row r="408" spans="1:59" x14ac:dyDescent="0.45">
      <c r="A408" s="22"/>
      <c r="B408" s="22"/>
      <c r="C408" s="22"/>
      <c r="D408" s="22"/>
      <c r="E408" s="22"/>
      <c r="F408" s="22"/>
      <c r="G408" s="24">
        <f t="shared" ref="G408:G471" si="67">(D408-C408)-(E408+F408)</f>
        <v>0</v>
      </c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6"/>
      <c r="AM408" s="25"/>
      <c r="AN408" s="26"/>
      <c r="AO408" s="25"/>
      <c r="AP408" s="25"/>
      <c r="AQ408" s="25"/>
      <c r="AR408" s="25"/>
      <c r="AS408" s="25"/>
      <c r="AT408" s="26"/>
      <c r="AU408" s="26"/>
      <c r="AV408" s="24">
        <f t="shared" si="59"/>
        <v>0</v>
      </c>
      <c r="AW408" s="27">
        <f t="shared" si="60"/>
        <v>0</v>
      </c>
      <c r="AX408" s="28">
        <f t="shared" si="66"/>
        <v>0</v>
      </c>
      <c r="AY408" s="29" t="e">
        <f t="shared" si="61"/>
        <v>#DIV/0!</v>
      </c>
      <c r="AZ408" s="30"/>
      <c r="BA408" s="31" t="e">
        <f t="shared" si="64"/>
        <v>#DIV/0!</v>
      </c>
      <c r="BB408" s="22"/>
      <c r="BC408" s="103" t="e">
        <f t="shared" si="62"/>
        <v>#DIV/0!</v>
      </c>
      <c r="BD408" s="22"/>
      <c r="BE408" s="32"/>
      <c r="BF408" s="34" t="e">
        <f t="shared" si="65"/>
        <v>#DIV/0!</v>
      </c>
      <c r="BG408" s="35" t="e">
        <f t="shared" si="63"/>
        <v>#DIV/0!</v>
      </c>
    </row>
    <row r="409" spans="1:59" x14ac:dyDescent="0.45">
      <c r="A409" s="22"/>
      <c r="B409" s="22"/>
      <c r="C409" s="22"/>
      <c r="D409" s="22"/>
      <c r="E409" s="22"/>
      <c r="F409" s="22"/>
      <c r="G409" s="24">
        <f t="shared" si="67"/>
        <v>0</v>
      </c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6"/>
      <c r="AM409" s="25"/>
      <c r="AN409" s="26"/>
      <c r="AO409" s="25"/>
      <c r="AP409" s="25"/>
      <c r="AQ409" s="25"/>
      <c r="AR409" s="25"/>
      <c r="AS409" s="25"/>
      <c r="AT409" s="26"/>
      <c r="AU409" s="26"/>
      <c r="AV409" s="24">
        <f t="shared" si="59"/>
        <v>0</v>
      </c>
      <c r="AW409" s="27">
        <f t="shared" si="60"/>
        <v>0</v>
      </c>
      <c r="AX409" s="28">
        <f t="shared" si="66"/>
        <v>0</v>
      </c>
      <c r="AY409" s="29" t="e">
        <f t="shared" si="61"/>
        <v>#DIV/0!</v>
      </c>
      <c r="AZ409" s="30"/>
      <c r="BA409" s="31" t="e">
        <f t="shared" si="64"/>
        <v>#DIV/0!</v>
      </c>
      <c r="BB409" s="22"/>
      <c r="BC409" s="103" t="e">
        <f t="shared" si="62"/>
        <v>#DIV/0!</v>
      </c>
      <c r="BD409" s="22"/>
      <c r="BE409" s="32"/>
      <c r="BF409" s="34" t="e">
        <f t="shared" si="65"/>
        <v>#DIV/0!</v>
      </c>
      <c r="BG409" s="35" t="e">
        <f t="shared" si="63"/>
        <v>#DIV/0!</v>
      </c>
    </row>
    <row r="410" spans="1:59" x14ac:dyDescent="0.45">
      <c r="A410" s="22"/>
      <c r="B410" s="22"/>
      <c r="C410" s="22"/>
      <c r="D410" s="22"/>
      <c r="E410" s="22"/>
      <c r="F410" s="22"/>
      <c r="G410" s="24">
        <f t="shared" si="67"/>
        <v>0</v>
      </c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6"/>
      <c r="AM410" s="25"/>
      <c r="AN410" s="26"/>
      <c r="AO410" s="25"/>
      <c r="AP410" s="25"/>
      <c r="AQ410" s="25"/>
      <c r="AR410" s="25"/>
      <c r="AS410" s="25"/>
      <c r="AT410" s="26"/>
      <c r="AU410" s="26"/>
      <c r="AV410" s="24">
        <f t="shared" si="59"/>
        <v>0</v>
      </c>
      <c r="AW410" s="27">
        <f t="shared" si="60"/>
        <v>0</v>
      </c>
      <c r="AX410" s="28">
        <f t="shared" si="66"/>
        <v>0</v>
      </c>
      <c r="AY410" s="29" t="e">
        <f t="shared" si="61"/>
        <v>#DIV/0!</v>
      </c>
      <c r="AZ410" s="30"/>
      <c r="BA410" s="31" t="e">
        <f t="shared" si="64"/>
        <v>#DIV/0!</v>
      </c>
      <c r="BB410" s="22"/>
      <c r="BC410" s="103" t="e">
        <f t="shared" si="62"/>
        <v>#DIV/0!</v>
      </c>
      <c r="BD410" s="22"/>
      <c r="BE410" s="32"/>
      <c r="BF410" s="34" t="e">
        <f t="shared" si="65"/>
        <v>#DIV/0!</v>
      </c>
      <c r="BG410" s="35" t="e">
        <f t="shared" si="63"/>
        <v>#DIV/0!</v>
      </c>
    </row>
    <row r="411" spans="1:59" x14ac:dyDescent="0.45">
      <c r="A411" s="22"/>
      <c r="B411" s="22"/>
      <c r="C411" s="22"/>
      <c r="D411" s="22"/>
      <c r="E411" s="22"/>
      <c r="F411" s="22"/>
      <c r="G411" s="24">
        <f t="shared" si="67"/>
        <v>0</v>
      </c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6"/>
      <c r="AM411" s="25"/>
      <c r="AN411" s="26"/>
      <c r="AO411" s="25"/>
      <c r="AP411" s="25"/>
      <c r="AQ411" s="25"/>
      <c r="AR411" s="25"/>
      <c r="AS411" s="25"/>
      <c r="AT411" s="26"/>
      <c r="AU411" s="26"/>
      <c r="AV411" s="24">
        <f t="shared" si="59"/>
        <v>0</v>
      </c>
      <c r="AW411" s="27">
        <f t="shared" si="60"/>
        <v>0</v>
      </c>
      <c r="AX411" s="28">
        <f t="shared" si="66"/>
        <v>0</v>
      </c>
      <c r="AY411" s="29" t="e">
        <f t="shared" si="61"/>
        <v>#DIV/0!</v>
      </c>
      <c r="AZ411" s="30"/>
      <c r="BA411" s="31" t="e">
        <f t="shared" si="64"/>
        <v>#DIV/0!</v>
      </c>
      <c r="BB411" s="22"/>
      <c r="BC411" s="103" t="e">
        <f t="shared" si="62"/>
        <v>#DIV/0!</v>
      </c>
      <c r="BD411" s="22"/>
      <c r="BE411" s="32"/>
      <c r="BF411" s="34" t="e">
        <f t="shared" si="65"/>
        <v>#DIV/0!</v>
      </c>
      <c r="BG411" s="35" t="e">
        <f t="shared" si="63"/>
        <v>#DIV/0!</v>
      </c>
    </row>
    <row r="412" spans="1:59" x14ac:dyDescent="0.45">
      <c r="A412" s="22"/>
      <c r="B412" s="22"/>
      <c r="C412" s="22"/>
      <c r="D412" s="22"/>
      <c r="E412" s="22"/>
      <c r="F412" s="22"/>
      <c r="G412" s="24">
        <f t="shared" si="67"/>
        <v>0</v>
      </c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6"/>
      <c r="AM412" s="25"/>
      <c r="AN412" s="26"/>
      <c r="AO412" s="25"/>
      <c r="AP412" s="25"/>
      <c r="AQ412" s="25"/>
      <c r="AR412" s="25"/>
      <c r="AS412" s="25"/>
      <c r="AT412" s="26"/>
      <c r="AU412" s="26"/>
      <c r="AV412" s="24">
        <f t="shared" si="59"/>
        <v>0</v>
      </c>
      <c r="AW412" s="27">
        <f t="shared" si="60"/>
        <v>0</v>
      </c>
      <c r="AX412" s="28">
        <f t="shared" si="66"/>
        <v>0</v>
      </c>
      <c r="AY412" s="29" t="e">
        <f t="shared" si="61"/>
        <v>#DIV/0!</v>
      </c>
      <c r="AZ412" s="30"/>
      <c r="BA412" s="31" t="e">
        <f t="shared" si="64"/>
        <v>#DIV/0!</v>
      </c>
      <c r="BB412" s="22"/>
      <c r="BC412" s="103" t="e">
        <f t="shared" si="62"/>
        <v>#DIV/0!</v>
      </c>
      <c r="BD412" s="22"/>
      <c r="BE412" s="32"/>
      <c r="BF412" s="34" t="e">
        <f t="shared" si="65"/>
        <v>#DIV/0!</v>
      </c>
      <c r="BG412" s="35" t="e">
        <f t="shared" si="63"/>
        <v>#DIV/0!</v>
      </c>
    </row>
    <row r="413" spans="1:59" x14ac:dyDescent="0.45">
      <c r="A413" s="22"/>
      <c r="B413" s="22"/>
      <c r="C413" s="22"/>
      <c r="D413" s="22"/>
      <c r="E413" s="22"/>
      <c r="F413" s="22"/>
      <c r="G413" s="24">
        <f t="shared" si="67"/>
        <v>0</v>
      </c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6"/>
      <c r="AM413" s="25"/>
      <c r="AN413" s="26"/>
      <c r="AO413" s="25"/>
      <c r="AP413" s="25"/>
      <c r="AQ413" s="25"/>
      <c r="AR413" s="25"/>
      <c r="AS413" s="25"/>
      <c r="AT413" s="26"/>
      <c r="AU413" s="26"/>
      <c r="AV413" s="24">
        <f t="shared" si="59"/>
        <v>0</v>
      </c>
      <c r="AW413" s="27">
        <f t="shared" si="60"/>
        <v>0</v>
      </c>
      <c r="AX413" s="28">
        <f t="shared" si="66"/>
        <v>0</v>
      </c>
      <c r="AY413" s="29" t="e">
        <f t="shared" si="61"/>
        <v>#DIV/0!</v>
      </c>
      <c r="AZ413" s="30"/>
      <c r="BA413" s="31" t="e">
        <f t="shared" si="64"/>
        <v>#DIV/0!</v>
      </c>
      <c r="BB413" s="22"/>
      <c r="BC413" s="103" t="e">
        <f t="shared" si="62"/>
        <v>#DIV/0!</v>
      </c>
      <c r="BD413" s="22"/>
      <c r="BE413" s="32"/>
      <c r="BF413" s="34" t="e">
        <f t="shared" si="65"/>
        <v>#DIV/0!</v>
      </c>
      <c r="BG413" s="35" t="e">
        <f t="shared" si="63"/>
        <v>#DIV/0!</v>
      </c>
    </row>
    <row r="414" spans="1:59" x14ac:dyDescent="0.45">
      <c r="A414" s="22"/>
      <c r="B414" s="22"/>
      <c r="C414" s="22"/>
      <c r="D414" s="22"/>
      <c r="E414" s="22"/>
      <c r="F414" s="22"/>
      <c r="G414" s="24">
        <f t="shared" si="67"/>
        <v>0</v>
      </c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6"/>
      <c r="AM414" s="25"/>
      <c r="AN414" s="26"/>
      <c r="AO414" s="25"/>
      <c r="AP414" s="25"/>
      <c r="AQ414" s="25"/>
      <c r="AR414" s="25"/>
      <c r="AS414" s="25"/>
      <c r="AT414" s="26"/>
      <c r="AU414" s="26"/>
      <c r="AV414" s="24">
        <f t="shared" si="59"/>
        <v>0</v>
      </c>
      <c r="AW414" s="27">
        <f t="shared" si="60"/>
        <v>0</v>
      </c>
      <c r="AX414" s="28">
        <f t="shared" si="66"/>
        <v>0</v>
      </c>
      <c r="AY414" s="29" t="e">
        <f t="shared" si="61"/>
        <v>#DIV/0!</v>
      </c>
      <c r="AZ414" s="30"/>
      <c r="BA414" s="31" t="e">
        <f t="shared" si="64"/>
        <v>#DIV/0!</v>
      </c>
      <c r="BB414" s="22"/>
      <c r="BC414" s="103" t="e">
        <f t="shared" si="62"/>
        <v>#DIV/0!</v>
      </c>
      <c r="BD414" s="22"/>
      <c r="BE414" s="32"/>
      <c r="BF414" s="34" t="e">
        <f t="shared" si="65"/>
        <v>#DIV/0!</v>
      </c>
      <c r="BG414" s="35" t="e">
        <f t="shared" si="63"/>
        <v>#DIV/0!</v>
      </c>
    </row>
    <row r="415" spans="1:59" x14ac:dyDescent="0.45">
      <c r="A415" s="22"/>
      <c r="B415" s="22"/>
      <c r="C415" s="22"/>
      <c r="D415" s="22"/>
      <c r="E415" s="22"/>
      <c r="F415" s="22"/>
      <c r="G415" s="24">
        <f t="shared" si="67"/>
        <v>0</v>
      </c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6"/>
      <c r="AM415" s="25"/>
      <c r="AN415" s="26"/>
      <c r="AO415" s="25"/>
      <c r="AP415" s="25"/>
      <c r="AQ415" s="25"/>
      <c r="AR415" s="25"/>
      <c r="AS415" s="25"/>
      <c r="AT415" s="26"/>
      <c r="AU415" s="26"/>
      <c r="AV415" s="24">
        <f t="shared" si="59"/>
        <v>0</v>
      </c>
      <c r="AW415" s="27">
        <f t="shared" si="60"/>
        <v>0</v>
      </c>
      <c r="AX415" s="28">
        <f t="shared" si="66"/>
        <v>0</v>
      </c>
      <c r="AY415" s="29" t="e">
        <f t="shared" si="61"/>
        <v>#DIV/0!</v>
      </c>
      <c r="AZ415" s="30"/>
      <c r="BA415" s="31" t="e">
        <f t="shared" si="64"/>
        <v>#DIV/0!</v>
      </c>
      <c r="BB415" s="22"/>
      <c r="BC415" s="103" t="e">
        <f t="shared" si="62"/>
        <v>#DIV/0!</v>
      </c>
      <c r="BD415" s="22"/>
      <c r="BE415" s="32"/>
      <c r="BF415" s="34" t="e">
        <f t="shared" si="65"/>
        <v>#DIV/0!</v>
      </c>
      <c r="BG415" s="35" t="e">
        <f t="shared" si="63"/>
        <v>#DIV/0!</v>
      </c>
    </row>
    <row r="416" spans="1:59" x14ac:dyDescent="0.45">
      <c r="A416" s="22"/>
      <c r="B416" s="22"/>
      <c r="C416" s="22"/>
      <c r="D416" s="22"/>
      <c r="E416" s="22"/>
      <c r="F416" s="22"/>
      <c r="G416" s="24">
        <f t="shared" si="67"/>
        <v>0</v>
      </c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6"/>
      <c r="AM416" s="25"/>
      <c r="AN416" s="26"/>
      <c r="AO416" s="25"/>
      <c r="AP416" s="25"/>
      <c r="AQ416" s="25"/>
      <c r="AR416" s="25"/>
      <c r="AS416" s="25"/>
      <c r="AT416" s="26"/>
      <c r="AU416" s="26"/>
      <c r="AV416" s="24">
        <f t="shared" si="59"/>
        <v>0</v>
      </c>
      <c r="AW416" s="27">
        <f t="shared" si="60"/>
        <v>0</v>
      </c>
      <c r="AX416" s="28">
        <f t="shared" si="66"/>
        <v>0</v>
      </c>
      <c r="AY416" s="29" t="e">
        <f t="shared" si="61"/>
        <v>#DIV/0!</v>
      </c>
      <c r="AZ416" s="30"/>
      <c r="BA416" s="31" t="e">
        <f t="shared" si="64"/>
        <v>#DIV/0!</v>
      </c>
      <c r="BB416" s="22"/>
      <c r="BC416" s="103" t="e">
        <f t="shared" si="62"/>
        <v>#DIV/0!</v>
      </c>
      <c r="BD416" s="22"/>
      <c r="BE416" s="32"/>
      <c r="BF416" s="34" t="e">
        <f t="shared" si="65"/>
        <v>#DIV/0!</v>
      </c>
      <c r="BG416" s="35" t="e">
        <f t="shared" si="63"/>
        <v>#DIV/0!</v>
      </c>
    </row>
    <row r="417" spans="1:59" x14ac:dyDescent="0.45">
      <c r="A417" s="22"/>
      <c r="B417" s="22"/>
      <c r="C417" s="22"/>
      <c r="D417" s="22"/>
      <c r="E417" s="22"/>
      <c r="F417" s="22"/>
      <c r="G417" s="24">
        <f t="shared" si="67"/>
        <v>0</v>
      </c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6"/>
      <c r="AM417" s="25"/>
      <c r="AN417" s="26"/>
      <c r="AO417" s="25"/>
      <c r="AP417" s="25"/>
      <c r="AQ417" s="25"/>
      <c r="AR417" s="25"/>
      <c r="AS417" s="25"/>
      <c r="AT417" s="26"/>
      <c r="AU417" s="26"/>
      <c r="AV417" s="24">
        <f t="shared" si="59"/>
        <v>0</v>
      </c>
      <c r="AW417" s="27">
        <f t="shared" si="60"/>
        <v>0</v>
      </c>
      <c r="AX417" s="28">
        <f t="shared" si="66"/>
        <v>0</v>
      </c>
      <c r="AY417" s="29" t="e">
        <f t="shared" si="61"/>
        <v>#DIV/0!</v>
      </c>
      <c r="AZ417" s="30"/>
      <c r="BA417" s="31" t="e">
        <f t="shared" si="64"/>
        <v>#DIV/0!</v>
      </c>
      <c r="BB417" s="22"/>
      <c r="BC417" s="103" t="e">
        <f t="shared" si="62"/>
        <v>#DIV/0!</v>
      </c>
      <c r="BD417" s="22"/>
      <c r="BE417" s="32"/>
      <c r="BF417" s="34" t="e">
        <f t="shared" si="65"/>
        <v>#DIV/0!</v>
      </c>
      <c r="BG417" s="35" t="e">
        <f t="shared" si="63"/>
        <v>#DIV/0!</v>
      </c>
    </row>
    <row r="418" spans="1:59" x14ac:dyDescent="0.45">
      <c r="A418" s="22"/>
      <c r="B418" s="22"/>
      <c r="C418" s="22"/>
      <c r="D418" s="22"/>
      <c r="E418" s="22"/>
      <c r="F418" s="22"/>
      <c r="G418" s="24">
        <f t="shared" si="67"/>
        <v>0</v>
      </c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6"/>
      <c r="AM418" s="25"/>
      <c r="AN418" s="26"/>
      <c r="AO418" s="25"/>
      <c r="AP418" s="25"/>
      <c r="AQ418" s="25"/>
      <c r="AR418" s="25"/>
      <c r="AS418" s="25"/>
      <c r="AT418" s="26"/>
      <c r="AU418" s="26"/>
      <c r="AV418" s="24">
        <f t="shared" si="59"/>
        <v>0</v>
      </c>
      <c r="AW418" s="27">
        <f t="shared" si="60"/>
        <v>0</v>
      </c>
      <c r="AX418" s="28">
        <f t="shared" si="66"/>
        <v>0</v>
      </c>
      <c r="AY418" s="29" t="e">
        <f t="shared" si="61"/>
        <v>#DIV/0!</v>
      </c>
      <c r="AZ418" s="30"/>
      <c r="BA418" s="31" t="e">
        <f t="shared" si="64"/>
        <v>#DIV/0!</v>
      </c>
      <c r="BB418" s="22"/>
      <c r="BC418" s="103" t="e">
        <f t="shared" si="62"/>
        <v>#DIV/0!</v>
      </c>
      <c r="BD418" s="22"/>
      <c r="BE418" s="32"/>
      <c r="BF418" s="34" t="e">
        <f t="shared" si="65"/>
        <v>#DIV/0!</v>
      </c>
      <c r="BG418" s="35" t="e">
        <f t="shared" si="63"/>
        <v>#DIV/0!</v>
      </c>
    </row>
    <row r="419" spans="1:59" x14ac:dyDescent="0.45">
      <c r="A419" s="22"/>
      <c r="B419" s="22"/>
      <c r="C419" s="22"/>
      <c r="D419" s="22"/>
      <c r="E419" s="22"/>
      <c r="F419" s="22"/>
      <c r="G419" s="24">
        <f t="shared" si="67"/>
        <v>0</v>
      </c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6"/>
      <c r="AM419" s="25"/>
      <c r="AN419" s="26"/>
      <c r="AO419" s="25"/>
      <c r="AP419" s="25"/>
      <c r="AQ419" s="25"/>
      <c r="AR419" s="25"/>
      <c r="AS419" s="25"/>
      <c r="AT419" s="26"/>
      <c r="AU419" s="26"/>
      <c r="AV419" s="24">
        <f t="shared" si="59"/>
        <v>0</v>
      </c>
      <c r="AW419" s="27">
        <f t="shared" si="60"/>
        <v>0</v>
      </c>
      <c r="AX419" s="28">
        <f t="shared" si="66"/>
        <v>0</v>
      </c>
      <c r="AY419" s="29" t="e">
        <f t="shared" si="61"/>
        <v>#DIV/0!</v>
      </c>
      <c r="AZ419" s="30"/>
      <c r="BA419" s="31" t="e">
        <f t="shared" si="64"/>
        <v>#DIV/0!</v>
      </c>
      <c r="BB419" s="22"/>
      <c r="BC419" s="103" t="e">
        <f t="shared" si="62"/>
        <v>#DIV/0!</v>
      </c>
      <c r="BD419" s="22"/>
      <c r="BE419" s="32"/>
      <c r="BF419" s="34" t="e">
        <f t="shared" si="65"/>
        <v>#DIV/0!</v>
      </c>
      <c r="BG419" s="35" t="e">
        <f t="shared" si="63"/>
        <v>#DIV/0!</v>
      </c>
    </row>
    <row r="420" spans="1:59" x14ac:dyDescent="0.45">
      <c r="A420" s="22"/>
      <c r="B420" s="22"/>
      <c r="C420" s="22"/>
      <c r="D420" s="22"/>
      <c r="E420" s="22"/>
      <c r="F420" s="22"/>
      <c r="G420" s="24">
        <f t="shared" si="67"/>
        <v>0</v>
      </c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6"/>
      <c r="AM420" s="25"/>
      <c r="AN420" s="26"/>
      <c r="AO420" s="25"/>
      <c r="AP420" s="25"/>
      <c r="AQ420" s="25"/>
      <c r="AR420" s="25"/>
      <c r="AS420" s="25"/>
      <c r="AT420" s="26"/>
      <c r="AU420" s="26"/>
      <c r="AV420" s="24">
        <f t="shared" ref="AV420:AV483" si="68">SUM(H420:AT420)</f>
        <v>0</v>
      </c>
      <c r="AW420" s="27">
        <f t="shared" si="60"/>
        <v>0</v>
      </c>
      <c r="AX420" s="28">
        <f t="shared" si="66"/>
        <v>0</v>
      </c>
      <c r="AY420" s="29" t="e">
        <f t="shared" si="61"/>
        <v>#DIV/0!</v>
      </c>
      <c r="AZ420" s="30"/>
      <c r="BA420" s="31" t="e">
        <f t="shared" si="64"/>
        <v>#DIV/0!</v>
      </c>
      <c r="BB420" s="22"/>
      <c r="BC420" s="103" t="e">
        <f t="shared" si="62"/>
        <v>#DIV/0!</v>
      </c>
      <c r="BD420" s="22"/>
      <c r="BE420" s="32"/>
      <c r="BF420" s="34" t="e">
        <f t="shared" si="65"/>
        <v>#DIV/0!</v>
      </c>
      <c r="BG420" s="35" t="e">
        <f t="shared" si="63"/>
        <v>#DIV/0!</v>
      </c>
    </row>
    <row r="421" spans="1:59" x14ac:dyDescent="0.45">
      <c r="A421" s="22"/>
      <c r="B421" s="22"/>
      <c r="C421" s="22"/>
      <c r="D421" s="22"/>
      <c r="E421" s="22"/>
      <c r="F421" s="22"/>
      <c r="G421" s="24">
        <f t="shared" si="67"/>
        <v>0</v>
      </c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6"/>
      <c r="AM421" s="25"/>
      <c r="AN421" s="26"/>
      <c r="AO421" s="25"/>
      <c r="AP421" s="25"/>
      <c r="AQ421" s="25"/>
      <c r="AR421" s="25"/>
      <c r="AS421" s="25"/>
      <c r="AT421" s="26"/>
      <c r="AU421" s="26"/>
      <c r="AV421" s="24">
        <f t="shared" si="68"/>
        <v>0</v>
      </c>
      <c r="AW421" s="27">
        <f t="shared" si="60"/>
        <v>0</v>
      </c>
      <c r="AX421" s="28">
        <f t="shared" si="66"/>
        <v>0</v>
      </c>
      <c r="AY421" s="29" t="e">
        <f t="shared" si="61"/>
        <v>#DIV/0!</v>
      </c>
      <c r="AZ421" s="30"/>
      <c r="BA421" s="31" t="e">
        <f t="shared" si="64"/>
        <v>#DIV/0!</v>
      </c>
      <c r="BB421" s="22"/>
      <c r="BC421" s="103" t="e">
        <f t="shared" si="62"/>
        <v>#DIV/0!</v>
      </c>
      <c r="BD421" s="22"/>
      <c r="BE421" s="32"/>
      <c r="BF421" s="34" t="e">
        <f t="shared" si="65"/>
        <v>#DIV/0!</v>
      </c>
      <c r="BG421" s="35" t="e">
        <f t="shared" si="63"/>
        <v>#DIV/0!</v>
      </c>
    </row>
    <row r="422" spans="1:59" x14ac:dyDescent="0.45">
      <c r="A422" s="22"/>
      <c r="B422" s="22"/>
      <c r="C422" s="22"/>
      <c r="D422" s="22"/>
      <c r="E422" s="22"/>
      <c r="F422" s="22"/>
      <c r="G422" s="24">
        <f t="shared" si="67"/>
        <v>0</v>
      </c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6"/>
      <c r="AM422" s="25"/>
      <c r="AN422" s="26"/>
      <c r="AO422" s="25"/>
      <c r="AP422" s="25"/>
      <c r="AQ422" s="25"/>
      <c r="AR422" s="25"/>
      <c r="AS422" s="25"/>
      <c r="AT422" s="26"/>
      <c r="AU422" s="26"/>
      <c r="AV422" s="24">
        <f t="shared" si="68"/>
        <v>0</v>
      </c>
      <c r="AW422" s="27">
        <f t="shared" si="60"/>
        <v>0</v>
      </c>
      <c r="AX422" s="28">
        <f t="shared" si="66"/>
        <v>0</v>
      </c>
      <c r="AY422" s="29" t="e">
        <f t="shared" si="61"/>
        <v>#DIV/0!</v>
      </c>
      <c r="AZ422" s="30"/>
      <c r="BA422" s="31" t="e">
        <f t="shared" si="64"/>
        <v>#DIV/0!</v>
      </c>
      <c r="BB422" s="22"/>
      <c r="BC422" s="103" t="e">
        <f t="shared" si="62"/>
        <v>#DIV/0!</v>
      </c>
      <c r="BD422" s="22"/>
      <c r="BE422" s="32"/>
      <c r="BF422" s="34" t="e">
        <f t="shared" si="65"/>
        <v>#DIV/0!</v>
      </c>
      <c r="BG422" s="35" t="e">
        <f t="shared" si="63"/>
        <v>#DIV/0!</v>
      </c>
    </row>
    <row r="423" spans="1:59" x14ac:dyDescent="0.45">
      <c r="A423" s="22"/>
      <c r="B423" s="22"/>
      <c r="C423" s="22"/>
      <c r="D423" s="22"/>
      <c r="E423" s="22"/>
      <c r="F423" s="22"/>
      <c r="G423" s="24">
        <f t="shared" si="67"/>
        <v>0</v>
      </c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6"/>
      <c r="AM423" s="25"/>
      <c r="AN423" s="26"/>
      <c r="AO423" s="25"/>
      <c r="AP423" s="25"/>
      <c r="AQ423" s="25"/>
      <c r="AR423" s="25"/>
      <c r="AS423" s="25"/>
      <c r="AT423" s="26"/>
      <c r="AU423" s="26"/>
      <c r="AV423" s="24">
        <f t="shared" si="68"/>
        <v>0</v>
      </c>
      <c r="AW423" s="27">
        <f t="shared" si="60"/>
        <v>0</v>
      </c>
      <c r="AX423" s="28">
        <f t="shared" si="66"/>
        <v>0</v>
      </c>
      <c r="AY423" s="29" t="e">
        <f t="shared" si="61"/>
        <v>#DIV/0!</v>
      </c>
      <c r="AZ423" s="30"/>
      <c r="BA423" s="31" t="e">
        <f t="shared" si="64"/>
        <v>#DIV/0!</v>
      </c>
      <c r="BB423" s="22"/>
      <c r="BC423" s="103" t="e">
        <f t="shared" si="62"/>
        <v>#DIV/0!</v>
      </c>
      <c r="BD423" s="22"/>
      <c r="BE423" s="32"/>
      <c r="BF423" s="34" t="e">
        <f t="shared" si="65"/>
        <v>#DIV/0!</v>
      </c>
      <c r="BG423" s="35" t="e">
        <f t="shared" si="63"/>
        <v>#DIV/0!</v>
      </c>
    </row>
    <row r="424" spans="1:59" x14ac:dyDescent="0.45">
      <c r="A424" s="22"/>
      <c r="B424" s="22"/>
      <c r="C424" s="22"/>
      <c r="D424" s="22"/>
      <c r="E424" s="22"/>
      <c r="F424" s="22"/>
      <c r="G424" s="24">
        <f t="shared" si="67"/>
        <v>0</v>
      </c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6"/>
      <c r="AM424" s="25"/>
      <c r="AN424" s="26"/>
      <c r="AO424" s="25"/>
      <c r="AP424" s="25"/>
      <c r="AQ424" s="25"/>
      <c r="AR424" s="25"/>
      <c r="AS424" s="25"/>
      <c r="AT424" s="26"/>
      <c r="AU424" s="26"/>
      <c r="AV424" s="24">
        <f t="shared" si="68"/>
        <v>0</v>
      </c>
      <c r="AW424" s="27">
        <f t="shared" si="60"/>
        <v>0</v>
      </c>
      <c r="AX424" s="28">
        <f t="shared" si="66"/>
        <v>0</v>
      </c>
      <c r="AY424" s="29" t="e">
        <f t="shared" si="61"/>
        <v>#DIV/0!</v>
      </c>
      <c r="AZ424" s="30"/>
      <c r="BA424" s="31" t="e">
        <f t="shared" si="64"/>
        <v>#DIV/0!</v>
      </c>
      <c r="BB424" s="22"/>
      <c r="BC424" s="103" t="e">
        <f t="shared" si="62"/>
        <v>#DIV/0!</v>
      </c>
      <c r="BD424" s="22"/>
      <c r="BE424" s="32"/>
      <c r="BF424" s="34" t="e">
        <f t="shared" si="65"/>
        <v>#DIV/0!</v>
      </c>
      <c r="BG424" s="35" t="e">
        <f t="shared" si="63"/>
        <v>#DIV/0!</v>
      </c>
    </row>
    <row r="425" spans="1:59" x14ac:dyDescent="0.45">
      <c r="A425" s="22"/>
      <c r="B425" s="22"/>
      <c r="C425" s="22"/>
      <c r="D425" s="22"/>
      <c r="E425" s="22"/>
      <c r="F425" s="22"/>
      <c r="G425" s="24">
        <f t="shared" si="67"/>
        <v>0</v>
      </c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6"/>
      <c r="AM425" s="25"/>
      <c r="AN425" s="26"/>
      <c r="AO425" s="25"/>
      <c r="AP425" s="25"/>
      <c r="AQ425" s="25"/>
      <c r="AR425" s="25"/>
      <c r="AS425" s="25"/>
      <c r="AT425" s="26"/>
      <c r="AU425" s="26"/>
      <c r="AV425" s="24">
        <f t="shared" si="68"/>
        <v>0</v>
      </c>
      <c r="AW425" s="27">
        <f t="shared" si="60"/>
        <v>0</v>
      </c>
      <c r="AX425" s="28">
        <f t="shared" si="66"/>
        <v>0</v>
      </c>
      <c r="AY425" s="29" t="e">
        <f t="shared" si="61"/>
        <v>#DIV/0!</v>
      </c>
      <c r="AZ425" s="30"/>
      <c r="BA425" s="31" t="e">
        <f t="shared" si="64"/>
        <v>#DIV/0!</v>
      </c>
      <c r="BB425" s="22"/>
      <c r="BC425" s="103" t="e">
        <f t="shared" si="62"/>
        <v>#DIV/0!</v>
      </c>
      <c r="BD425" s="22"/>
      <c r="BE425" s="32"/>
      <c r="BF425" s="34" t="e">
        <f t="shared" si="65"/>
        <v>#DIV/0!</v>
      </c>
      <c r="BG425" s="35" t="e">
        <f t="shared" si="63"/>
        <v>#DIV/0!</v>
      </c>
    </row>
    <row r="426" spans="1:59" x14ac:dyDescent="0.45">
      <c r="A426" s="22"/>
      <c r="B426" s="22"/>
      <c r="C426" s="22"/>
      <c r="D426" s="22"/>
      <c r="E426" s="22"/>
      <c r="F426" s="22"/>
      <c r="G426" s="24">
        <f t="shared" si="67"/>
        <v>0</v>
      </c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6"/>
      <c r="AM426" s="25"/>
      <c r="AN426" s="26"/>
      <c r="AO426" s="25"/>
      <c r="AP426" s="25"/>
      <c r="AQ426" s="25"/>
      <c r="AR426" s="25"/>
      <c r="AS426" s="25"/>
      <c r="AT426" s="26"/>
      <c r="AU426" s="26"/>
      <c r="AV426" s="24">
        <f t="shared" si="68"/>
        <v>0</v>
      </c>
      <c r="AW426" s="27">
        <f t="shared" si="60"/>
        <v>0</v>
      </c>
      <c r="AX426" s="28">
        <f t="shared" si="66"/>
        <v>0</v>
      </c>
      <c r="AY426" s="29" t="e">
        <f t="shared" si="61"/>
        <v>#DIV/0!</v>
      </c>
      <c r="AZ426" s="30"/>
      <c r="BA426" s="31" t="e">
        <f t="shared" si="64"/>
        <v>#DIV/0!</v>
      </c>
      <c r="BB426" s="22"/>
      <c r="BC426" s="103" t="e">
        <f t="shared" si="62"/>
        <v>#DIV/0!</v>
      </c>
      <c r="BD426" s="22"/>
      <c r="BE426" s="32"/>
      <c r="BF426" s="34" t="e">
        <f t="shared" si="65"/>
        <v>#DIV/0!</v>
      </c>
      <c r="BG426" s="35" t="e">
        <f t="shared" si="63"/>
        <v>#DIV/0!</v>
      </c>
    </row>
    <row r="427" spans="1:59" x14ac:dyDescent="0.45">
      <c r="A427" s="22"/>
      <c r="B427" s="22"/>
      <c r="C427" s="22"/>
      <c r="D427" s="22"/>
      <c r="E427" s="22"/>
      <c r="F427" s="22"/>
      <c r="G427" s="24">
        <f t="shared" si="67"/>
        <v>0</v>
      </c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6"/>
      <c r="AM427" s="25"/>
      <c r="AN427" s="26"/>
      <c r="AO427" s="25"/>
      <c r="AP427" s="25"/>
      <c r="AQ427" s="25"/>
      <c r="AR427" s="25"/>
      <c r="AS427" s="25"/>
      <c r="AT427" s="26"/>
      <c r="AU427" s="26"/>
      <c r="AV427" s="24">
        <f t="shared" si="68"/>
        <v>0</v>
      </c>
      <c r="AW427" s="27">
        <f t="shared" si="60"/>
        <v>0</v>
      </c>
      <c r="AX427" s="28">
        <f t="shared" si="66"/>
        <v>0</v>
      </c>
      <c r="AY427" s="29" t="e">
        <f t="shared" si="61"/>
        <v>#DIV/0!</v>
      </c>
      <c r="AZ427" s="30"/>
      <c r="BA427" s="31" t="e">
        <f t="shared" si="64"/>
        <v>#DIV/0!</v>
      </c>
      <c r="BB427" s="22"/>
      <c r="BC427" s="103" t="e">
        <f t="shared" si="62"/>
        <v>#DIV/0!</v>
      </c>
      <c r="BD427" s="22"/>
      <c r="BE427" s="32"/>
      <c r="BF427" s="34" t="e">
        <f t="shared" si="65"/>
        <v>#DIV/0!</v>
      </c>
      <c r="BG427" s="35" t="e">
        <f t="shared" si="63"/>
        <v>#DIV/0!</v>
      </c>
    </row>
    <row r="428" spans="1:59" x14ac:dyDescent="0.45">
      <c r="A428" s="22"/>
      <c r="B428" s="22"/>
      <c r="C428" s="22"/>
      <c r="D428" s="22"/>
      <c r="E428" s="22"/>
      <c r="F428" s="22"/>
      <c r="G428" s="24">
        <f t="shared" si="67"/>
        <v>0</v>
      </c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6"/>
      <c r="AM428" s="25"/>
      <c r="AN428" s="26"/>
      <c r="AO428" s="25"/>
      <c r="AP428" s="25"/>
      <c r="AQ428" s="25"/>
      <c r="AR428" s="25"/>
      <c r="AS428" s="25"/>
      <c r="AT428" s="26"/>
      <c r="AU428" s="26"/>
      <c r="AV428" s="24">
        <f t="shared" si="68"/>
        <v>0</v>
      </c>
      <c r="AW428" s="27">
        <f t="shared" si="60"/>
        <v>0</v>
      </c>
      <c r="AX428" s="28">
        <f t="shared" si="66"/>
        <v>0</v>
      </c>
      <c r="AY428" s="29" t="e">
        <f t="shared" si="61"/>
        <v>#DIV/0!</v>
      </c>
      <c r="AZ428" s="30"/>
      <c r="BA428" s="31" t="e">
        <f t="shared" si="64"/>
        <v>#DIV/0!</v>
      </c>
      <c r="BB428" s="22"/>
      <c r="BC428" s="103" t="e">
        <f t="shared" si="62"/>
        <v>#DIV/0!</v>
      </c>
      <c r="BD428" s="22"/>
      <c r="BE428" s="32"/>
      <c r="BF428" s="34" t="e">
        <f t="shared" si="65"/>
        <v>#DIV/0!</v>
      </c>
      <c r="BG428" s="35" t="e">
        <f t="shared" si="63"/>
        <v>#DIV/0!</v>
      </c>
    </row>
    <row r="429" spans="1:59" x14ac:dyDescent="0.45">
      <c r="A429" s="22"/>
      <c r="B429" s="22"/>
      <c r="C429" s="22"/>
      <c r="D429" s="22"/>
      <c r="E429" s="22"/>
      <c r="F429" s="22"/>
      <c r="G429" s="24">
        <f t="shared" si="67"/>
        <v>0</v>
      </c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6"/>
      <c r="AM429" s="25"/>
      <c r="AN429" s="26"/>
      <c r="AO429" s="25"/>
      <c r="AP429" s="25"/>
      <c r="AQ429" s="25"/>
      <c r="AR429" s="25"/>
      <c r="AS429" s="25"/>
      <c r="AT429" s="26"/>
      <c r="AU429" s="26"/>
      <c r="AV429" s="24">
        <f t="shared" si="68"/>
        <v>0</v>
      </c>
      <c r="AW429" s="27">
        <f t="shared" ref="AW429:AW492" si="69">G429-AV429</f>
        <v>0</v>
      </c>
      <c r="AX429" s="28">
        <f t="shared" si="66"/>
        <v>0</v>
      </c>
      <c r="AY429" s="29" t="e">
        <f t="shared" ref="AY429:AY492" si="70">AW429/G429</f>
        <v>#DIV/0!</v>
      </c>
      <c r="AZ429" s="30"/>
      <c r="BA429" s="31" t="e">
        <f t="shared" si="64"/>
        <v>#DIV/0!</v>
      </c>
      <c r="BB429" s="22"/>
      <c r="BC429" s="103" t="e">
        <f t="shared" si="62"/>
        <v>#DIV/0!</v>
      </c>
      <c r="BD429" s="22"/>
      <c r="BE429" s="32"/>
      <c r="BF429" s="34" t="e">
        <f t="shared" si="65"/>
        <v>#DIV/0!</v>
      </c>
      <c r="BG429" s="35" t="e">
        <f t="shared" si="63"/>
        <v>#DIV/0!</v>
      </c>
    </row>
    <row r="430" spans="1:59" x14ac:dyDescent="0.45">
      <c r="A430" s="22"/>
      <c r="B430" s="22"/>
      <c r="C430" s="22"/>
      <c r="D430" s="22"/>
      <c r="E430" s="22"/>
      <c r="F430" s="22"/>
      <c r="G430" s="24">
        <f t="shared" si="67"/>
        <v>0</v>
      </c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6"/>
      <c r="AM430" s="25"/>
      <c r="AN430" s="26"/>
      <c r="AO430" s="25"/>
      <c r="AP430" s="25"/>
      <c r="AQ430" s="25"/>
      <c r="AR430" s="25"/>
      <c r="AS430" s="25"/>
      <c r="AT430" s="26"/>
      <c r="AU430" s="26"/>
      <c r="AV430" s="24">
        <f t="shared" si="68"/>
        <v>0</v>
      </c>
      <c r="AW430" s="27">
        <f t="shared" si="69"/>
        <v>0</v>
      </c>
      <c r="AX430" s="28">
        <f t="shared" si="66"/>
        <v>0</v>
      </c>
      <c r="AY430" s="29" t="e">
        <f t="shared" si="70"/>
        <v>#DIV/0!</v>
      </c>
      <c r="AZ430" s="30"/>
      <c r="BA430" s="31" t="e">
        <f t="shared" si="64"/>
        <v>#DIV/0!</v>
      </c>
      <c r="BB430" s="22"/>
      <c r="BC430" s="103" t="e">
        <f t="shared" si="62"/>
        <v>#DIV/0!</v>
      </c>
      <c r="BD430" s="22"/>
      <c r="BE430" s="32"/>
      <c r="BF430" s="34" t="e">
        <f t="shared" si="65"/>
        <v>#DIV/0!</v>
      </c>
      <c r="BG430" s="35" t="e">
        <f t="shared" si="63"/>
        <v>#DIV/0!</v>
      </c>
    </row>
    <row r="431" spans="1:59" x14ac:dyDescent="0.45">
      <c r="A431" s="22"/>
      <c r="B431" s="22"/>
      <c r="C431" s="22"/>
      <c r="D431" s="22"/>
      <c r="E431" s="22"/>
      <c r="F431" s="22"/>
      <c r="G431" s="24">
        <f t="shared" si="67"/>
        <v>0</v>
      </c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6"/>
      <c r="AM431" s="25"/>
      <c r="AN431" s="26"/>
      <c r="AO431" s="25"/>
      <c r="AP431" s="25"/>
      <c r="AQ431" s="25"/>
      <c r="AR431" s="25"/>
      <c r="AS431" s="25"/>
      <c r="AT431" s="26"/>
      <c r="AU431" s="26"/>
      <c r="AV431" s="24">
        <f t="shared" si="68"/>
        <v>0</v>
      </c>
      <c r="AW431" s="27">
        <f t="shared" si="69"/>
        <v>0</v>
      </c>
      <c r="AX431" s="28">
        <f t="shared" si="66"/>
        <v>0</v>
      </c>
      <c r="AY431" s="29" t="e">
        <f t="shared" si="70"/>
        <v>#DIV/0!</v>
      </c>
      <c r="AZ431" s="30"/>
      <c r="BA431" s="31" t="e">
        <f t="shared" si="64"/>
        <v>#DIV/0!</v>
      </c>
      <c r="BB431" s="22"/>
      <c r="BC431" s="103" t="e">
        <f t="shared" si="62"/>
        <v>#DIV/0!</v>
      </c>
      <c r="BD431" s="22"/>
      <c r="BE431" s="32"/>
      <c r="BF431" s="34" t="e">
        <f t="shared" si="65"/>
        <v>#DIV/0!</v>
      </c>
      <c r="BG431" s="35" t="e">
        <f t="shared" si="63"/>
        <v>#DIV/0!</v>
      </c>
    </row>
    <row r="432" spans="1:59" x14ac:dyDescent="0.45">
      <c r="A432" s="22"/>
      <c r="B432" s="22"/>
      <c r="C432" s="22"/>
      <c r="D432" s="22"/>
      <c r="E432" s="22"/>
      <c r="F432" s="22"/>
      <c r="G432" s="24">
        <f t="shared" si="67"/>
        <v>0</v>
      </c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6"/>
      <c r="AM432" s="25"/>
      <c r="AN432" s="26"/>
      <c r="AO432" s="25"/>
      <c r="AP432" s="25"/>
      <c r="AQ432" s="25"/>
      <c r="AR432" s="25"/>
      <c r="AS432" s="25"/>
      <c r="AT432" s="26"/>
      <c r="AU432" s="26"/>
      <c r="AV432" s="24">
        <f t="shared" si="68"/>
        <v>0</v>
      </c>
      <c r="AW432" s="27">
        <f t="shared" si="69"/>
        <v>0</v>
      </c>
      <c r="AX432" s="28">
        <f t="shared" si="66"/>
        <v>0</v>
      </c>
      <c r="AY432" s="29" t="e">
        <f t="shared" si="70"/>
        <v>#DIV/0!</v>
      </c>
      <c r="AZ432" s="30"/>
      <c r="BA432" s="31" t="e">
        <f t="shared" si="64"/>
        <v>#DIV/0!</v>
      </c>
      <c r="BB432" s="22"/>
      <c r="BC432" s="103" t="e">
        <f t="shared" si="62"/>
        <v>#DIV/0!</v>
      </c>
      <c r="BD432" s="22"/>
      <c r="BE432" s="32"/>
      <c r="BF432" s="34" t="e">
        <f t="shared" si="65"/>
        <v>#DIV/0!</v>
      </c>
      <c r="BG432" s="35" t="e">
        <f t="shared" si="63"/>
        <v>#DIV/0!</v>
      </c>
    </row>
    <row r="433" spans="1:59" x14ac:dyDescent="0.45">
      <c r="A433" s="22"/>
      <c r="B433" s="22"/>
      <c r="C433" s="22"/>
      <c r="D433" s="22"/>
      <c r="E433" s="22"/>
      <c r="F433" s="22"/>
      <c r="G433" s="24">
        <f t="shared" si="67"/>
        <v>0</v>
      </c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6"/>
      <c r="AM433" s="25"/>
      <c r="AN433" s="26"/>
      <c r="AO433" s="25"/>
      <c r="AP433" s="25"/>
      <c r="AQ433" s="25"/>
      <c r="AR433" s="25"/>
      <c r="AS433" s="25"/>
      <c r="AT433" s="26"/>
      <c r="AU433" s="26"/>
      <c r="AV433" s="24">
        <f t="shared" si="68"/>
        <v>0</v>
      </c>
      <c r="AW433" s="27">
        <f t="shared" si="69"/>
        <v>0</v>
      </c>
      <c r="AX433" s="28">
        <f t="shared" si="66"/>
        <v>0</v>
      </c>
      <c r="AY433" s="29" t="e">
        <f t="shared" si="70"/>
        <v>#DIV/0!</v>
      </c>
      <c r="AZ433" s="30"/>
      <c r="BA433" s="31" t="e">
        <f t="shared" si="64"/>
        <v>#DIV/0!</v>
      </c>
      <c r="BB433" s="22"/>
      <c r="BC433" s="103" t="e">
        <f t="shared" si="62"/>
        <v>#DIV/0!</v>
      </c>
      <c r="BD433" s="22"/>
      <c r="BE433" s="32"/>
      <c r="BF433" s="34" t="e">
        <f t="shared" si="65"/>
        <v>#DIV/0!</v>
      </c>
      <c r="BG433" s="35" t="e">
        <f t="shared" si="63"/>
        <v>#DIV/0!</v>
      </c>
    </row>
    <row r="434" spans="1:59" x14ac:dyDescent="0.45">
      <c r="A434" s="22"/>
      <c r="B434" s="22"/>
      <c r="C434" s="22"/>
      <c r="D434" s="22"/>
      <c r="E434" s="22"/>
      <c r="F434" s="22"/>
      <c r="G434" s="24">
        <f t="shared" si="67"/>
        <v>0</v>
      </c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6"/>
      <c r="AM434" s="25"/>
      <c r="AN434" s="26"/>
      <c r="AO434" s="25"/>
      <c r="AP434" s="25"/>
      <c r="AQ434" s="25"/>
      <c r="AR434" s="25"/>
      <c r="AS434" s="25"/>
      <c r="AT434" s="26"/>
      <c r="AU434" s="26"/>
      <c r="AV434" s="24">
        <f t="shared" si="68"/>
        <v>0</v>
      </c>
      <c r="AW434" s="27">
        <f t="shared" si="69"/>
        <v>0</v>
      </c>
      <c r="AX434" s="28">
        <f t="shared" si="66"/>
        <v>0</v>
      </c>
      <c r="AY434" s="29" t="e">
        <f t="shared" si="70"/>
        <v>#DIV/0!</v>
      </c>
      <c r="AZ434" s="30"/>
      <c r="BA434" s="31" t="e">
        <f t="shared" si="64"/>
        <v>#DIV/0!</v>
      </c>
      <c r="BB434" s="22"/>
      <c r="BC434" s="103" t="e">
        <f t="shared" si="62"/>
        <v>#DIV/0!</v>
      </c>
      <c r="BD434" s="22"/>
      <c r="BE434" s="32"/>
      <c r="BF434" s="34" t="e">
        <f t="shared" si="65"/>
        <v>#DIV/0!</v>
      </c>
      <c r="BG434" s="35" t="e">
        <f t="shared" si="63"/>
        <v>#DIV/0!</v>
      </c>
    </row>
    <row r="435" spans="1:59" x14ac:dyDescent="0.45">
      <c r="A435" s="22"/>
      <c r="B435" s="22"/>
      <c r="C435" s="22"/>
      <c r="D435" s="22"/>
      <c r="E435" s="22"/>
      <c r="F435" s="22"/>
      <c r="G435" s="24">
        <f t="shared" si="67"/>
        <v>0</v>
      </c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6"/>
      <c r="AM435" s="25"/>
      <c r="AN435" s="26"/>
      <c r="AO435" s="25"/>
      <c r="AP435" s="25"/>
      <c r="AQ435" s="25"/>
      <c r="AR435" s="25"/>
      <c r="AS435" s="25"/>
      <c r="AT435" s="26"/>
      <c r="AU435" s="26"/>
      <c r="AV435" s="24">
        <f t="shared" si="68"/>
        <v>0</v>
      </c>
      <c r="AW435" s="27">
        <f t="shared" si="69"/>
        <v>0</v>
      </c>
      <c r="AX435" s="28">
        <f t="shared" si="66"/>
        <v>0</v>
      </c>
      <c r="AY435" s="29" t="e">
        <f t="shared" si="70"/>
        <v>#DIV/0!</v>
      </c>
      <c r="AZ435" s="30"/>
      <c r="BA435" s="31" t="e">
        <f t="shared" si="64"/>
        <v>#DIV/0!</v>
      </c>
      <c r="BB435" s="22"/>
      <c r="BC435" s="103" t="e">
        <f t="shared" si="62"/>
        <v>#DIV/0!</v>
      </c>
      <c r="BD435" s="22"/>
      <c r="BE435" s="32"/>
      <c r="BF435" s="34" t="e">
        <f t="shared" si="65"/>
        <v>#DIV/0!</v>
      </c>
      <c r="BG435" s="35" t="e">
        <f t="shared" si="63"/>
        <v>#DIV/0!</v>
      </c>
    </row>
    <row r="436" spans="1:59" x14ac:dyDescent="0.45">
      <c r="A436" s="22"/>
      <c r="B436" s="22"/>
      <c r="C436" s="22"/>
      <c r="D436" s="22"/>
      <c r="E436" s="22"/>
      <c r="F436" s="22"/>
      <c r="G436" s="24">
        <f t="shared" si="67"/>
        <v>0</v>
      </c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6"/>
      <c r="AM436" s="25"/>
      <c r="AN436" s="26"/>
      <c r="AO436" s="25"/>
      <c r="AP436" s="25"/>
      <c r="AQ436" s="25"/>
      <c r="AR436" s="25"/>
      <c r="AS436" s="25"/>
      <c r="AT436" s="26"/>
      <c r="AU436" s="26"/>
      <c r="AV436" s="24">
        <f t="shared" si="68"/>
        <v>0</v>
      </c>
      <c r="AW436" s="27">
        <f t="shared" si="69"/>
        <v>0</v>
      </c>
      <c r="AX436" s="28">
        <f t="shared" si="66"/>
        <v>0</v>
      </c>
      <c r="AY436" s="29" t="e">
        <f t="shared" si="70"/>
        <v>#DIV/0!</v>
      </c>
      <c r="AZ436" s="30"/>
      <c r="BA436" s="31" t="e">
        <f t="shared" si="64"/>
        <v>#DIV/0!</v>
      </c>
      <c r="BB436" s="22"/>
      <c r="BC436" s="103" t="e">
        <f t="shared" si="62"/>
        <v>#DIV/0!</v>
      </c>
      <c r="BD436" s="22"/>
      <c r="BE436" s="32"/>
      <c r="BF436" s="34" t="e">
        <f t="shared" si="65"/>
        <v>#DIV/0!</v>
      </c>
      <c r="BG436" s="35" t="e">
        <f t="shared" si="63"/>
        <v>#DIV/0!</v>
      </c>
    </row>
    <row r="437" spans="1:59" x14ac:dyDescent="0.45">
      <c r="A437" s="22"/>
      <c r="B437" s="22"/>
      <c r="C437" s="22"/>
      <c r="D437" s="22"/>
      <c r="E437" s="22"/>
      <c r="F437" s="22"/>
      <c r="G437" s="24">
        <f t="shared" si="67"/>
        <v>0</v>
      </c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6"/>
      <c r="AM437" s="25"/>
      <c r="AN437" s="26"/>
      <c r="AO437" s="25"/>
      <c r="AP437" s="25"/>
      <c r="AQ437" s="25"/>
      <c r="AR437" s="25"/>
      <c r="AS437" s="25"/>
      <c r="AT437" s="26"/>
      <c r="AU437" s="26"/>
      <c r="AV437" s="24">
        <f t="shared" si="68"/>
        <v>0</v>
      </c>
      <c r="AW437" s="27">
        <f t="shared" si="69"/>
        <v>0</v>
      </c>
      <c r="AX437" s="28">
        <f t="shared" si="66"/>
        <v>0</v>
      </c>
      <c r="AY437" s="29" t="e">
        <f t="shared" si="70"/>
        <v>#DIV/0!</v>
      </c>
      <c r="AZ437" s="30"/>
      <c r="BA437" s="31" t="e">
        <f t="shared" si="64"/>
        <v>#DIV/0!</v>
      </c>
      <c r="BB437" s="22"/>
      <c r="BC437" s="103" t="e">
        <f t="shared" si="62"/>
        <v>#DIV/0!</v>
      </c>
      <c r="BD437" s="22"/>
      <c r="BE437" s="32"/>
      <c r="BF437" s="34" t="e">
        <f t="shared" si="65"/>
        <v>#DIV/0!</v>
      </c>
      <c r="BG437" s="35" t="e">
        <f t="shared" si="63"/>
        <v>#DIV/0!</v>
      </c>
    </row>
    <row r="438" spans="1:59" x14ac:dyDescent="0.45">
      <c r="A438" s="22"/>
      <c r="B438" s="22"/>
      <c r="C438" s="22"/>
      <c r="D438" s="22"/>
      <c r="E438" s="22"/>
      <c r="F438" s="22"/>
      <c r="G438" s="24">
        <f t="shared" si="67"/>
        <v>0</v>
      </c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6"/>
      <c r="AM438" s="25"/>
      <c r="AN438" s="26"/>
      <c r="AO438" s="25"/>
      <c r="AP438" s="25"/>
      <c r="AQ438" s="25"/>
      <c r="AR438" s="25"/>
      <c r="AS438" s="25"/>
      <c r="AT438" s="26"/>
      <c r="AU438" s="26"/>
      <c r="AV438" s="24">
        <f t="shared" si="68"/>
        <v>0</v>
      </c>
      <c r="AW438" s="27">
        <f t="shared" si="69"/>
        <v>0</v>
      </c>
      <c r="AX438" s="28">
        <f t="shared" si="66"/>
        <v>0</v>
      </c>
      <c r="AY438" s="29" t="e">
        <f t="shared" si="70"/>
        <v>#DIV/0!</v>
      </c>
      <c r="AZ438" s="30"/>
      <c r="BA438" s="31" t="e">
        <f t="shared" si="64"/>
        <v>#DIV/0!</v>
      </c>
      <c r="BB438" s="22"/>
      <c r="BC438" s="103" t="e">
        <f t="shared" si="62"/>
        <v>#DIV/0!</v>
      </c>
      <c r="BD438" s="22"/>
      <c r="BE438" s="32"/>
      <c r="BF438" s="34" t="e">
        <f t="shared" si="65"/>
        <v>#DIV/0!</v>
      </c>
      <c r="BG438" s="35" t="e">
        <f t="shared" si="63"/>
        <v>#DIV/0!</v>
      </c>
    </row>
    <row r="439" spans="1:59" x14ac:dyDescent="0.45">
      <c r="A439" s="22"/>
      <c r="B439" s="22"/>
      <c r="C439" s="22"/>
      <c r="D439" s="22"/>
      <c r="E439" s="22"/>
      <c r="F439" s="22"/>
      <c r="G439" s="24">
        <f t="shared" si="67"/>
        <v>0</v>
      </c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6"/>
      <c r="AM439" s="25"/>
      <c r="AN439" s="26"/>
      <c r="AO439" s="25"/>
      <c r="AP439" s="25"/>
      <c r="AQ439" s="25"/>
      <c r="AR439" s="25"/>
      <c r="AS439" s="25"/>
      <c r="AT439" s="26"/>
      <c r="AU439" s="26"/>
      <c r="AV439" s="24">
        <f t="shared" si="68"/>
        <v>0</v>
      </c>
      <c r="AW439" s="27">
        <f t="shared" si="69"/>
        <v>0</v>
      </c>
      <c r="AX439" s="28">
        <f t="shared" si="66"/>
        <v>0</v>
      </c>
      <c r="AY439" s="29" t="e">
        <f t="shared" si="70"/>
        <v>#DIV/0!</v>
      </c>
      <c r="AZ439" s="30"/>
      <c r="BA439" s="31" t="e">
        <f t="shared" si="64"/>
        <v>#DIV/0!</v>
      </c>
      <c r="BB439" s="22"/>
      <c r="BC439" s="103" t="e">
        <f t="shared" si="62"/>
        <v>#DIV/0!</v>
      </c>
      <c r="BD439" s="22"/>
      <c r="BE439" s="32"/>
      <c r="BF439" s="34" t="e">
        <f t="shared" si="65"/>
        <v>#DIV/0!</v>
      </c>
      <c r="BG439" s="35" t="e">
        <f t="shared" si="63"/>
        <v>#DIV/0!</v>
      </c>
    </row>
    <row r="440" spans="1:59" x14ac:dyDescent="0.45">
      <c r="A440" s="22"/>
      <c r="B440" s="22"/>
      <c r="C440" s="22"/>
      <c r="D440" s="22"/>
      <c r="E440" s="22"/>
      <c r="F440" s="22"/>
      <c r="G440" s="24">
        <f t="shared" si="67"/>
        <v>0</v>
      </c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6"/>
      <c r="AM440" s="25"/>
      <c r="AN440" s="26"/>
      <c r="AO440" s="25"/>
      <c r="AP440" s="25"/>
      <c r="AQ440" s="25"/>
      <c r="AR440" s="25"/>
      <c r="AS440" s="25"/>
      <c r="AT440" s="26"/>
      <c r="AU440" s="26"/>
      <c r="AV440" s="24">
        <f t="shared" si="68"/>
        <v>0</v>
      </c>
      <c r="AW440" s="27">
        <f t="shared" si="69"/>
        <v>0</v>
      </c>
      <c r="AX440" s="28">
        <f t="shared" si="66"/>
        <v>0</v>
      </c>
      <c r="AY440" s="29" t="e">
        <f t="shared" si="70"/>
        <v>#DIV/0!</v>
      </c>
      <c r="AZ440" s="30"/>
      <c r="BA440" s="31" t="e">
        <f t="shared" si="64"/>
        <v>#DIV/0!</v>
      </c>
      <c r="BB440" s="22"/>
      <c r="BC440" s="103" t="e">
        <f t="shared" si="62"/>
        <v>#DIV/0!</v>
      </c>
      <c r="BD440" s="22"/>
      <c r="BE440" s="32"/>
      <c r="BF440" s="34" t="e">
        <f t="shared" si="65"/>
        <v>#DIV/0!</v>
      </c>
      <c r="BG440" s="35" t="e">
        <f t="shared" si="63"/>
        <v>#DIV/0!</v>
      </c>
    </row>
    <row r="441" spans="1:59" x14ac:dyDescent="0.45">
      <c r="A441" s="22"/>
      <c r="B441" s="22"/>
      <c r="C441" s="22"/>
      <c r="D441" s="22"/>
      <c r="E441" s="22"/>
      <c r="F441" s="22"/>
      <c r="G441" s="24">
        <f t="shared" si="67"/>
        <v>0</v>
      </c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6"/>
      <c r="AM441" s="25"/>
      <c r="AN441" s="26"/>
      <c r="AO441" s="25"/>
      <c r="AP441" s="25"/>
      <c r="AQ441" s="25"/>
      <c r="AR441" s="25"/>
      <c r="AS441" s="25"/>
      <c r="AT441" s="26"/>
      <c r="AU441" s="26"/>
      <c r="AV441" s="24">
        <f t="shared" si="68"/>
        <v>0</v>
      </c>
      <c r="AW441" s="27">
        <f t="shared" si="69"/>
        <v>0</v>
      </c>
      <c r="AX441" s="28">
        <f t="shared" si="66"/>
        <v>0</v>
      </c>
      <c r="AY441" s="29" t="e">
        <f t="shared" si="70"/>
        <v>#DIV/0!</v>
      </c>
      <c r="AZ441" s="30"/>
      <c r="BA441" s="31" t="e">
        <f t="shared" si="64"/>
        <v>#DIV/0!</v>
      </c>
      <c r="BB441" s="22"/>
      <c r="BC441" s="103" t="e">
        <f t="shared" si="62"/>
        <v>#DIV/0!</v>
      </c>
      <c r="BD441" s="22"/>
      <c r="BE441" s="32"/>
      <c r="BF441" s="34" t="e">
        <f t="shared" si="65"/>
        <v>#DIV/0!</v>
      </c>
      <c r="BG441" s="35" t="e">
        <f t="shared" si="63"/>
        <v>#DIV/0!</v>
      </c>
    </row>
    <row r="442" spans="1:59" x14ac:dyDescent="0.45">
      <c r="A442" s="22"/>
      <c r="B442" s="22"/>
      <c r="C442" s="22"/>
      <c r="D442" s="22"/>
      <c r="E442" s="22"/>
      <c r="F442" s="22"/>
      <c r="G442" s="24">
        <f t="shared" si="67"/>
        <v>0</v>
      </c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6"/>
      <c r="AM442" s="25"/>
      <c r="AN442" s="26"/>
      <c r="AO442" s="25"/>
      <c r="AP442" s="25"/>
      <c r="AQ442" s="25"/>
      <c r="AR442" s="25"/>
      <c r="AS442" s="25"/>
      <c r="AT442" s="26"/>
      <c r="AU442" s="26"/>
      <c r="AV442" s="24">
        <f t="shared" si="68"/>
        <v>0</v>
      </c>
      <c r="AW442" s="27">
        <f t="shared" si="69"/>
        <v>0</v>
      </c>
      <c r="AX442" s="28">
        <f t="shared" si="66"/>
        <v>0</v>
      </c>
      <c r="AY442" s="29" t="e">
        <f t="shared" si="70"/>
        <v>#DIV/0!</v>
      </c>
      <c r="AZ442" s="30"/>
      <c r="BA442" s="31" t="e">
        <f t="shared" si="64"/>
        <v>#DIV/0!</v>
      </c>
      <c r="BB442" s="22"/>
      <c r="BC442" s="103" t="e">
        <f t="shared" si="62"/>
        <v>#DIV/0!</v>
      </c>
      <c r="BD442" s="22"/>
      <c r="BE442" s="32"/>
      <c r="BF442" s="34" t="e">
        <f t="shared" si="65"/>
        <v>#DIV/0!</v>
      </c>
      <c r="BG442" s="35" t="e">
        <f t="shared" si="63"/>
        <v>#DIV/0!</v>
      </c>
    </row>
    <row r="443" spans="1:59" x14ac:dyDescent="0.45">
      <c r="A443" s="22"/>
      <c r="B443" s="22"/>
      <c r="C443" s="22"/>
      <c r="D443" s="22"/>
      <c r="E443" s="22"/>
      <c r="F443" s="22"/>
      <c r="G443" s="24">
        <f t="shared" si="67"/>
        <v>0</v>
      </c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6"/>
      <c r="AM443" s="25"/>
      <c r="AN443" s="26"/>
      <c r="AO443" s="25"/>
      <c r="AP443" s="25"/>
      <c r="AQ443" s="25"/>
      <c r="AR443" s="25"/>
      <c r="AS443" s="25"/>
      <c r="AT443" s="26"/>
      <c r="AU443" s="26"/>
      <c r="AV443" s="24">
        <f t="shared" si="68"/>
        <v>0</v>
      </c>
      <c r="AW443" s="27">
        <f t="shared" si="69"/>
        <v>0</v>
      </c>
      <c r="AX443" s="28">
        <f t="shared" si="66"/>
        <v>0</v>
      </c>
      <c r="AY443" s="29" t="e">
        <f t="shared" si="70"/>
        <v>#DIV/0!</v>
      </c>
      <c r="AZ443" s="30"/>
      <c r="BA443" s="31" t="e">
        <f t="shared" si="64"/>
        <v>#DIV/0!</v>
      </c>
      <c r="BB443" s="22"/>
      <c r="BC443" s="103" t="e">
        <f t="shared" si="62"/>
        <v>#DIV/0!</v>
      </c>
      <c r="BD443" s="22"/>
      <c r="BE443" s="32"/>
      <c r="BF443" s="34" t="e">
        <f t="shared" si="65"/>
        <v>#DIV/0!</v>
      </c>
      <c r="BG443" s="35" t="e">
        <f t="shared" si="63"/>
        <v>#DIV/0!</v>
      </c>
    </row>
    <row r="444" spans="1:59" x14ac:dyDescent="0.45">
      <c r="A444" s="22"/>
      <c r="B444" s="22"/>
      <c r="C444" s="22"/>
      <c r="D444" s="22"/>
      <c r="E444" s="22"/>
      <c r="F444" s="22"/>
      <c r="G444" s="24">
        <f t="shared" si="67"/>
        <v>0</v>
      </c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6"/>
      <c r="AM444" s="25"/>
      <c r="AN444" s="26"/>
      <c r="AO444" s="25"/>
      <c r="AP444" s="25"/>
      <c r="AQ444" s="25"/>
      <c r="AR444" s="25"/>
      <c r="AS444" s="25"/>
      <c r="AT444" s="26"/>
      <c r="AU444" s="26"/>
      <c r="AV444" s="24">
        <f t="shared" si="68"/>
        <v>0</v>
      </c>
      <c r="AW444" s="27">
        <f t="shared" si="69"/>
        <v>0</v>
      </c>
      <c r="AX444" s="28">
        <f t="shared" si="66"/>
        <v>0</v>
      </c>
      <c r="AY444" s="29" t="e">
        <f t="shared" si="70"/>
        <v>#DIV/0!</v>
      </c>
      <c r="AZ444" s="30"/>
      <c r="BA444" s="31" t="e">
        <f t="shared" si="64"/>
        <v>#DIV/0!</v>
      </c>
      <c r="BB444" s="22"/>
      <c r="BC444" s="103" t="e">
        <f t="shared" si="62"/>
        <v>#DIV/0!</v>
      </c>
      <c r="BD444" s="22"/>
      <c r="BE444" s="32"/>
      <c r="BF444" s="34" t="e">
        <f t="shared" si="65"/>
        <v>#DIV/0!</v>
      </c>
      <c r="BG444" s="35" t="e">
        <f t="shared" si="63"/>
        <v>#DIV/0!</v>
      </c>
    </row>
    <row r="445" spans="1:59" x14ac:dyDescent="0.45">
      <c r="A445" s="22"/>
      <c r="B445" s="22"/>
      <c r="C445" s="22"/>
      <c r="D445" s="22"/>
      <c r="E445" s="22"/>
      <c r="F445" s="22"/>
      <c r="G445" s="24">
        <f t="shared" si="67"/>
        <v>0</v>
      </c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6"/>
      <c r="AM445" s="25"/>
      <c r="AN445" s="26"/>
      <c r="AO445" s="25"/>
      <c r="AP445" s="25"/>
      <c r="AQ445" s="25"/>
      <c r="AR445" s="25"/>
      <c r="AS445" s="25"/>
      <c r="AT445" s="26"/>
      <c r="AU445" s="26"/>
      <c r="AV445" s="24">
        <f t="shared" si="68"/>
        <v>0</v>
      </c>
      <c r="AW445" s="27">
        <f t="shared" si="69"/>
        <v>0</v>
      </c>
      <c r="AX445" s="28">
        <f t="shared" si="66"/>
        <v>0</v>
      </c>
      <c r="AY445" s="29" t="e">
        <f t="shared" si="70"/>
        <v>#DIV/0!</v>
      </c>
      <c r="AZ445" s="30"/>
      <c r="BA445" s="31" t="e">
        <f t="shared" si="64"/>
        <v>#DIV/0!</v>
      </c>
      <c r="BB445" s="22"/>
      <c r="BC445" s="103" t="e">
        <f t="shared" si="62"/>
        <v>#DIV/0!</v>
      </c>
      <c r="BD445" s="22"/>
      <c r="BE445" s="32"/>
      <c r="BF445" s="34" t="e">
        <f t="shared" si="65"/>
        <v>#DIV/0!</v>
      </c>
      <c r="BG445" s="35" t="e">
        <f t="shared" si="63"/>
        <v>#DIV/0!</v>
      </c>
    </row>
    <row r="446" spans="1:59" x14ac:dyDescent="0.45">
      <c r="A446" s="22"/>
      <c r="B446" s="22"/>
      <c r="C446" s="22"/>
      <c r="D446" s="22"/>
      <c r="E446" s="22"/>
      <c r="F446" s="22"/>
      <c r="G446" s="24">
        <f t="shared" si="67"/>
        <v>0</v>
      </c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6"/>
      <c r="AM446" s="25"/>
      <c r="AN446" s="26"/>
      <c r="AO446" s="25"/>
      <c r="AP446" s="25"/>
      <c r="AQ446" s="25"/>
      <c r="AR446" s="25"/>
      <c r="AS446" s="25"/>
      <c r="AT446" s="26"/>
      <c r="AU446" s="26"/>
      <c r="AV446" s="24">
        <f t="shared" si="68"/>
        <v>0</v>
      </c>
      <c r="AW446" s="27">
        <f t="shared" si="69"/>
        <v>0</v>
      </c>
      <c r="AX446" s="28">
        <f t="shared" si="66"/>
        <v>0</v>
      </c>
      <c r="AY446" s="29" t="e">
        <f t="shared" si="70"/>
        <v>#DIV/0!</v>
      </c>
      <c r="AZ446" s="30"/>
      <c r="BA446" s="31" t="e">
        <f t="shared" si="64"/>
        <v>#DIV/0!</v>
      </c>
      <c r="BB446" s="22"/>
      <c r="BC446" s="103" t="e">
        <f t="shared" si="62"/>
        <v>#DIV/0!</v>
      </c>
      <c r="BD446" s="22"/>
      <c r="BE446" s="32"/>
      <c r="BF446" s="34" t="e">
        <f t="shared" si="65"/>
        <v>#DIV/0!</v>
      </c>
      <c r="BG446" s="35" t="e">
        <f t="shared" si="63"/>
        <v>#DIV/0!</v>
      </c>
    </row>
    <row r="447" spans="1:59" x14ac:dyDescent="0.45">
      <c r="A447" s="22"/>
      <c r="B447" s="22"/>
      <c r="C447" s="22"/>
      <c r="D447" s="22"/>
      <c r="E447" s="22"/>
      <c r="F447" s="22"/>
      <c r="G447" s="24">
        <f t="shared" si="67"/>
        <v>0</v>
      </c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6"/>
      <c r="AM447" s="25"/>
      <c r="AN447" s="26"/>
      <c r="AO447" s="25"/>
      <c r="AP447" s="25"/>
      <c r="AQ447" s="25"/>
      <c r="AR447" s="25"/>
      <c r="AS447" s="25"/>
      <c r="AT447" s="26"/>
      <c r="AU447" s="26"/>
      <c r="AV447" s="24">
        <f t="shared" si="68"/>
        <v>0</v>
      </c>
      <c r="AW447" s="27">
        <f t="shared" si="69"/>
        <v>0</v>
      </c>
      <c r="AX447" s="28">
        <f t="shared" si="66"/>
        <v>0</v>
      </c>
      <c r="AY447" s="29" t="e">
        <f t="shared" si="70"/>
        <v>#DIV/0!</v>
      </c>
      <c r="AZ447" s="30"/>
      <c r="BA447" s="31" t="e">
        <f t="shared" si="64"/>
        <v>#DIV/0!</v>
      </c>
      <c r="BB447" s="22"/>
      <c r="BC447" s="103" t="e">
        <f t="shared" si="62"/>
        <v>#DIV/0!</v>
      </c>
      <c r="BD447" s="22"/>
      <c r="BE447" s="32"/>
      <c r="BF447" s="34" t="e">
        <f t="shared" si="65"/>
        <v>#DIV/0!</v>
      </c>
      <c r="BG447" s="35" t="e">
        <f t="shared" si="63"/>
        <v>#DIV/0!</v>
      </c>
    </row>
    <row r="448" spans="1:59" x14ac:dyDescent="0.45">
      <c r="A448" s="22"/>
      <c r="B448" s="22"/>
      <c r="C448" s="22"/>
      <c r="D448" s="22"/>
      <c r="E448" s="22"/>
      <c r="F448" s="22"/>
      <c r="G448" s="24">
        <f t="shared" si="67"/>
        <v>0</v>
      </c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6"/>
      <c r="AM448" s="25"/>
      <c r="AN448" s="26"/>
      <c r="AO448" s="25"/>
      <c r="AP448" s="25"/>
      <c r="AQ448" s="25"/>
      <c r="AR448" s="25"/>
      <c r="AS448" s="25"/>
      <c r="AT448" s="26"/>
      <c r="AU448" s="26"/>
      <c r="AV448" s="24">
        <f t="shared" si="68"/>
        <v>0</v>
      </c>
      <c r="AW448" s="27">
        <f t="shared" si="69"/>
        <v>0</v>
      </c>
      <c r="AX448" s="28">
        <f t="shared" si="66"/>
        <v>0</v>
      </c>
      <c r="AY448" s="29" t="e">
        <f t="shared" si="70"/>
        <v>#DIV/0!</v>
      </c>
      <c r="AZ448" s="30"/>
      <c r="BA448" s="31" t="e">
        <f t="shared" si="64"/>
        <v>#DIV/0!</v>
      </c>
      <c r="BB448" s="22"/>
      <c r="BC448" s="103" t="e">
        <f t="shared" si="62"/>
        <v>#DIV/0!</v>
      </c>
      <c r="BD448" s="22"/>
      <c r="BE448" s="32"/>
      <c r="BF448" s="34" t="e">
        <f t="shared" si="65"/>
        <v>#DIV/0!</v>
      </c>
      <c r="BG448" s="35" t="e">
        <f t="shared" si="63"/>
        <v>#DIV/0!</v>
      </c>
    </row>
    <row r="449" spans="1:59" x14ac:dyDescent="0.45">
      <c r="A449" s="22"/>
      <c r="B449" s="22"/>
      <c r="C449" s="22"/>
      <c r="D449" s="22"/>
      <c r="E449" s="22"/>
      <c r="F449" s="22"/>
      <c r="G449" s="24">
        <f t="shared" si="67"/>
        <v>0</v>
      </c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6"/>
      <c r="AM449" s="25"/>
      <c r="AN449" s="26"/>
      <c r="AO449" s="25"/>
      <c r="AP449" s="25"/>
      <c r="AQ449" s="25"/>
      <c r="AR449" s="25"/>
      <c r="AS449" s="25"/>
      <c r="AT449" s="26"/>
      <c r="AU449" s="26"/>
      <c r="AV449" s="24">
        <f t="shared" si="68"/>
        <v>0</v>
      </c>
      <c r="AW449" s="27">
        <f t="shared" si="69"/>
        <v>0</v>
      </c>
      <c r="AX449" s="28">
        <f t="shared" si="66"/>
        <v>0</v>
      </c>
      <c r="AY449" s="29" t="e">
        <f t="shared" si="70"/>
        <v>#DIV/0!</v>
      </c>
      <c r="AZ449" s="30"/>
      <c r="BA449" s="31" t="e">
        <f t="shared" si="64"/>
        <v>#DIV/0!</v>
      </c>
      <c r="BB449" s="22"/>
      <c r="BC449" s="103" t="e">
        <f t="shared" si="62"/>
        <v>#DIV/0!</v>
      </c>
      <c r="BD449" s="22"/>
      <c r="BE449" s="32"/>
      <c r="BF449" s="34" t="e">
        <f t="shared" si="65"/>
        <v>#DIV/0!</v>
      </c>
      <c r="BG449" s="35" t="e">
        <f t="shared" si="63"/>
        <v>#DIV/0!</v>
      </c>
    </row>
    <row r="450" spans="1:59" x14ac:dyDescent="0.45">
      <c r="A450" s="22"/>
      <c r="B450" s="22"/>
      <c r="C450" s="22"/>
      <c r="D450" s="22"/>
      <c r="E450" s="22"/>
      <c r="F450" s="22"/>
      <c r="G450" s="24">
        <f t="shared" si="67"/>
        <v>0</v>
      </c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6"/>
      <c r="AM450" s="25"/>
      <c r="AN450" s="26"/>
      <c r="AO450" s="25"/>
      <c r="AP450" s="25"/>
      <c r="AQ450" s="25"/>
      <c r="AR450" s="25"/>
      <c r="AS450" s="25"/>
      <c r="AT450" s="26"/>
      <c r="AU450" s="26"/>
      <c r="AV450" s="24">
        <f t="shared" si="68"/>
        <v>0</v>
      </c>
      <c r="AW450" s="27">
        <f t="shared" si="69"/>
        <v>0</v>
      </c>
      <c r="AX450" s="28">
        <f t="shared" si="66"/>
        <v>0</v>
      </c>
      <c r="AY450" s="29" t="e">
        <f t="shared" si="70"/>
        <v>#DIV/0!</v>
      </c>
      <c r="AZ450" s="30"/>
      <c r="BA450" s="31" t="e">
        <f t="shared" si="64"/>
        <v>#DIV/0!</v>
      </c>
      <c r="BB450" s="22"/>
      <c r="BC450" s="103" t="e">
        <f t="shared" ref="BC450:BC513" si="71">BB450/BA450</f>
        <v>#DIV/0!</v>
      </c>
      <c r="BD450" s="22"/>
      <c r="BE450" s="32"/>
      <c r="BF450" s="34" t="e">
        <f t="shared" si="65"/>
        <v>#DIV/0!</v>
      </c>
      <c r="BG450" s="35" t="e">
        <f t="shared" ref="BG450:BG513" si="72">BF450*BC450*AY450</f>
        <v>#DIV/0!</v>
      </c>
    </row>
    <row r="451" spans="1:59" x14ac:dyDescent="0.45">
      <c r="A451" s="22"/>
      <c r="B451" s="22"/>
      <c r="C451" s="22"/>
      <c r="D451" s="22"/>
      <c r="E451" s="22"/>
      <c r="F451" s="22"/>
      <c r="G451" s="24">
        <f t="shared" si="67"/>
        <v>0</v>
      </c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6"/>
      <c r="AM451" s="25"/>
      <c r="AN451" s="26"/>
      <c r="AO451" s="25"/>
      <c r="AP451" s="25"/>
      <c r="AQ451" s="25"/>
      <c r="AR451" s="25"/>
      <c r="AS451" s="25"/>
      <c r="AT451" s="26"/>
      <c r="AU451" s="26"/>
      <c r="AV451" s="24">
        <f t="shared" si="68"/>
        <v>0</v>
      </c>
      <c r="AW451" s="27">
        <f t="shared" si="69"/>
        <v>0</v>
      </c>
      <c r="AX451" s="28">
        <f t="shared" si="66"/>
        <v>0</v>
      </c>
      <c r="AY451" s="29" t="e">
        <f t="shared" si="70"/>
        <v>#DIV/0!</v>
      </c>
      <c r="AZ451" s="30"/>
      <c r="BA451" s="31" t="e">
        <f t="shared" ref="BA451:BA514" si="73">(AX451*60)/AZ451*1</f>
        <v>#DIV/0!</v>
      </c>
      <c r="BB451" s="22"/>
      <c r="BC451" s="103" t="e">
        <f t="shared" si="71"/>
        <v>#DIV/0!</v>
      </c>
      <c r="BD451" s="22"/>
      <c r="BE451" s="32"/>
      <c r="BF451" s="34" t="e">
        <f t="shared" si="65"/>
        <v>#DIV/0!</v>
      </c>
      <c r="BG451" s="35" t="e">
        <f t="shared" si="72"/>
        <v>#DIV/0!</v>
      </c>
    </row>
    <row r="452" spans="1:59" x14ac:dyDescent="0.45">
      <c r="A452" s="22"/>
      <c r="B452" s="22"/>
      <c r="C452" s="22"/>
      <c r="D452" s="22"/>
      <c r="E452" s="22"/>
      <c r="F452" s="22"/>
      <c r="G452" s="24">
        <f t="shared" si="67"/>
        <v>0</v>
      </c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6"/>
      <c r="AM452" s="25"/>
      <c r="AN452" s="26"/>
      <c r="AO452" s="25"/>
      <c r="AP452" s="25"/>
      <c r="AQ452" s="25"/>
      <c r="AR452" s="25"/>
      <c r="AS452" s="25"/>
      <c r="AT452" s="26"/>
      <c r="AU452" s="26"/>
      <c r="AV452" s="24">
        <f t="shared" si="68"/>
        <v>0</v>
      </c>
      <c r="AW452" s="27">
        <f t="shared" si="69"/>
        <v>0</v>
      </c>
      <c r="AX452" s="28">
        <f t="shared" si="66"/>
        <v>0</v>
      </c>
      <c r="AY452" s="29" t="e">
        <f t="shared" si="70"/>
        <v>#DIV/0!</v>
      </c>
      <c r="AZ452" s="30"/>
      <c r="BA452" s="31" t="e">
        <f t="shared" si="73"/>
        <v>#DIV/0!</v>
      </c>
      <c r="BB452" s="22"/>
      <c r="BC452" s="103" t="e">
        <f t="shared" si="71"/>
        <v>#DIV/0!</v>
      </c>
      <c r="BD452" s="22"/>
      <c r="BE452" s="32"/>
      <c r="BF452" s="34" t="e">
        <f t="shared" si="65"/>
        <v>#DIV/0!</v>
      </c>
      <c r="BG452" s="35" t="e">
        <f t="shared" si="72"/>
        <v>#DIV/0!</v>
      </c>
    </row>
    <row r="453" spans="1:59" x14ac:dyDescent="0.45">
      <c r="A453" s="22"/>
      <c r="B453" s="22"/>
      <c r="C453" s="22"/>
      <c r="D453" s="22"/>
      <c r="E453" s="22"/>
      <c r="F453" s="22"/>
      <c r="G453" s="24">
        <f t="shared" si="67"/>
        <v>0</v>
      </c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6"/>
      <c r="AM453" s="25"/>
      <c r="AN453" s="26"/>
      <c r="AO453" s="25"/>
      <c r="AP453" s="25"/>
      <c r="AQ453" s="25"/>
      <c r="AR453" s="25"/>
      <c r="AS453" s="25"/>
      <c r="AT453" s="26"/>
      <c r="AU453" s="26"/>
      <c r="AV453" s="24">
        <f t="shared" si="68"/>
        <v>0</v>
      </c>
      <c r="AW453" s="27">
        <f t="shared" si="69"/>
        <v>0</v>
      </c>
      <c r="AX453" s="28">
        <f t="shared" si="66"/>
        <v>0</v>
      </c>
      <c r="AY453" s="29" t="e">
        <f t="shared" si="70"/>
        <v>#DIV/0!</v>
      </c>
      <c r="AZ453" s="30"/>
      <c r="BA453" s="31" t="e">
        <f t="shared" si="73"/>
        <v>#DIV/0!</v>
      </c>
      <c r="BB453" s="22"/>
      <c r="BC453" s="103" t="e">
        <f t="shared" si="71"/>
        <v>#DIV/0!</v>
      </c>
      <c r="BD453" s="22"/>
      <c r="BE453" s="32"/>
      <c r="BF453" s="34" t="e">
        <f t="shared" ref="BF453:BF516" si="74">(BD453-BE453)/BB453</f>
        <v>#DIV/0!</v>
      </c>
      <c r="BG453" s="35" t="e">
        <f t="shared" si="72"/>
        <v>#DIV/0!</v>
      </c>
    </row>
    <row r="454" spans="1:59" x14ac:dyDescent="0.45">
      <c r="A454" s="22"/>
      <c r="B454" s="22"/>
      <c r="C454" s="22"/>
      <c r="D454" s="22"/>
      <c r="E454" s="22"/>
      <c r="F454" s="22"/>
      <c r="G454" s="24">
        <f t="shared" si="67"/>
        <v>0</v>
      </c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6"/>
      <c r="AM454" s="25"/>
      <c r="AN454" s="26"/>
      <c r="AO454" s="25"/>
      <c r="AP454" s="25"/>
      <c r="AQ454" s="25"/>
      <c r="AR454" s="25"/>
      <c r="AS454" s="25"/>
      <c r="AT454" s="26"/>
      <c r="AU454" s="26"/>
      <c r="AV454" s="24">
        <f t="shared" si="68"/>
        <v>0</v>
      </c>
      <c r="AW454" s="27">
        <f t="shared" si="69"/>
        <v>0</v>
      </c>
      <c r="AX454" s="28">
        <f t="shared" si="66"/>
        <v>0</v>
      </c>
      <c r="AY454" s="29" t="e">
        <f t="shared" si="70"/>
        <v>#DIV/0!</v>
      </c>
      <c r="AZ454" s="30"/>
      <c r="BA454" s="31" t="e">
        <f t="shared" si="73"/>
        <v>#DIV/0!</v>
      </c>
      <c r="BB454" s="22"/>
      <c r="BC454" s="103" t="e">
        <f t="shared" si="71"/>
        <v>#DIV/0!</v>
      </c>
      <c r="BD454" s="22"/>
      <c r="BE454" s="32"/>
      <c r="BF454" s="34" t="e">
        <f t="shared" si="74"/>
        <v>#DIV/0!</v>
      </c>
      <c r="BG454" s="35" t="e">
        <f t="shared" si="72"/>
        <v>#DIV/0!</v>
      </c>
    </row>
    <row r="455" spans="1:59" x14ac:dyDescent="0.45">
      <c r="A455" s="22"/>
      <c r="B455" s="22"/>
      <c r="C455" s="22"/>
      <c r="D455" s="22"/>
      <c r="E455" s="22"/>
      <c r="F455" s="22"/>
      <c r="G455" s="24">
        <f t="shared" si="67"/>
        <v>0</v>
      </c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6"/>
      <c r="AM455" s="25"/>
      <c r="AN455" s="26"/>
      <c r="AO455" s="25"/>
      <c r="AP455" s="25"/>
      <c r="AQ455" s="25"/>
      <c r="AR455" s="25"/>
      <c r="AS455" s="25"/>
      <c r="AT455" s="26"/>
      <c r="AU455" s="26"/>
      <c r="AV455" s="24">
        <f t="shared" si="68"/>
        <v>0</v>
      </c>
      <c r="AW455" s="27">
        <f t="shared" si="69"/>
        <v>0</v>
      </c>
      <c r="AX455" s="28">
        <f t="shared" si="66"/>
        <v>0</v>
      </c>
      <c r="AY455" s="29" t="e">
        <f t="shared" si="70"/>
        <v>#DIV/0!</v>
      </c>
      <c r="AZ455" s="30"/>
      <c r="BA455" s="31" t="e">
        <f t="shared" si="73"/>
        <v>#DIV/0!</v>
      </c>
      <c r="BB455" s="22"/>
      <c r="BC455" s="103" t="e">
        <f t="shared" si="71"/>
        <v>#DIV/0!</v>
      </c>
      <c r="BD455" s="22"/>
      <c r="BE455" s="32"/>
      <c r="BF455" s="34" t="e">
        <f t="shared" si="74"/>
        <v>#DIV/0!</v>
      </c>
      <c r="BG455" s="35" t="e">
        <f t="shared" si="72"/>
        <v>#DIV/0!</v>
      </c>
    </row>
    <row r="456" spans="1:59" x14ac:dyDescent="0.45">
      <c r="A456" s="22"/>
      <c r="B456" s="22"/>
      <c r="C456" s="22"/>
      <c r="D456" s="22"/>
      <c r="E456" s="22"/>
      <c r="F456" s="22"/>
      <c r="G456" s="24">
        <f t="shared" si="67"/>
        <v>0</v>
      </c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6"/>
      <c r="AM456" s="25"/>
      <c r="AN456" s="26"/>
      <c r="AO456" s="25"/>
      <c r="AP456" s="25"/>
      <c r="AQ456" s="25"/>
      <c r="AR456" s="25"/>
      <c r="AS456" s="25"/>
      <c r="AT456" s="26"/>
      <c r="AU456" s="26"/>
      <c r="AV456" s="24">
        <f t="shared" si="68"/>
        <v>0</v>
      </c>
      <c r="AW456" s="27">
        <f t="shared" si="69"/>
        <v>0</v>
      </c>
      <c r="AX456" s="28">
        <f t="shared" si="66"/>
        <v>0</v>
      </c>
      <c r="AY456" s="29" t="e">
        <f t="shared" si="70"/>
        <v>#DIV/0!</v>
      </c>
      <c r="AZ456" s="30"/>
      <c r="BA456" s="31" t="e">
        <f t="shared" si="73"/>
        <v>#DIV/0!</v>
      </c>
      <c r="BB456" s="22"/>
      <c r="BC456" s="103" t="e">
        <f t="shared" si="71"/>
        <v>#DIV/0!</v>
      </c>
      <c r="BD456" s="22"/>
      <c r="BE456" s="32"/>
      <c r="BF456" s="34" t="e">
        <f t="shared" si="74"/>
        <v>#DIV/0!</v>
      </c>
      <c r="BG456" s="35" t="e">
        <f t="shared" si="72"/>
        <v>#DIV/0!</v>
      </c>
    </row>
    <row r="457" spans="1:59" x14ac:dyDescent="0.45">
      <c r="A457" s="22"/>
      <c r="B457" s="22"/>
      <c r="C457" s="22"/>
      <c r="D457" s="22"/>
      <c r="E457" s="22"/>
      <c r="F457" s="22"/>
      <c r="G457" s="24">
        <f t="shared" si="67"/>
        <v>0</v>
      </c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6"/>
      <c r="AM457" s="25"/>
      <c r="AN457" s="26"/>
      <c r="AO457" s="25"/>
      <c r="AP457" s="25"/>
      <c r="AQ457" s="25"/>
      <c r="AR457" s="25"/>
      <c r="AS457" s="25"/>
      <c r="AT457" s="26"/>
      <c r="AU457" s="26"/>
      <c r="AV457" s="24">
        <f t="shared" si="68"/>
        <v>0</v>
      </c>
      <c r="AW457" s="27">
        <f t="shared" si="69"/>
        <v>0</v>
      </c>
      <c r="AX457" s="28">
        <f t="shared" si="66"/>
        <v>0</v>
      </c>
      <c r="AY457" s="29" t="e">
        <f t="shared" si="70"/>
        <v>#DIV/0!</v>
      </c>
      <c r="AZ457" s="30"/>
      <c r="BA457" s="31" t="e">
        <f t="shared" si="73"/>
        <v>#DIV/0!</v>
      </c>
      <c r="BB457" s="22"/>
      <c r="BC457" s="103" t="e">
        <f t="shared" si="71"/>
        <v>#DIV/0!</v>
      </c>
      <c r="BD457" s="22"/>
      <c r="BE457" s="32"/>
      <c r="BF457" s="34" t="e">
        <f t="shared" si="74"/>
        <v>#DIV/0!</v>
      </c>
      <c r="BG457" s="35" t="e">
        <f t="shared" si="72"/>
        <v>#DIV/0!</v>
      </c>
    </row>
    <row r="458" spans="1:59" x14ac:dyDescent="0.45">
      <c r="A458" s="22"/>
      <c r="B458" s="22"/>
      <c r="C458" s="22"/>
      <c r="D458" s="22"/>
      <c r="E458" s="22"/>
      <c r="F458" s="22"/>
      <c r="G458" s="24">
        <f t="shared" si="67"/>
        <v>0</v>
      </c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6"/>
      <c r="AM458" s="25"/>
      <c r="AN458" s="26"/>
      <c r="AO458" s="25"/>
      <c r="AP458" s="25"/>
      <c r="AQ458" s="25"/>
      <c r="AR458" s="25"/>
      <c r="AS458" s="25"/>
      <c r="AT458" s="26"/>
      <c r="AU458" s="26"/>
      <c r="AV458" s="24">
        <f t="shared" si="68"/>
        <v>0</v>
      </c>
      <c r="AW458" s="27">
        <f t="shared" si="69"/>
        <v>0</v>
      </c>
      <c r="AX458" s="28">
        <f t="shared" si="66"/>
        <v>0</v>
      </c>
      <c r="AY458" s="29" t="e">
        <f t="shared" si="70"/>
        <v>#DIV/0!</v>
      </c>
      <c r="AZ458" s="30"/>
      <c r="BA458" s="31" t="e">
        <f t="shared" si="73"/>
        <v>#DIV/0!</v>
      </c>
      <c r="BB458" s="22"/>
      <c r="BC458" s="103" t="e">
        <f t="shared" si="71"/>
        <v>#DIV/0!</v>
      </c>
      <c r="BD458" s="22"/>
      <c r="BE458" s="32"/>
      <c r="BF458" s="34" t="e">
        <f t="shared" si="74"/>
        <v>#DIV/0!</v>
      </c>
      <c r="BG458" s="35" t="e">
        <f t="shared" si="72"/>
        <v>#DIV/0!</v>
      </c>
    </row>
    <row r="459" spans="1:59" x14ac:dyDescent="0.45">
      <c r="A459" s="22"/>
      <c r="B459" s="22"/>
      <c r="C459" s="22"/>
      <c r="D459" s="22"/>
      <c r="E459" s="22"/>
      <c r="F459" s="22"/>
      <c r="G459" s="24">
        <f t="shared" si="67"/>
        <v>0</v>
      </c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6"/>
      <c r="AM459" s="25"/>
      <c r="AN459" s="26"/>
      <c r="AO459" s="25"/>
      <c r="AP459" s="25"/>
      <c r="AQ459" s="25"/>
      <c r="AR459" s="25"/>
      <c r="AS459" s="25"/>
      <c r="AT459" s="26"/>
      <c r="AU459" s="26"/>
      <c r="AV459" s="24">
        <f t="shared" si="68"/>
        <v>0</v>
      </c>
      <c r="AW459" s="27">
        <f t="shared" si="69"/>
        <v>0</v>
      </c>
      <c r="AX459" s="28">
        <f t="shared" si="66"/>
        <v>0</v>
      </c>
      <c r="AY459" s="29" t="e">
        <f t="shared" si="70"/>
        <v>#DIV/0!</v>
      </c>
      <c r="AZ459" s="30"/>
      <c r="BA459" s="31" t="e">
        <f t="shared" si="73"/>
        <v>#DIV/0!</v>
      </c>
      <c r="BB459" s="22"/>
      <c r="BC459" s="103" t="e">
        <f t="shared" si="71"/>
        <v>#DIV/0!</v>
      </c>
      <c r="BD459" s="22"/>
      <c r="BE459" s="32"/>
      <c r="BF459" s="34" t="e">
        <f t="shared" si="74"/>
        <v>#DIV/0!</v>
      </c>
      <c r="BG459" s="35" t="e">
        <f t="shared" si="72"/>
        <v>#DIV/0!</v>
      </c>
    </row>
    <row r="460" spans="1:59" x14ac:dyDescent="0.45">
      <c r="A460" s="22"/>
      <c r="B460" s="22"/>
      <c r="C460" s="22"/>
      <c r="D460" s="22"/>
      <c r="E460" s="22"/>
      <c r="F460" s="22"/>
      <c r="G460" s="24">
        <f t="shared" si="67"/>
        <v>0</v>
      </c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6"/>
      <c r="AM460" s="25"/>
      <c r="AN460" s="26"/>
      <c r="AO460" s="25"/>
      <c r="AP460" s="25"/>
      <c r="AQ460" s="25"/>
      <c r="AR460" s="25"/>
      <c r="AS460" s="25"/>
      <c r="AT460" s="26"/>
      <c r="AU460" s="26"/>
      <c r="AV460" s="24">
        <f t="shared" si="68"/>
        <v>0</v>
      </c>
      <c r="AW460" s="27">
        <f t="shared" si="69"/>
        <v>0</v>
      </c>
      <c r="AX460" s="28">
        <f t="shared" si="66"/>
        <v>0</v>
      </c>
      <c r="AY460" s="29" t="e">
        <f t="shared" si="70"/>
        <v>#DIV/0!</v>
      </c>
      <c r="AZ460" s="30"/>
      <c r="BA460" s="31" t="e">
        <f t="shared" si="73"/>
        <v>#DIV/0!</v>
      </c>
      <c r="BB460" s="22"/>
      <c r="BC460" s="103" t="e">
        <f t="shared" si="71"/>
        <v>#DIV/0!</v>
      </c>
      <c r="BD460" s="22"/>
      <c r="BE460" s="32"/>
      <c r="BF460" s="34" t="e">
        <f t="shared" si="74"/>
        <v>#DIV/0!</v>
      </c>
      <c r="BG460" s="35" t="e">
        <f t="shared" si="72"/>
        <v>#DIV/0!</v>
      </c>
    </row>
    <row r="461" spans="1:59" x14ac:dyDescent="0.45">
      <c r="A461" s="22"/>
      <c r="B461" s="22"/>
      <c r="C461" s="22"/>
      <c r="D461" s="22"/>
      <c r="E461" s="22"/>
      <c r="F461" s="22"/>
      <c r="G461" s="24">
        <f t="shared" si="67"/>
        <v>0</v>
      </c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6"/>
      <c r="AM461" s="25"/>
      <c r="AN461" s="26"/>
      <c r="AO461" s="25"/>
      <c r="AP461" s="25"/>
      <c r="AQ461" s="25"/>
      <c r="AR461" s="25"/>
      <c r="AS461" s="25"/>
      <c r="AT461" s="26"/>
      <c r="AU461" s="26"/>
      <c r="AV461" s="24">
        <f t="shared" si="68"/>
        <v>0</v>
      </c>
      <c r="AW461" s="27">
        <f t="shared" si="69"/>
        <v>0</v>
      </c>
      <c r="AX461" s="28">
        <f t="shared" si="66"/>
        <v>0</v>
      </c>
      <c r="AY461" s="29" t="e">
        <f t="shared" si="70"/>
        <v>#DIV/0!</v>
      </c>
      <c r="AZ461" s="30"/>
      <c r="BA461" s="31" t="e">
        <f t="shared" si="73"/>
        <v>#DIV/0!</v>
      </c>
      <c r="BB461" s="22"/>
      <c r="BC461" s="103" t="e">
        <f t="shared" si="71"/>
        <v>#DIV/0!</v>
      </c>
      <c r="BD461" s="22"/>
      <c r="BE461" s="32"/>
      <c r="BF461" s="34" t="e">
        <f t="shared" si="74"/>
        <v>#DIV/0!</v>
      </c>
      <c r="BG461" s="35" t="e">
        <f t="shared" si="72"/>
        <v>#DIV/0!</v>
      </c>
    </row>
    <row r="462" spans="1:59" x14ac:dyDescent="0.45">
      <c r="A462" s="22"/>
      <c r="B462" s="22"/>
      <c r="C462" s="22"/>
      <c r="D462" s="22"/>
      <c r="E462" s="22"/>
      <c r="F462" s="22"/>
      <c r="G462" s="24">
        <f t="shared" si="67"/>
        <v>0</v>
      </c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6"/>
      <c r="AM462" s="25"/>
      <c r="AN462" s="26"/>
      <c r="AO462" s="25"/>
      <c r="AP462" s="25"/>
      <c r="AQ462" s="25"/>
      <c r="AR462" s="25"/>
      <c r="AS462" s="25"/>
      <c r="AT462" s="26"/>
      <c r="AU462" s="26"/>
      <c r="AV462" s="24">
        <f t="shared" si="68"/>
        <v>0</v>
      </c>
      <c r="AW462" s="27">
        <f t="shared" si="69"/>
        <v>0</v>
      </c>
      <c r="AX462" s="28">
        <f t="shared" si="66"/>
        <v>0</v>
      </c>
      <c r="AY462" s="29" t="e">
        <f t="shared" si="70"/>
        <v>#DIV/0!</v>
      </c>
      <c r="AZ462" s="30"/>
      <c r="BA462" s="31" t="e">
        <f t="shared" si="73"/>
        <v>#DIV/0!</v>
      </c>
      <c r="BB462" s="22"/>
      <c r="BC462" s="103" t="e">
        <f t="shared" si="71"/>
        <v>#DIV/0!</v>
      </c>
      <c r="BD462" s="22"/>
      <c r="BE462" s="32"/>
      <c r="BF462" s="34" t="e">
        <f t="shared" si="74"/>
        <v>#DIV/0!</v>
      </c>
      <c r="BG462" s="35" t="e">
        <f t="shared" si="72"/>
        <v>#DIV/0!</v>
      </c>
    </row>
    <row r="463" spans="1:59" x14ac:dyDescent="0.45">
      <c r="A463" s="22"/>
      <c r="B463" s="22"/>
      <c r="C463" s="22"/>
      <c r="D463" s="22"/>
      <c r="E463" s="22"/>
      <c r="F463" s="22"/>
      <c r="G463" s="24">
        <f t="shared" si="67"/>
        <v>0</v>
      </c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6"/>
      <c r="AM463" s="25"/>
      <c r="AN463" s="26"/>
      <c r="AO463" s="25"/>
      <c r="AP463" s="25"/>
      <c r="AQ463" s="25"/>
      <c r="AR463" s="25"/>
      <c r="AS463" s="25"/>
      <c r="AT463" s="26"/>
      <c r="AU463" s="26"/>
      <c r="AV463" s="24">
        <f t="shared" si="68"/>
        <v>0</v>
      </c>
      <c r="AW463" s="27">
        <f t="shared" si="69"/>
        <v>0</v>
      </c>
      <c r="AX463" s="28">
        <f t="shared" si="66"/>
        <v>0</v>
      </c>
      <c r="AY463" s="29" t="e">
        <f t="shared" si="70"/>
        <v>#DIV/0!</v>
      </c>
      <c r="AZ463" s="30"/>
      <c r="BA463" s="31" t="e">
        <f t="shared" si="73"/>
        <v>#DIV/0!</v>
      </c>
      <c r="BB463" s="22"/>
      <c r="BC463" s="103" t="e">
        <f t="shared" si="71"/>
        <v>#DIV/0!</v>
      </c>
      <c r="BD463" s="22"/>
      <c r="BE463" s="32"/>
      <c r="BF463" s="34" t="e">
        <f t="shared" si="74"/>
        <v>#DIV/0!</v>
      </c>
      <c r="BG463" s="35" t="e">
        <f t="shared" si="72"/>
        <v>#DIV/0!</v>
      </c>
    </row>
    <row r="464" spans="1:59" x14ac:dyDescent="0.45">
      <c r="A464" s="22"/>
      <c r="B464" s="22"/>
      <c r="C464" s="22"/>
      <c r="D464" s="22"/>
      <c r="E464" s="22"/>
      <c r="F464" s="22"/>
      <c r="G464" s="24">
        <f t="shared" si="67"/>
        <v>0</v>
      </c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6"/>
      <c r="AM464" s="25"/>
      <c r="AN464" s="26"/>
      <c r="AO464" s="25"/>
      <c r="AP464" s="25"/>
      <c r="AQ464" s="25"/>
      <c r="AR464" s="25"/>
      <c r="AS464" s="25"/>
      <c r="AT464" s="26"/>
      <c r="AU464" s="26"/>
      <c r="AV464" s="24">
        <f t="shared" si="68"/>
        <v>0</v>
      </c>
      <c r="AW464" s="27">
        <f t="shared" si="69"/>
        <v>0</v>
      </c>
      <c r="AX464" s="28">
        <f t="shared" si="66"/>
        <v>0</v>
      </c>
      <c r="AY464" s="29" t="e">
        <f t="shared" si="70"/>
        <v>#DIV/0!</v>
      </c>
      <c r="AZ464" s="30"/>
      <c r="BA464" s="31" t="e">
        <f t="shared" si="73"/>
        <v>#DIV/0!</v>
      </c>
      <c r="BB464" s="22"/>
      <c r="BC464" s="103" t="e">
        <f t="shared" si="71"/>
        <v>#DIV/0!</v>
      </c>
      <c r="BD464" s="22"/>
      <c r="BE464" s="32"/>
      <c r="BF464" s="34" t="e">
        <f t="shared" si="74"/>
        <v>#DIV/0!</v>
      </c>
      <c r="BG464" s="35" t="e">
        <f t="shared" si="72"/>
        <v>#DIV/0!</v>
      </c>
    </row>
    <row r="465" spans="1:59" x14ac:dyDescent="0.45">
      <c r="A465" s="22"/>
      <c r="B465" s="22"/>
      <c r="C465" s="22"/>
      <c r="D465" s="22"/>
      <c r="E465" s="22"/>
      <c r="F465" s="22"/>
      <c r="G465" s="24">
        <f t="shared" si="67"/>
        <v>0</v>
      </c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6"/>
      <c r="AM465" s="25"/>
      <c r="AN465" s="26"/>
      <c r="AO465" s="25"/>
      <c r="AP465" s="25"/>
      <c r="AQ465" s="25"/>
      <c r="AR465" s="25"/>
      <c r="AS465" s="25"/>
      <c r="AT465" s="26"/>
      <c r="AU465" s="26"/>
      <c r="AV465" s="24">
        <f t="shared" si="68"/>
        <v>0</v>
      </c>
      <c r="AW465" s="27">
        <f t="shared" si="69"/>
        <v>0</v>
      </c>
      <c r="AX465" s="28">
        <f t="shared" si="66"/>
        <v>0</v>
      </c>
      <c r="AY465" s="29" t="e">
        <f t="shared" si="70"/>
        <v>#DIV/0!</v>
      </c>
      <c r="AZ465" s="30"/>
      <c r="BA465" s="31" t="e">
        <f t="shared" si="73"/>
        <v>#DIV/0!</v>
      </c>
      <c r="BB465" s="22"/>
      <c r="BC465" s="103" t="e">
        <f t="shared" si="71"/>
        <v>#DIV/0!</v>
      </c>
      <c r="BD465" s="22"/>
      <c r="BE465" s="32"/>
      <c r="BF465" s="34" t="e">
        <f t="shared" si="74"/>
        <v>#DIV/0!</v>
      </c>
      <c r="BG465" s="35" t="e">
        <f t="shared" si="72"/>
        <v>#DIV/0!</v>
      </c>
    </row>
    <row r="466" spans="1:59" x14ac:dyDescent="0.45">
      <c r="A466" s="22"/>
      <c r="B466" s="22"/>
      <c r="C466" s="22"/>
      <c r="D466" s="22"/>
      <c r="E466" s="22"/>
      <c r="F466" s="22"/>
      <c r="G466" s="24">
        <f t="shared" si="67"/>
        <v>0</v>
      </c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6"/>
      <c r="AM466" s="25"/>
      <c r="AN466" s="26"/>
      <c r="AO466" s="25"/>
      <c r="AP466" s="25"/>
      <c r="AQ466" s="25"/>
      <c r="AR466" s="25"/>
      <c r="AS466" s="25"/>
      <c r="AT466" s="26"/>
      <c r="AU466" s="26"/>
      <c r="AV466" s="24">
        <f t="shared" si="68"/>
        <v>0</v>
      </c>
      <c r="AW466" s="27">
        <f t="shared" si="69"/>
        <v>0</v>
      </c>
      <c r="AX466" s="28">
        <f t="shared" si="66"/>
        <v>0</v>
      </c>
      <c r="AY466" s="29" t="e">
        <f t="shared" si="70"/>
        <v>#DIV/0!</v>
      </c>
      <c r="AZ466" s="30"/>
      <c r="BA466" s="31" t="e">
        <f t="shared" si="73"/>
        <v>#DIV/0!</v>
      </c>
      <c r="BB466" s="22"/>
      <c r="BC466" s="103" t="e">
        <f t="shared" si="71"/>
        <v>#DIV/0!</v>
      </c>
      <c r="BD466" s="22"/>
      <c r="BE466" s="32"/>
      <c r="BF466" s="34" t="e">
        <f t="shared" si="74"/>
        <v>#DIV/0!</v>
      </c>
      <c r="BG466" s="35" t="e">
        <f t="shared" si="72"/>
        <v>#DIV/0!</v>
      </c>
    </row>
    <row r="467" spans="1:59" x14ac:dyDescent="0.45">
      <c r="A467" s="22"/>
      <c r="B467" s="22"/>
      <c r="C467" s="22"/>
      <c r="D467" s="22"/>
      <c r="E467" s="22"/>
      <c r="F467" s="22"/>
      <c r="G467" s="24">
        <f t="shared" si="67"/>
        <v>0</v>
      </c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6"/>
      <c r="AM467" s="25"/>
      <c r="AN467" s="26"/>
      <c r="AO467" s="25"/>
      <c r="AP467" s="25"/>
      <c r="AQ467" s="25"/>
      <c r="AR467" s="25"/>
      <c r="AS467" s="25"/>
      <c r="AT467" s="26"/>
      <c r="AU467" s="26"/>
      <c r="AV467" s="24">
        <f t="shared" si="68"/>
        <v>0</v>
      </c>
      <c r="AW467" s="27">
        <f t="shared" si="69"/>
        <v>0</v>
      </c>
      <c r="AX467" s="28">
        <f t="shared" ref="AX467:AX530" si="75">(HOUR(AW467)*60)+MINUTE(AW467)</f>
        <v>0</v>
      </c>
      <c r="AY467" s="29" t="e">
        <f t="shared" si="70"/>
        <v>#DIV/0!</v>
      </c>
      <c r="AZ467" s="30"/>
      <c r="BA467" s="31" t="e">
        <f t="shared" si="73"/>
        <v>#DIV/0!</v>
      </c>
      <c r="BB467" s="22"/>
      <c r="BC467" s="103" t="e">
        <f t="shared" si="71"/>
        <v>#DIV/0!</v>
      </c>
      <c r="BD467" s="22"/>
      <c r="BE467" s="32"/>
      <c r="BF467" s="34" t="e">
        <f t="shared" si="74"/>
        <v>#DIV/0!</v>
      </c>
      <c r="BG467" s="35" t="e">
        <f t="shared" si="72"/>
        <v>#DIV/0!</v>
      </c>
    </row>
    <row r="468" spans="1:59" x14ac:dyDescent="0.45">
      <c r="A468" s="22"/>
      <c r="B468" s="22"/>
      <c r="C468" s="22"/>
      <c r="D468" s="22"/>
      <c r="E468" s="22"/>
      <c r="F468" s="22"/>
      <c r="G468" s="24">
        <f t="shared" si="67"/>
        <v>0</v>
      </c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6"/>
      <c r="AM468" s="25"/>
      <c r="AN468" s="26"/>
      <c r="AO468" s="25"/>
      <c r="AP468" s="25"/>
      <c r="AQ468" s="25"/>
      <c r="AR468" s="25"/>
      <c r="AS468" s="25"/>
      <c r="AT468" s="26"/>
      <c r="AU468" s="26"/>
      <c r="AV468" s="24">
        <f t="shared" si="68"/>
        <v>0</v>
      </c>
      <c r="AW468" s="27">
        <f t="shared" si="69"/>
        <v>0</v>
      </c>
      <c r="AX468" s="28">
        <f t="shared" si="75"/>
        <v>0</v>
      </c>
      <c r="AY468" s="29" t="e">
        <f t="shared" si="70"/>
        <v>#DIV/0!</v>
      </c>
      <c r="AZ468" s="30"/>
      <c r="BA468" s="31" t="e">
        <f t="shared" si="73"/>
        <v>#DIV/0!</v>
      </c>
      <c r="BB468" s="22"/>
      <c r="BC468" s="103" t="e">
        <f t="shared" si="71"/>
        <v>#DIV/0!</v>
      </c>
      <c r="BD468" s="22"/>
      <c r="BE468" s="32"/>
      <c r="BF468" s="34" t="e">
        <f t="shared" si="74"/>
        <v>#DIV/0!</v>
      </c>
      <c r="BG468" s="35" t="e">
        <f t="shared" si="72"/>
        <v>#DIV/0!</v>
      </c>
    </row>
    <row r="469" spans="1:59" x14ac:dyDescent="0.45">
      <c r="A469" s="22"/>
      <c r="B469" s="22"/>
      <c r="C469" s="22"/>
      <c r="D469" s="22"/>
      <c r="E469" s="22"/>
      <c r="F469" s="22"/>
      <c r="G469" s="24">
        <f t="shared" si="67"/>
        <v>0</v>
      </c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6"/>
      <c r="AM469" s="25"/>
      <c r="AN469" s="26"/>
      <c r="AO469" s="25"/>
      <c r="AP469" s="25"/>
      <c r="AQ469" s="25"/>
      <c r="AR469" s="25"/>
      <c r="AS469" s="25"/>
      <c r="AT469" s="26"/>
      <c r="AU469" s="26"/>
      <c r="AV469" s="24">
        <f t="shared" si="68"/>
        <v>0</v>
      </c>
      <c r="AW469" s="27">
        <f t="shared" si="69"/>
        <v>0</v>
      </c>
      <c r="AX469" s="28">
        <f t="shared" si="75"/>
        <v>0</v>
      </c>
      <c r="AY469" s="29" t="e">
        <f t="shared" si="70"/>
        <v>#DIV/0!</v>
      </c>
      <c r="AZ469" s="30"/>
      <c r="BA469" s="31" t="e">
        <f t="shared" si="73"/>
        <v>#DIV/0!</v>
      </c>
      <c r="BB469" s="22"/>
      <c r="BC469" s="103" t="e">
        <f t="shared" si="71"/>
        <v>#DIV/0!</v>
      </c>
      <c r="BD469" s="22"/>
      <c r="BE469" s="32"/>
      <c r="BF469" s="34" t="e">
        <f t="shared" si="74"/>
        <v>#DIV/0!</v>
      </c>
      <c r="BG469" s="35" t="e">
        <f t="shared" si="72"/>
        <v>#DIV/0!</v>
      </c>
    </row>
    <row r="470" spans="1:59" x14ac:dyDescent="0.45">
      <c r="A470" s="22"/>
      <c r="B470" s="22"/>
      <c r="C470" s="22"/>
      <c r="D470" s="22"/>
      <c r="E470" s="22"/>
      <c r="F470" s="22"/>
      <c r="G470" s="24">
        <f t="shared" si="67"/>
        <v>0</v>
      </c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6"/>
      <c r="AM470" s="25"/>
      <c r="AN470" s="26"/>
      <c r="AO470" s="25"/>
      <c r="AP470" s="25"/>
      <c r="AQ470" s="25"/>
      <c r="AR470" s="25"/>
      <c r="AS470" s="25"/>
      <c r="AT470" s="26"/>
      <c r="AU470" s="26"/>
      <c r="AV470" s="24">
        <f t="shared" si="68"/>
        <v>0</v>
      </c>
      <c r="AW470" s="27">
        <f t="shared" si="69"/>
        <v>0</v>
      </c>
      <c r="AX470" s="28">
        <f t="shared" si="75"/>
        <v>0</v>
      </c>
      <c r="AY470" s="29" t="e">
        <f t="shared" si="70"/>
        <v>#DIV/0!</v>
      </c>
      <c r="AZ470" s="30"/>
      <c r="BA470" s="31" t="e">
        <f t="shared" si="73"/>
        <v>#DIV/0!</v>
      </c>
      <c r="BB470" s="22"/>
      <c r="BC470" s="103" t="e">
        <f t="shared" si="71"/>
        <v>#DIV/0!</v>
      </c>
      <c r="BD470" s="22"/>
      <c r="BE470" s="32"/>
      <c r="BF470" s="34" t="e">
        <f t="shared" si="74"/>
        <v>#DIV/0!</v>
      </c>
      <c r="BG470" s="35" t="e">
        <f t="shared" si="72"/>
        <v>#DIV/0!</v>
      </c>
    </row>
    <row r="471" spans="1:59" x14ac:dyDescent="0.45">
      <c r="A471" s="22"/>
      <c r="B471" s="22"/>
      <c r="C471" s="22"/>
      <c r="D471" s="22"/>
      <c r="E471" s="22"/>
      <c r="F471" s="22"/>
      <c r="G471" s="24">
        <f t="shared" si="67"/>
        <v>0</v>
      </c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6"/>
      <c r="AM471" s="25"/>
      <c r="AN471" s="26"/>
      <c r="AO471" s="25"/>
      <c r="AP471" s="25"/>
      <c r="AQ471" s="25"/>
      <c r="AR471" s="25"/>
      <c r="AS471" s="25"/>
      <c r="AT471" s="26"/>
      <c r="AU471" s="26"/>
      <c r="AV471" s="24">
        <f t="shared" si="68"/>
        <v>0</v>
      </c>
      <c r="AW471" s="27">
        <f t="shared" si="69"/>
        <v>0</v>
      </c>
      <c r="AX471" s="28">
        <f t="shared" si="75"/>
        <v>0</v>
      </c>
      <c r="AY471" s="29" t="e">
        <f t="shared" si="70"/>
        <v>#DIV/0!</v>
      </c>
      <c r="AZ471" s="30"/>
      <c r="BA471" s="31" t="e">
        <f t="shared" si="73"/>
        <v>#DIV/0!</v>
      </c>
      <c r="BB471" s="22"/>
      <c r="BC471" s="103" t="e">
        <f t="shared" si="71"/>
        <v>#DIV/0!</v>
      </c>
      <c r="BD471" s="22"/>
      <c r="BE471" s="32"/>
      <c r="BF471" s="34" t="e">
        <f t="shared" si="74"/>
        <v>#DIV/0!</v>
      </c>
      <c r="BG471" s="35" t="e">
        <f t="shared" si="72"/>
        <v>#DIV/0!</v>
      </c>
    </row>
    <row r="472" spans="1:59" x14ac:dyDescent="0.45">
      <c r="A472" s="22"/>
      <c r="B472" s="22"/>
      <c r="C472" s="22"/>
      <c r="D472" s="22"/>
      <c r="E472" s="22"/>
      <c r="F472" s="22"/>
      <c r="G472" s="24">
        <f t="shared" ref="G472:G535" si="76">(D472-C472)-(E472+F472)</f>
        <v>0</v>
      </c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6"/>
      <c r="AM472" s="25"/>
      <c r="AN472" s="26"/>
      <c r="AO472" s="25"/>
      <c r="AP472" s="25"/>
      <c r="AQ472" s="25"/>
      <c r="AR472" s="25"/>
      <c r="AS472" s="25"/>
      <c r="AT472" s="26"/>
      <c r="AU472" s="26"/>
      <c r="AV472" s="24">
        <f t="shared" si="68"/>
        <v>0</v>
      </c>
      <c r="AW472" s="27">
        <f t="shared" si="69"/>
        <v>0</v>
      </c>
      <c r="AX472" s="28">
        <f t="shared" si="75"/>
        <v>0</v>
      </c>
      <c r="AY472" s="29" t="e">
        <f t="shared" si="70"/>
        <v>#DIV/0!</v>
      </c>
      <c r="AZ472" s="30"/>
      <c r="BA472" s="31" t="e">
        <f t="shared" si="73"/>
        <v>#DIV/0!</v>
      </c>
      <c r="BB472" s="22"/>
      <c r="BC472" s="103" t="e">
        <f t="shared" si="71"/>
        <v>#DIV/0!</v>
      </c>
      <c r="BD472" s="22"/>
      <c r="BE472" s="32"/>
      <c r="BF472" s="34" t="e">
        <f t="shared" si="74"/>
        <v>#DIV/0!</v>
      </c>
      <c r="BG472" s="35" t="e">
        <f t="shared" si="72"/>
        <v>#DIV/0!</v>
      </c>
    </row>
    <row r="473" spans="1:59" x14ac:dyDescent="0.45">
      <c r="A473" s="22"/>
      <c r="B473" s="22"/>
      <c r="C473" s="22"/>
      <c r="D473" s="22"/>
      <c r="E473" s="22"/>
      <c r="F473" s="22"/>
      <c r="G473" s="24">
        <f t="shared" si="76"/>
        <v>0</v>
      </c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6"/>
      <c r="AM473" s="25"/>
      <c r="AN473" s="26"/>
      <c r="AO473" s="25"/>
      <c r="AP473" s="25"/>
      <c r="AQ473" s="25"/>
      <c r="AR473" s="25"/>
      <c r="AS473" s="25"/>
      <c r="AT473" s="26"/>
      <c r="AU473" s="26"/>
      <c r="AV473" s="24">
        <f t="shared" si="68"/>
        <v>0</v>
      </c>
      <c r="AW473" s="27">
        <f t="shared" si="69"/>
        <v>0</v>
      </c>
      <c r="AX473" s="28">
        <f t="shared" si="75"/>
        <v>0</v>
      </c>
      <c r="AY473" s="29" t="e">
        <f t="shared" si="70"/>
        <v>#DIV/0!</v>
      </c>
      <c r="AZ473" s="30"/>
      <c r="BA473" s="31" t="e">
        <f t="shared" si="73"/>
        <v>#DIV/0!</v>
      </c>
      <c r="BB473" s="22"/>
      <c r="BC473" s="103" t="e">
        <f t="shared" si="71"/>
        <v>#DIV/0!</v>
      </c>
      <c r="BD473" s="22"/>
      <c r="BE473" s="32"/>
      <c r="BF473" s="34" t="e">
        <f t="shared" si="74"/>
        <v>#DIV/0!</v>
      </c>
      <c r="BG473" s="35" t="e">
        <f t="shared" si="72"/>
        <v>#DIV/0!</v>
      </c>
    </row>
    <row r="474" spans="1:59" x14ac:dyDescent="0.45">
      <c r="A474" s="22"/>
      <c r="B474" s="22"/>
      <c r="C474" s="22"/>
      <c r="D474" s="22"/>
      <c r="E474" s="22"/>
      <c r="F474" s="22"/>
      <c r="G474" s="24">
        <f t="shared" si="76"/>
        <v>0</v>
      </c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6"/>
      <c r="AM474" s="25"/>
      <c r="AN474" s="26"/>
      <c r="AO474" s="25"/>
      <c r="AP474" s="25"/>
      <c r="AQ474" s="25"/>
      <c r="AR474" s="25"/>
      <c r="AS474" s="25"/>
      <c r="AT474" s="26"/>
      <c r="AU474" s="26"/>
      <c r="AV474" s="24">
        <f t="shared" si="68"/>
        <v>0</v>
      </c>
      <c r="AW474" s="27">
        <f t="shared" si="69"/>
        <v>0</v>
      </c>
      <c r="AX474" s="28">
        <f t="shared" si="75"/>
        <v>0</v>
      </c>
      <c r="AY474" s="29" t="e">
        <f t="shared" si="70"/>
        <v>#DIV/0!</v>
      </c>
      <c r="AZ474" s="30"/>
      <c r="BA474" s="31" t="e">
        <f t="shared" si="73"/>
        <v>#DIV/0!</v>
      </c>
      <c r="BB474" s="22"/>
      <c r="BC474" s="103" t="e">
        <f t="shared" si="71"/>
        <v>#DIV/0!</v>
      </c>
      <c r="BD474" s="22"/>
      <c r="BE474" s="32"/>
      <c r="BF474" s="34" t="e">
        <f t="shared" si="74"/>
        <v>#DIV/0!</v>
      </c>
      <c r="BG474" s="35" t="e">
        <f t="shared" si="72"/>
        <v>#DIV/0!</v>
      </c>
    </row>
    <row r="475" spans="1:59" x14ac:dyDescent="0.45">
      <c r="A475" s="22"/>
      <c r="B475" s="22"/>
      <c r="C475" s="22"/>
      <c r="D475" s="22"/>
      <c r="E475" s="22"/>
      <c r="F475" s="22"/>
      <c r="G475" s="24">
        <f t="shared" si="76"/>
        <v>0</v>
      </c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6"/>
      <c r="AM475" s="25"/>
      <c r="AN475" s="26"/>
      <c r="AO475" s="25"/>
      <c r="AP475" s="25"/>
      <c r="AQ475" s="25"/>
      <c r="AR475" s="25"/>
      <c r="AS475" s="25"/>
      <c r="AT475" s="26"/>
      <c r="AU475" s="26"/>
      <c r="AV475" s="24">
        <f t="shared" si="68"/>
        <v>0</v>
      </c>
      <c r="AW475" s="27">
        <f t="shared" si="69"/>
        <v>0</v>
      </c>
      <c r="AX475" s="28">
        <f t="shared" si="75"/>
        <v>0</v>
      </c>
      <c r="AY475" s="29" t="e">
        <f t="shared" si="70"/>
        <v>#DIV/0!</v>
      </c>
      <c r="AZ475" s="30"/>
      <c r="BA475" s="31" t="e">
        <f t="shared" si="73"/>
        <v>#DIV/0!</v>
      </c>
      <c r="BB475" s="22"/>
      <c r="BC475" s="103" t="e">
        <f t="shared" si="71"/>
        <v>#DIV/0!</v>
      </c>
      <c r="BD475" s="22"/>
      <c r="BE475" s="32"/>
      <c r="BF475" s="34" t="e">
        <f t="shared" si="74"/>
        <v>#DIV/0!</v>
      </c>
      <c r="BG475" s="35" t="e">
        <f t="shared" si="72"/>
        <v>#DIV/0!</v>
      </c>
    </row>
    <row r="476" spans="1:59" x14ac:dyDescent="0.45">
      <c r="A476" s="22"/>
      <c r="B476" s="22"/>
      <c r="C476" s="22"/>
      <c r="D476" s="22"/>
      <c r="E476" s="22"/>
      <c r="F476" s="22"/>
      <c r="G476" s="24">
        <f t="shared" si="76"/>
        <v>0</v>
      </c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6"/>
      <c r="AM476" s="25"/>
      <c r="AN476" s="26"/>
      <c r="AO476" s="25"/>
      <c r="AP476" s="25"/>
      <c r="AQ476" s="25"/>
      <c r="AR476" s="25"/>
      <c r="AS476" s="25"/>
      <c r="AT476" s="26"/>
      <c r="AU476" s="26"/>
      <c r="AV476" s="24">
        <f t="shared" si="68"/>
        <v>0</v>
      </c>
      <c r="AW476" s="27">
        <f t="shared" si="69"/>
        <v>0</v>
      </c>
      <c r="AX476" s="28">
        <f t="shared" si="75"/>
        <v>0</v>
      </c>
      <c r="AY476" s="29" t="e">
        <f t="shared" si="70"/>
        <v>#DIV/0!</v>
      </c>
      <c r="AZ476" s="30"/>
      <c r="BA476" s="31" t="e">
        <f t="shared" si="73"/>
        <v>#DIV/0!</v>
      </c>
      <c r="BB476" s="22"/>
      <c r="BC476" s="103" t="e">
        <f t="shared" si="71"/>
        <v>#DIV/0!</v>
      </c>
      <c r="BD476" s="22"/>
      <c r="BE476" s="32"/>
      <c r="BF476" s="34" t="e">
        <f t="shared" si="74"/>
        <v>#DIV/0!</v>
      </c>
      <c r="BG476" s="35" t="e">
        <f t="shared" si="72"/>
        <v>#DIV/0!</v>
      </c>
    </row>
    <row r="477" spans="1:59" x14ac:dyDescent="0.45">
      <c r="A477" s="22"/>
      <c r="B477" s="22"/>
      <c r="C477" s="22"/>
      <c r="D477" s="22"/>
      <c r="E477" s="22"/>
      <c r="F477" s="22"/>
      <c r="G477" s="24">
        <f t="shared" si="76"/>
        <v>0</v>
      </c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6"/>
      <c r="AM477" s="25"/>
      <c r="AN477" s="26"/>
      <c r="AO477" s="25"/>
      <c r="AP477" s="25"/>
      <c r="AQ477" s="25"/>
      <c r="AR477" s="25"/>
      <c r="AS477" s="25"/>
      <c r="AT477" s="26"/>
      <c r="AU477" s="26"/>
      <c r="AV477" s="24">
        <f t="shared" si="68"/>
        <v>0</v>
      </c>
      <c r="AW477" s="27">
        <f t="shared" si="69"/>
        <v>0</v>
      </c>
      <c r="AX477" s="28">
        <f t="shared" si="75"/>
        <v>0</v>
      </c>
      <c r="AY477" s="29" t="e">
        <f t="shared" si="70"/>
        <v>#DIV/0!</v>
      </c>
      <c r="AZ477" s="30"/>
      <c r="BA477" s="31" t="e">
        <f t="shared" si="73"/>
        <v>#DIV/0!</v>
      </c>
      <c r="BB477" s="22"/>
      <c r="BC477" s="103" t="e">
        <f t="shared" si="71"/>
        <v>#DIV/0!</v>
      </c>
      <c r="BD477" s="22"/>
      <c r="BE477" s="32"/>
      <c r="BF477" s="34" t="e">
        <f t="shared" si="74"/>
        <v>#DIV/0!</v>
      </c>
      <c r="BG477" s="35" t="e">
        <f t="shared" si="72"/>
        <v>#DIV/0!</v>
      </c>
    </row>
    <row r="478" spans="1:59" x14ac:dyDescent="0.45">
      <c r="A478" s="22"/>
      <c r="B478" s="22"/>
      <c r="C478" s="22"/>
      <c r="D478" s="22"/>
      <c r="E478" s="22"/>
      <c r="F478" s="22"/>
      <c r="G478" s="24">
        <f t="shared" si="76"/>
        <v>0</v>
      </c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6"/>
      <c r="AM478" s="25"/>
      <c r="AN478" s="26"/>
      <c r="AO478" s="25"/>
      <c r="AP478" s="25"/>
      <c r="AQ478" s="25"/>
      <c r="AR478" s="25"/>
      <c r="AS478" s="25"/>
      <c r="AT478" s="26"/>
      <c r="AU478" s="26"/>
      <c r="AV478" s="24">
        <f t="shared" si="68"/>
        <v>0</v>
      </c>
      <c r="AW478" s="27">
        <f t="shared" si="69"/>
        <v>0</v>
      </c>
      <c r="AX478" s="28">
        <f t="shared" si="75"/>
        <v>0</v>
      </c>
      <c r="AY478" s="29" t="e">
        <f t="shared" si="70"/>
        <v>#DIV/0!</v>
      </c>
      <c r="AZ478" s="30"/>
      <c r="BA478" s="31" t="e">
        <f t="shared" si="73"/>
        <v>#DIV/0!</v>
      </c>
      <c r="BB478" s="22"/>
      <c r="BC478" s="103" t="e">
        <f t="shared" si="71"/>
        <v>#DIV/0!</v>
      </c>
      <c r="BD478" s="22"/>
      <c r="BE478" s="32"/>
      <c r="BF478" s="34" t="e">
        <f t="shared" si="74"/>
        <v>#DIV/0!</v>
      </c>
      <c r="BG478" s="35" t="e">
        <f t="shared" si="72"/>
        <v>#DIV/0!</v>
      </c>
    </row>
    <row r="479" spans="1:59" x14ac:dyDescent="0.45">
      <c r="A479" s="22"/>
      <c r="B479" s="22"/>
      <c r="C479" s="22"/>
      <c r="D479" s="22"/>
      <c r="E479" s="22"/>
      <c r="F479" s="22"/>
      <c r="G479" s="24">
        <f t="shared" si="76"/>
        <v>0</v>
      </c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6"/>
      <c r="AM479" s="25"/>
      <c r="AN479" s="26"/>
      <c r="AO479" s="25"/>
      <c r="AP479" s="25"/>
      <c r="AQ479" s="25"/>
      <c r="AR479" s="25"/>
      <c r="AS479" s="25"/>
      <c r="AT479" s="26"/>
      <c r="AU479" s="26"/>
      <c r="AV479" s="24">
        <f t="shared" si="68"/>
        <v>0</v>
      </c>
      <c r="AW479" s="27">
        <f t="shared" si="69"/>
        <v>0</v>
      </c>
      <c r="AX479" s="28">
        <f t="shared" si="75"/>
        <v>0</v>
      </c>
      <c r="AY479" s="29" t="e">
        <f t="shared" si="70"/>
        <v>#DIV/0!</v>
      </c>
      <c r="AZ479" s="30"/>
      <c r="BA479" s="31" t="e">
        <f t="shared" si="73"/>
        <v>#DIV/0!</v>
      </c>
      <c r="BB479" s="22"/>
      <c r="BC479" s="103" t="e">
        <f t="shared" si="71"/>
        <v>#DIV/0!</v>
      </c>
      <c r="BD479" s="22"/>
      <c r="BE479" s="32"/>
      <c r="BF479" s="34" t="e">
        <f t="shared" si="74"/>
        <v>#DIV/0!</v>
      </c>
      <c r="BG479" s="35" t="e">
        <f t="shared" si="72"/>
        <v>#DIV/0!</v>
      </c>
    </row>
    <row r="480" spans="1:59" x14ac:dyDescent="0.45">
      <c r="A480" s="22"/>
      <c r="B480" s="22"/>
      <c r="C480" s="22"/>
      <c r="D480" s="22"/>
      <c r="E480" s="22"/>
      <c r="F480" s="22"/>
      <c r="G480" s="24">
        <f t="shared" si="76"/>
        <v>0</v>
      </c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6"/>
      <c r="AM480" s="25"/>
      <c r="AN480" s="26"/>
      <c r="AO480" s="25"/>
      <c r="AP480" s="25"/>
      <c r="AQ480" s="25"/>
      <c r="AR480" s="25"/>
      <c r="AS480" s="25"/>
      <c r="AT480" s="26"/>
      <c r="AU480" s="26"/>
      <c r="AV480" s="24">
        <f t="shared" si="68"/>
        <v>0</v>
      </c>
      <c r="AW480" s="27">
        <f t="shared" si="69"/>
        <v>0</v>
      </c>
      <c r="AX480" s="28">
        <f t="shared" si="75"/>
        <v>0</v>
      </c>
      <c r="AY480" s="29" t="e">
        <f t="shared" si="70"/>
        <v>#DIV/0!</v>
      </c>
      <c r="AZ480" s="30"/>
      <c r="BA480" s="31" t="e">
        <f t="shared" si="73"/>
        <v>#DIV/0!</v>
      </c>
      <c r="BB480" s="22"/>
      <c r="BC480" s="103" t="e">
        <f t="shared" si="71"/>
        <v>#DIV/0!</v>
      </c>
      <c r="BD480" s="22"/>
      <c r="BE480" s="32"/>
      <c r="BF480" s="34" t="e">
        <f t="shared" si="74"/>
        <v>#DIV/0!</v>
      </c>
      <c r="BG480" s="35" t="e">
        <f t="shared" si="72"/>
        <v>#DIV/0!</v>
      </c>
    </row>
    <row r="481" spans="1:59" x14ac:dyDescent="0.45">
      <c r="A481" s="22"/>
      <c r="B481" s="22"/>
      <c r="C481" s="22"/>
      <c r="D481" s="22"/>
      <c r="E481" s="22"/>
      <c r="F481" s="22"/>
      <c r="G481" s="24">
        <f t="shared" si="76"/>
        <v>0</v>
      </c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6"/>
      <c r="AM481" s="25"/>
      <c r="AN481" s="26"/>
      <c r="AO481" s="25"/>
      <c r="AP481" s="25"/>
      <c r="AQ481" s="25"/>
      <c r="AR481" s="25"/>
      <c r="AS481" s="25"/>
      <c r="AT481" s="26"/>
      <c r="AU481" s="26"/>
      <c r="AV481" s="24">
        <f t="shared" si="68"/>
        <v>0</v>
      </c>
      <c r="AW481" s="27">
        <f t="shared" si="69"/>
        <v>0</v>
      </c>
      <c r="AX481" s="28">
        <f t="shared" si="75"/>
        <v>0</v>
      </c>
      <c r="AY481" s="29" t="e">
        <f t="shared" si="70"/>
        <v>#DIV/0!</v>
      </c>
      <c r="AZ481" s="30"/>
      <c r="BA481" s="31" t="e">
        <f t="shared" si="73"/>
        <v>#DIV/0!</v>
      </c>
      <c r="BB481" s="22"/>
      <c r="BC481" s="103" t="e">
        <f t="shared" si="71"/>
        <v>#DIV/0!</v>
      </c>
      <c r="BD481" s="22"/>
      <c r="BE481" s="32"/>
      <c r="BF481" s="34" t="e">
        <f t="shared" si="74"/>
        <v>#DIV/0!</v>
      </c>
      <c r="BG481" s="35" t="e">
        <f t="shared" si="72"/>
        <v>#DIV/0!</v>
      </c>
    </row>
    <row r="482" spans="1:59" x14ac:dyDescent="0.45">
      <c r="A482" s="22"/>
      <c r="B482" s="22"/>
      <c r="C482" s="22"/>
      <c r="D482" s="22"/>
      <c r="E482" s="22"/>
      <c r="F482" s="22"/>
      <c r="G482" s="24">
        <f t="shared" si="76"/>
        <v>0</v>
      </c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6"/>
      <c r="AM482" s="25"/>
      <c r="AN482" s="26"/>
      <c r="AO482" s="25"/>
      <c r="AP482" s="25"/>
      <c r="AQ482" s="25"/>
      <c r="AR482" s="25"/>
      <c r="AS482" s="25"/>
      <c r="AT482" s="26"/>
      <c r="AU482" s="26"/>
      <c r="AV482" s="24">
        <f t="shared" si="68"/>
        <v>0</v>
      </c>
      <c r="AW482" s="27">
        <f t="shared" si="69"/>
        <v>0</v>
      </c>
      <c r="AX482" s="28">
        <f t="shared" si="75"/>
        <v>0</v>
      </c>
      <c r="AY482" s="29" t="e">
        <f t="shared" si="70"/>
        <v>#DIV/0!</v>
      </c>
      <c r="AZ482" s="30"/>
      <c r="BA482" s="31" t="e">
        <f t="shared" si="73"/>
        <v>#DIV/0!</v>
      </c>
      <c r="BB482" s="22"/>
      <c r="BC482" s="103" t="e">
        <f t="shared" si="71"/>
        <v>#DIV/0!</v>
      </c>
      <c r="BD482" s="22"/>
      <c r="BE482" s="32"/>
      <c r="BF482" s="34" t="e">
        <f t="shared" si="74"/>
        <v>#DIV/0!</v>
      </c>
      <c r="BG482" s="35" t="e">
        <f t="shared" si="72"/>
        <v>#DIV/0!</v>
      </c>
    </row>
    <row r="483" spans="1:59" x14ac:dyDescent="0.45">
      <c r="A483" s="22"/>
      <c r="B483" s="22"/>
      <c r="C483" s="22"/>
      <c r="D483" s="22"/>
      <c r="E483" s="22"/>
      <c r="F483" s="22"/>
      <c r="G483" s="24">
        <f t="shared" si="76"/>
        <v>0</v>
      </c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6"/>
      <c r="AM483" s="25"/>
      <c r="AN483" s="26"/>
      <c r="AO483" s="25"/>
      <c r="AP483" s="25"/>
      <c r="AQ483" s="25"/>
      <c r="AR483" s="25"/>
      <c r="AS483" s="25"/>
      <c r="AT483" s="26"/>
      <c r="AU483" s="26"/>
      <c r="AV483" s="24">
        <f t="shared" si="68"/>
        <v>0</v>
      </c>
      <c r="AW483" s="27">
        <f t="shared" si="69"/>
        <v>0</v>
      </c>
      <c r="AX483" s="28">
        <f t="shared" si="75"/>
        <v>0</v>
      </c>
      <c r="AY483" s="29" t="e">
        <f t="shared" si="70"/>
        <v>#DIV/0!</v>
      </c>
      <c r="AZ483" s="30"/>
      <c r="BA483" s="31" t="e">
        <f t="shared" si="73"/>
        <v>#DIV/0!</v>
      </c>
      <c r="BB483" s="22"/>
      <c r="BC483" s="103" t="e">
        <f t="shared" si="71"/>
        <v>#DIV/0!</v>
      </c>
      <c r="BD483" s="22"/>
      <c r="BE483" s="32"/>
      <c r="BF483" s="34" t="e">
        <f t="shared" si="74"/>
        <v>#DIV/0!</v>
      </c>
      <c r="BG483" s="35" t="e">
        <f t="shared" si="72"/>
        <v>#DIV/0!</v>
      </c>
    </row>
    <row r="484" spans="1:59" x14ac:dyDescent="0.45">
      <c r="A484" s="22"/>
      <c r="B484" s="22"/>
      <c r="C484" s="22"/>
      <c r="D484" s="22"/>
      <c r="E484" s="22"/>
      <c r="F484" s="22"/>
      <c r="G484" s="24">
        <f t="shared" si="76"/>
        <v>0</v>
      </c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6"/>
      <c r="AM484" s="25"/>
      <c r="AN484" s="26"/>
      <c r="AO484" s="25"/>
      <c r="AP484" s="25"/>
      <c r="AQ484" s="25"/>
      <c r="AR484" s="25"/>
      <c r="AS484" s="25"/>
      <c r="AT484" s="26"/>
      <c r="AU484" s="26"/>
      <c r="AV484" s="24">
        <f t="shared" ref="AV484:AV547" si="77">SUM(H484:AT484)</f>
        <v>0</v>
      </c>
      <c r="AW484" s="27">
        <f t="shared" si="69"/>
        <v>0</v>
      </c>
      <c r="AX484" s="28">
        <f t="shared" si="75"/>
        <v>0</v>
      </c>
      <c r="AY484" s="29" t="e">
        <f t="shared" si="70"/>
        <v>#DIV/0!</v>
      </c>
      <c r="AZ484" s="30"/>
      <c r="BA484" s="31" t="e">
        <f t="shared" si="73"/>
        <v>#DIV/0!</v>
      </c>
      <c r="BB484" s="22"/>
      <c r="BC484" s="103" t="e">
        <f t="shared" si="71"/>
        <v>#DIV/0!</v>
      </c>
      <c r="BD484" s="22"/>
      <c r="BE484" s="32"/>
      <c r="BF484" s="34" t="e">
        <f t="shared" si="74"/>
        <v>#DIV/0!</v>
      </c>
      <c r="BG484" s="35" t="e">
        <f t="shared" si="72"/>
        <v>#DIV/0!</v>
      </c>
    </row>
    <row r="485" spans="1:59" x14ac:dyDescent="0.45">
      <c r="A485" s="22"/>
      <c r="B485" s="22"/>
      <c r="C485" s="22"/>
      <c r="D485" s="22"/>
      <c r="E485" s="22"/>
      <c r="F485" s="22"/>
      <c r="G485" s="24">
        <f t="shared" si="76"/>
        <v>0</v>
      </c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6"/>
      <c r="AM485" s="25"/>
      <c r="AN485" s="26"/>
      <c r="AO485" s="25"/>
      <c r="AP485" s="25"/>
      <c r="AQ485" s="25"/>
      <c r="AR485" s="25"/>
      <c r="AS485" s="25"/>
      <c r="AT485" s="26"/>
      <c r="AU485" s="26"/>
      <c r="AV485" s="24">
        <f t="shared" si="77"/>
        <v>0</v>
      </c>
      <c r="AW485" s="27">
        <f t="shared" si="69"/>
        <v>0</v>
      </c>
      <c r="AX485" s="28">
        <f t="shared" si="75"/>
        <v>0</v>
      </c>
      <c r="AY485" s="29" t="e">
        <f t="shared" si="70"/>
        <v>#DIV/0!</v>
      </c>
      <c r="AZ485" s="30"/>
      <c r="BA485" s="31" t="e">
        <f t="shared" si="73"/>
        <v>#DIV/0!</v>
      </c>
      <c r="BB485" s="22"/>
      <c r="BC485" s="103" t="e">
        <f t="shared" si="71"/>
        <v>#DIV/0!</v>
      </c>
      <c r="BD485" s="22"/>
      <c r="BE485" s="32"/>
      <c r="BF485" s="34" t="e">
        <f t="shared" si="74"/>
        <v>#DIV/0!</v>
      </c>
      <c r="BG485" s="35" t="e">
        <f t="shared" si="72"/>
        <v>#DIV/0!</v>
      </c>
    </row>
    <row r="486" spans="1:59" x14ac:dyDescent="0.45">
      <c r="A486" s="22"/>
      <c r="B486" s="22"/>
      <c r="C486" s="22"/>
      <c r="D486" s="22"/>
      <c r="E486" s="22"/>
      <c r="F486" s="22"/>
      <c r="G486" s="24">
        <f t="shared" si="76"/>
        <v>0</v>
      </c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6"/>
      <c r="AM486" s="25"/>
      <c r="AN486" s="26"/>
      <c r="AO486" s="25"/>
      <c r="AP486" s="25"/>
      <c r="AQ486" s="25"/>
      <c r="AR486" s="25"/>
      <c r="AS486" s="25"/>
      <c r="AT486" s="26"/>
      <c r="AU486" s="26"/>
      <c r="AV486" s="24">
        <f t="shared" si="77"/>
        <v>0</v>
      </c>
      <c r="AW486" s="27">
        <f t="shared" si="69"/>
        <v>0</v>
      </c>
      <c r="AX486" s="28">
        <f t="shared" si="75"/>
        <v>0</v>
      </c>
      <c r="AY486" s="29" t="e">
        <f t="shared" si="70"/>
        <v>#DIV/0!</v>
      </c>
      <c r="AZ486" s="30"/>
      <c r="BA486" s="31" t="e">
        <f t="shared" si="73"/>
        <v>#DIV/0!</v>
      </c>
      <c r="BB486" s="22"/>
      <c r="BC486" s="103" t="e">
        <f t="shared" si="71"/>
        <v>#DIV/0!</v>
      </c>
      <c r="BD486" s="22"/>
      <c r="BE486" s="32"/>
      <c r="BF486" s="34" t="e">
        <f t="shared" si="74"/>
        <v>#DIV/0!</v>
      </c>
      <c r="BG486" s="35" t="e">
        <f t="shared" si="72"/>
        <v>#DIV/0!</v>
      </c>
    </row>
    <row r="487" spans="1:59" x14ac:dyDescent="0.45">
      <c r="A487" s="22"/>
      <c r="B487" s="22"/>
      <c r="C487" s="22"/>
      <c r="D487" s="22"/>
      <c r="E487" s="22"/>
      <c r="F487" s="22"/>
      <c r="G487" s="24">
        <f t="shared" si="76"/>
        <v>0</v>
      </c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6"/>
      <c r="AM487" s="25"/>
      <c r="AN487" s="26"/>
      <c r="AO487" s="25"/>
      <c r="AP487" s="25"/>
      <c r="AQ487" s="25"/>
      <c r="AR487" s="25"/>
      <c r="AS487" s="25"/>
      <c r="AT487" s="26"/>
      <c r="AU487" s="26"/>
      <c r="AV487" s="24">
        <f t="shared" si="77"/>
        <v>0</v>
      </c>
      <c r="AW487" s="27">
        <f t="shared" si="69"/>
        <v>0</v>
      </c>
      <c r="AX487" s="28">
        <f t="shared" si="75"/>
        <v>0</v>
      </c>
      <c r="AY487" s="29" t="e">
        <f t="shared" si="70"/>
        <v>#DIV/0!</v>
      </c>
      <c r="AZ487" s="30"/>
      <c r="BA487" s="31" t="e">
        <f t="shared" si="73"/>
        <v>#DIV/0!</v>
      </c>
      <c r="BB487" s="22"/>
      <c r="BC487" s="103" t="e">
        <f t="shared" si="71"/>
        <v>#DIV/0!</v>
      </c>
      <c r="BD487" s="22"/>
      <c r="BE487" s="32"/>
      <c r="BF487" s="34" t="e">
        <f t="shared" si="74"/>
        <v>#DIV/0!</v>
      </c>
      <c r="BG487" s="35" t="e">
        <f t="shared" si="72"/>
        <v>#DIV/0!</v>
      </c>
    </row>
    <row r="488" spans="1:59" x14ac:dyDescent="0.45">
      <c r="A488" s="22"/>
      <c r="B488" s="22"/>
      <c r="C488" s="22"/>
      <c r="D488" s="22"/>
      <c r="E488" s="22"/>
      <c r="F488" s="22"/>
      <c r="G488" s="24">
        <f t="shared" si="76"/>
        <v>0</v>
      </c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6"/>
      <c r="AM488" s="25"/>
      <c r="AN488" s="26"/>
      <c r="AO488" s="25"/>
      <c r="AP488" s="25"/>
      <c r="AQ488" s="25"/>
      <c r="AR488" s="25"/>
      <c r="AS488" s="25"/>
      <c r="AT488" s="26"/>
      <c r="AU488" s="26"/>
      <c r="AV488" s="24">
        <f t="shared" si="77"/>
        <v>0</v>
      </c>
      <c r="AW488" s="27">
        <f t="shared" si="69"/>
        <v>0</v>
      </c>
      <c r="AX488" s="28">
        <f t="shared" si="75"/>
        <v>0</v>
      </c>
      <c r="AY488" s="29" t="e">
        <f t="shared" si="70"/>
        <v>#DIV/0!</v>
      </c>
      <c r="AZ488" s="30"/>
      <c r="BA488" s="31" t="e">
        <f t="shared" si="73"/>
        <v>#DIV/0!</v>
      </c>
      <c r="BB488" s="22"/>
      <c r="BC488" s="103" t="e">
        <f t="shared" si="71"/>
        <v>#DIV/0!</v>
      </c>
      <c r="BD488" s="22"/>
      <c r="BE488" s="32"/>
      <c r="BF488" s="34" t="e">
        <f t="shared" si="74"/>
        <v>#DIV/0!</v>
      </c>
      <c r="BG488" s="35" t="e">
        <f t="shared" si="72"/>
        <v>#DIV/0!</v>
      </c>
    </row>
    <row r="489" spans="1:59" x14ac:dyDescent="0.45">
      <c r="A489" s="22"/>
      <c r="B489" s="22"/>
      <c r="C489" s="22"/>
      <c r="D489" s="22"/>
      <c r="E489" s="22"/>
      <c r="F489" s="22"/>
      <c r="G489" s="24">
        <f t="shared" si="76"/>
        <v>0</v>
      </c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6"/>
      <c r="AM489" s="25"/>
      <c r="AN489" s="26"/>
      <c r="AO489" s="25"/>
      <c r="AP489" s="25"/>
      <c r="AQ489" s="25"/>
      <c r="AR489" s="25"/>
      <c r="AS489" s="25"/>
      <c r="AT489" s="26"/>
      <c r="AU489" s="26"/>
      <c r="AV489" s="24">
        <f t="shared" si="77"/>
        <v>0</v>
      </c>
      <c r="AW489" s="27">
        <f t="shared" si="69"/>
        <v>0</v>
      </c>
      <c r="AX489" s="28">
        <f t="shared" si="75"/>
        <v>0</v>
      </c>
      <c r="AY489" s="29" t="e">
        <f t="shared" si="70"/>
        <v>#DIV/0!</v>
      </c>
      <c r="AZ489" s="30"/>
      <c r="BA489" s="31" t="e">
        <f t="shared" si="73"/>
        <v>#DIV/0!</v>
      </c>
      <c r="BB489" s="22"/>
      <c r="BC489" s="103" t="e">
        <f t="shared" si="71"/>
        <v>#DIV/0!</v>
      </c>
      <c r="BD489" s="22"/>
      <c r="BE489" s="32"/>
      <c r="BF489" s="34" t="e">
        <f t="shared" si="74"/>
        <v>#DIV/0!</v>
      </c>
      <c r="BG489" s="35" t="e">
        <f t="shared" si="72"/>
        <v>#DIV/0!</v>
      </c>
    </row>
    <row r="490" spans="1:59" x14ac:dyDescent="0.45">
      <c r="A490" s="22"/>
      <c r="B490" s="22"/>
      <c r="C490" s="22"/>
      <c r="D490" s="22"/>
      <c r="E490" s="22"/>
      <c r="F490" s="22"/>
      <c r="G490" s="24">
        <f t="shared" si="76"/>
        <v>0</v>
      </c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6"/>
      <c r="AM490" s="25"/>
      <c r="AN490" s="26"/>
      <c r="AO490" s="25"/>
      <c r="AP490" s="25"/>
      <c r="AQ490" s="25"/>
      <c r="AR490" s="25"/>
      <c r="AS490" s="25"/>
      <c r="AT490" s="26"/>
      <c r="AU490" s="26"/>
      <c r="AV490" s="24">
        <f t="shared" si="77"/>
        <v>0</v>
      </c>
      <c r="AW490" s="27">
        <f t="shared" si="69"/>
        <v>0</v>
      </c>
      <c r="AX490" s="28">
        <f t="shared" si="75"/>
        <v>0</v>
      </c>
      <c r="AY490" s="29" t="e">
        <f t="shared" si="70"/>
        <v>#DIV/0!</v>
      </c>
      <c r="AZ490" s="30"/>
      <c r="BA490" s="31" t="e">
        <f t="shared" si="73"/>
        <v>#DIV/0!</v>
      </c>
      <c r="BB490" s="22"/>
      <c r="BC490" s="103" t="e">
        <f t="shared" si="71"/>
        <v>#DIV/0!</v>
      </c>
      <c r="BD490" s="22"/>
      <c r="BE490" s="32"/>
      <c r="BF490" s="34" t="e">
        <f t="shared" si="74"/>
        <v>#DIV/0!</v>
      </c>
      <c r="BG490" s="35" t="e">
        <f t="shared" si="72"/>
        <v>#DIV/0!</v>
      </c>
    </row>
    <row r="491" spans="1:59" x14ac:dyDescent="0.45">
      <c r="A491" s="22"/>
      <c r="B491" s="22"/>
      <c r="C491" s="22"/>
      <c r="D491" s="22"/>
      <c r="E491" s="22"/>
      <c r="F491" s="22"/>
      <c r="G491" s="24">
        <f t="shared" si="76"/>
        <v>0</v>
      </c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6"/>
      <c r="AM491" s="25"/>
      <c r="AN491" s="26"/>
      <c r="AO491" s="25"/>
      <c r="AP491" s="25"/>
      <c r="AQ491" s="25"/>
      <c r="AR491" s="25"/>
      <c r="AS491" s="25"/>
      <c r="AT491" s="26"/>
      <c r="AU491" s="26"/>
      <c r="AV491" s="24">
        <f t="shared" si="77"/>
        <v>0</v>
      </c>
      <c r="AW491" s="27">
        <f t="shared" si="69"/>
        <v>0</v>
      </c>
      <c r="AX491" s="28">
        <f t="shared" si="75"/>
        <v>0</v>
      </c>
      <c r="AY491" s="29" t="e">
        <f t="shared" si="70"/>
        <v>#DIV/0!</v>
      </c>
      <c r="AZ491" s="30"/>
      <c r="BA491" s="31" t="e">
        <f t="shared" si="73"/>
        <v>#DIV/0!</v>
      </c>
      <c r="BB491" s="22"/>
      <c r="BC491" s="103" t="e">
        <f t="shared" si="71"/>
        <v>#DIV/0!</v>
      </c>
      <c r="BD491" s="22"/>
      <c r="BE491" s="32"/>
      <c r="BF491" s="34" t="e">
        <f t="shared" si="74"/>
        <v>#DIV/0!</v>
      </c>
      <c r="BG491" s="35" t="e">
        <f t="shared" si="72"/>
        <v>#DIV/0!</v>
      </c>
    </row>
    <row r="492" spans="1:59" x14ac:dyDescent="0.45">
      <c r="A492" s="22"/>
      <c r="B492" s="22"/>
      <c r="C492" s="22"/>
      <c r="D492" s="22"/>
      <c r="E492" s="22"/>
      <c r="F492" s="22"/>
      <c r="G492" s="24">
        <f t="shared" si="76"/>
        <v>0</v>
      </c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6"/>
      <c r="AM492" s="25"/>
      <c r="AN492" s="26"/>
      <c r="AO492" s="25"/>
      <c r="AP492" s="25"/>
      <c r="AQ492" s="25"/>
      <c r="AR492" s="25"/>
      <c r="AS492" s="25"/>
      <c r="AT492" s="26"/>
      <c r="AU492" s="26"/>
      <c r="AV492" s="24">
        <f t="shared" si="77"/>
        <v>0</v>
      </c>
      <c r="AW492" s="27">
        <f t="shared" si="69"/>
        <v>0</v>
      </c>
      <c r="AX492" s="28">
        <f t="shared" si="75"/>
        <v>0</v>
      </c>
      <c r="AY492" s="29" t="e">
        <f t="shared" si="70"/>
        <v>#DIV/0!</v>
      </c>
      <c r="AZ492" s="30"/>
      <c r="BA492" s="31" t="e">
        <f t="shared" si="73"/>
        <v>#DIV/0!</v>
      </c>
      <c r="BB492" s="22"/>
      <c r="BC492" s="103" t="e">
        <f t="shared" si="71"/>
        <v>#DIV/0!</v>
      </c>
      <c r="BD492" s="22"/>
      <c r="BE492" s="32"/>
      <c r="BF492" s="34" t="e">
        <f t="shared" si="74"/>
        <v>#DIV/0!</v>
      </c>
      <c r="BG492" s="35" t="e">
        <f t="shared" si="72"/>
        <v>#DIV/0!</v>
      </c>
    </row>
    <row r="493" spans="1:59" x14ac:dyDescent="0.45">
      <c r="A493" s="22"/>
      <c r="B493" s="22"/>
      <c r="C493" s="22"/>
      <c r="D493" s="22"/>
      <c r="E493" s="22"/>
      <c r="F493" s="22"/>
      <c r="G493" s="24">
        <f t="shared" si="76"/>
        <v>0</v>
      </c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6"/>
      <c r="AM493" s="25"/>
      <c r="AN493" s="26"/>
      <c r="AO493" s="25"/>
      <c r="AP493" s="25"/>
      <c r="AQ493" s="25"/>
      <c r="AR493" s="25"/>
      <c r="AS493" s="25"/>
      <c r="AT493" s="26"/>
      <c r="AU493" s="26"/>
      <c r="AV493" s="24">
        <f t="shared" si="77"/>
        <v>0</v>
      </c>
      <c r="AW493" s="27">
        <f t="shared" ref="AW493:AW556" si="78">G493-AV493</f>
        <v>0</v>
      </c>
      <c r="AX493" s="28">
        <f t="shared" si="75"/>
        <v>0</v>
      </c>
      <c r="AY493" s="29" t="e">
        <f t="shared" ref="AY493:AY556" si="79">AW493/G493</f>
        <v>#DIV/0!</v>
      </c>
      <c r="AZ493" s="30"/>
      <c r="BA493" s="31" t="e">
        <f t="shared" si="73"/>
        <v>#DIV/0!</v>
      </c>
      <c r="BB493" s="22"/>
      <c r="BC493" s="103" t="e">
        <f t="shared" si="71"/>
        <v>#DIV/0!</v>
      </c>
      <c r="BD493" s="22"/>
      <c r="BE493" s="32"/>
      <c r="BF493" s="34" t="e">
        <f t="shared" si="74"/>
        <v>#DIV/0!</v>
      </c>
      <c r="BG493" s="35" t="e">
        <f t="shared" si="72"/>
        <v>#DIV/0!</v>
      </c>
    </row>
    <row r="494" spans="1:59" x14ac:dyDescent="0.45">
      <c r="A494" s="22"/>
      <c r="B494" s="22"/>
      <c r="C494" s="22"/>
      <c r="D494" s="22"/>
      <c r="E494" s="22"/>
      <c r="F494" s="22"/>
      <c r="G494" s="24">
        <f t="shared" si="76"/>
        <v>0</v>
      </c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6"/>
      <c r="AM494" s="25"/>
      <c r="AN494" s="26"/>
      <c r="AO494" s="25"/>
      <c r="AP494" s="25"/>
      <c r="AQ494" s="25"/>
      <c r="AR494" s="25"/>
      <c r="AS494" s="25"/>
      <c r="AT494" s="26"/>
      <c r="AU494" s="26"/>
      <c r="AV494" s="24">
        <f t="shared" si="77"/>
        <v>0</v>
      </c>
      <c r="AW494" s="27">
        <f t="shared" si="78"/>
        <v>0</v>
      </c>
      <c r="AX494" s="28">
        <f t="shared" si="75"/>
        <v>0</v>
      </c>
      <c r="AY494" s="29" t="e">
        <f t="shared" si="79"/>
        <v>#DIV/0!</v>
      </c>
      <c r="AZ494" s="30"/>
      <c r="BA494" s="31" t="e">
        <f t="shared" si="73"/>
        <v>#DIV/0!</v>
      </c>
      <c r="BB494" s="22"/>
      <c r="BC494" s="103" t="e">
        <f t="shared" si="71"/>
        <v>#DIV/0!</v>
      </c>
      <c r="BD494" s="22"/>
      <c r="BE494" s="32"/>
      <c r="BF494" s="34" t="e">
        <f t="shared" si="74"/>
        <v>#DIV/0!</v>
      </c>
      <c r="BG494" s="35" t="e">
        <f t="shared" si="72"/>
        <v>#DIV/0!</v>
      </c>
    </row>
    <row r="495" spans="1:59" x14ac:dyDescent="0.45">
      <c r="A495" s="22"/>
      <c r="B495" s="22"/>
      <c r="C495" s="22"/>
      <c r="D495" s="22"/>
      <c r="E495" s="22"/>
      <c r="F495" s="22"/>
      <c r="G495" s="24">
        <f t="shared" si="76"/>
        <v>0</v>
      </c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6"/>
      <c r="AM495" s="25"/>
      <c r="AN495" s="26"/>
      <c r="AO495" s="25"/>
      <c r="AP495" s="25"/>
      <c r="AQ495" s="25"/>
      <c r="AR495" s="25"/>
      <c r="AS495" s="25"/>
      <c r="AT495" s="26"/>
      <c r="AU495" s="26"/>
      <c r="AV495" s="24">
        <f t="shared" si="77"/>
        <v>0</v>
      </c>
      <c r="AW495" s="27">
        <f t="shared" si="78"/>
        <v>0</v>
      </c>
      <c r="AX495" s="28">
        <f t="shared" si="75"/>
        <v>0</v>
      </c>
      <c r="AY495" s="29" t="e">
        <f t="shared" si="79"/>
        <v>#DIV/0!</v>
      </c>
      <c r="AZ495" s="30"/>
      <c r="BA495" s="31" t="e">
        <f t="shared" si="73"/>
        <v>#DIV/0!</v>
      </c>
      <c r="BB495" s="22"/>
      <c r="BC495" s="103" t="e">
        <f t="shared" si="71"/>
        <v>#DIV/0!</v>
      </c>
      <c r="BD495" s="22"/>
      <c r="BE495" s="32"/>
      <c r="BF495" s="34" t="e">
        <f t="shared" si="74"/>
        <v>#DIV/0!</v>
      </c>
      <c r="BG495" s="35" t="e">
        <f t="shared" si="72"/>
        <v>#DIV/0!</v>
      </c>
    </row>
    <row r="496" spans="1:59" x14ac:dyDescent="0.45">
      <c r="A496" s="22"/>
      <c r="B496" s="22"/>
      <c r="C496" s="22"/>
      <c r="D496" s="22"/>
      <c r="E496" s="22"/>
      <c r="F496" s="22"/>
      <c r="G496" s="24">
        <f t="shared" si="76"/>
        <v>0</v>
      </c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6"/>
      <c r="AM496" s="25"/>
      <c r="AN496" s="26"/>
      <c r="AO496" s="25"/>
      <c r="AP496" s="25"/>
      <c r="AQ496" s="25"/>
      <c r="AR496" s="25"/>
      <c r="AS496" s="25"/>
      <c r="AT496" s="26"/>
      <c r="AU496" s="26"/>
      <c r="AV496" s="24">
        <f t="shared" si="77"/>
        <v>0</v>
      </c>
      <c r="AW496" s="27">
        <f t="shared" si="78"/>
        <v>0</v>
      </c>
      <c r="AX496" s="28">
        <f t="shared" si="75"/>
        <v>0</v>
      </c>
      <c r="AY496" s="29" t="e">
        <f t="shared" si="79"/>
        <v>#DIV/0!</v>
      </c>
      <c r="AZ496" s="30"/>
      <c r="BA496" s="31" t="e">
        <f t="shared" si="73"/>
        <v>#DIV/0!</v>
      </c>
      <c r="BB496" s="22"/>
      <c r="BC496" s="103" t="e">
        <f t="shared" si="71"/>
        <v>#DIV/0!</v>
      </c>
      <c r="BD496" s="22"/>
      <c r="BE496" s="32"/>
      <c r="BF496" s="34" t="e">
        <f t="shared" si="74"/>
        <v>#DIV/0!</v>
      </c>
      <c r="BG496" s="35" t="e">
        <f t="shared" si="72"/>
        <v>#DIV/0!</v>
      </c>
    </row>
    <row r="497" spans="1:59" x14ac:dyDescent="0.45">
      <c r="A497" s="22"/>
      <c r="B497" s="22"/>
      <c r="C497" s="22"/>
      <c r="D497" s="22"/>
      <c r="E497" s="22"/>
      <c r="F497" s="22"/>
      <c r="G497" s="24">
        <f t="shared" si="76"/>
        <v>0</v>
      </c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6"/>
      <c r="AM497" s="25"/>
      <c r="AN497" s="26"/>
      <c r="AO497" s="25"/>
      <c r="AP497" s="25"/>
      <c r="AQ497" s="25"/>
      <c r="AR497" s="25"/>
      <c r="AS497" s="25"/>
      <c r="AT497" s="26"/>
      <c r="AU497" s="26"/>
      <c r="AV497" s="24">
        <f t="shared" si="77"/>
        <v>0</v>
      </c>
      <c r="AW497" s="27">
        <f t="shared" si="78"/>
        <v>0</v>
      </c>
      <c r="AX497" s="28">
        <f t="shared" si="75"/>
        <v>0</v>
      </c>
      <c r="AY497" s="29" t="e">
        <f t="shared" si="79"/>
        <v>#DIV/0!</v>
      </c>
      <c r="AZ497" s="30"/>
      <c r="BA497" s="31" t="e">
        <f t="shared" si="73"/>
        <v>#DIV/0!</v>
      </c>
      <c r="BB497" s="22"/>
      <c r="BC497" s="103" t="e">
        <f t="shared" si="71"/>
        <v>#DIV/0!</v>
      </c>
      <c r="BD497" s="22"/>
      <c r="BE497" s="32"/>
      <c r="BF497" s="34" t="e">
        <f t="shared" si="74"/>
        <v>#DIV/0!</v>
      </c>
      <c r="BG497" s="35" t="e">
        <f t="shared" si="72"/>
        <v>#DIV/0!</v>
      </c>
    </row>
    <row r="498" spans="1:59" x14ac:dyDescent="0.45">
      <c r="A498" s="22"/>
      <c r="B498" s="22"/>
      <c r="C498" s="22"/>
      <c r="D498" s="22"/>
      <c r="E498" s="22"/>
      <c r="F498" s="22"/>
      <c r="G498" s="24">
        <f t="shared" si="76"/>
        <v>0</v>
      </c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6"/>
      <c r="AM498" s="25"/>
      <c r="AN498" s="26"/>
      <c r="AO498" s="25"/>
      <c r="AP498" s="25"/>
      <c r="AQ498" s="25"/>
      <c r="AR498" s="25"/>
      <c r="AS498" s="25"/>
      <c r="AT498" s="26"/>
      <c r="AU498" s="26"/>
      <c r="AV498" s="24">
        <f t="shared" si="77"/>
        <v>0</v>
      </c>
      <c r="AW498" s="27">
        <f t="shared" si="78"/>
        <v>0</v>
      </c>
      <c r="AX498" s="28">
        <f t="shared" si="75"/>
        <v>0</v>
      </c>
      <c r="AY498" s="29" t="e">
        <f t="shared" si="79"/>
        <v>#DIV/0!</v>
      </c>
      <c r="AZ498" s="30"/>
      <c r="BA498" s="31" t="e">
        <f t="shared" si="73"/>
        <v>#DIV/0!</v>
      </c>
      <c r="BB498" s="22"/>
      <c r="BC498" s="103" t="e">
        <f t="shared" si="71"/>
        <v>#DIV/0!</v>
      </c>
      <c r="BD498" s="22"/>
      <c r="BE498" s="32"/>
      <c r="BF498" s="34" t="e">
        <f t="shared" si="74"/>
        <v>#DIV/0!</v>
      </c>
      <c r="BG498" s="35" t="e">
        <f t="shared" si="72"/>
        <v>#DIV/0!</v>
      </c>
    </row>
    <row r="499" spans="1:59" x14ac:dyDescent="0.45">
      <c r="A499" s="22"/>
      <c r="B499" s="22"/>
      <c r="C499" s="22"/>
      <c r="D499" s="22"/>
      <c r="E499" s="22"/>
      <c r="F499" s="22"/>
      <c r="G499" s="24">
        <f t="shared" si="76"/>
        <v>0</v>
      </c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6"/>
      <c r="AM499" s="25"/>
      <c r="AN499" s="26"/>
      <c r="AO499" s="25"/>
      <c r="AP499" s="25"/>
      <c r="AQ499" s="25"/>
      <c r="AR499" s="25"/>
      <c r="AS499" s="25"/>
      <c r="AT499" s="26"/>
      <c r="AU499" s="26"/>
      <c r="AV499" s="24">
        <f t="shared" si="77"/>
        <v>0</v>
      </c>
      <c r="AW499" s="27">
        <f t="shared" si="78"/>
        <v>0</v>
      </c>
      <c r="AX499" s="28">
        <f t="shared" si="75"/>
        <v>0</v>
      </c>
      <c r="AY499" s="29" t="e">
        <f t="shared" si="79"/>
        <v>#DIV/0!</v>
      </c>
      <c r="AZ499" s="30"/>
      <c r="BA499" s="31" t="e">
        <f t="shared" si="73"/>
        <v>#DIV/0!</v>
      </c>
      <c r="BB499" s="22"/>
      <c r="BC499" s="103" t="e">
        <f t="shared" si="71"/>
        <v>#DIV/0!</v>
      </c>
      <c r="BD499" s="22"/>
      <c r="BE499" s="32"/>
      <c r="BF499" s="34" t="e">
        <f t="shared" si="74"/>
        <v>#DIV/0!</v>
      </c>
      <c r="BG499" s="35" t="e">
        <f t="shared" si="72"/>
        <v>#DIV/0!</v>
      </c>
    </row>
    <row r="500" spans="1:59" x14ac:dyDescent="0.45">
      <c r="A500" s="22"/>
      <c r="B500" s="22"/>
      <c r="C500" s="22"/>
      <c r="D500" s="22"/>
      <c r="E500" s="22"/>
      <c r="F500" s="22"/>
      <c r="G500" s="24">
        <f t="shared" si="76"/>
        <v>0</v>
      </c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6"/>
      <c r="AM500" s="25"/>
      <c r="AN500" s="26"/>
      <c r="AO500" s="25"/>
      <c r="AP500" s="25"/>
      <c r="AQ500" s="25"/>
      <c r="AR500" s="25"/>
      <c r="AS500" s="25"/>
      <c r="AT500" s="26"/>
      <c r="AU500" s="26"/>
      <c r="AV500" s="24">
        <f t="shared" si="77"/>
        <v>0</v>
      </c>
      <c r="AW500" s="27">
        <f t="shared" si="78"/>
        <v>0</v>
      </c>
      <c r="AX500" s="28">
        <f t="shared" si="75"/>
        <v>0</v>
      </c>
      <c r="AY500" s="29" t="e">
        <f t="shared" si="79"/>
        <v>#DIV/0!</v>
      </c>
      <c r="AZ500" s="30"/>
      <c r="BA500" s="31" t="e">
        <f t="shared" si="73"/>
        <v>#DIV/0!</v>
      </c>
      <c r="BB500" s="22"/>
      <c r="BC500" s="103" t="e">
        <f t="shared" si="71"/>
        <v>#DIV/0!</v>
      </c>
      <c r="BD500" s="22"/>
      <c r="BE500" s="32"/>
      <c r="BF500" s="34" t="e">
        <f t="shared" si="74"/>
        <v>#DIV/0!</v>
      </c>
      <c r="BG500" s="35" t="e">
        <f t="shared" si="72"/>
        <v>#DIV/0!</v>
      </c>
    </row>
    <row r="501" spans="1:59" x14ac:dyDescent="0.45">
      <c r="A501" s="22"/>
      <c r="B501" s="22"/>
      <c r="C501" s="22"/>
      <c r="D501" s="22"/>
      <c r="E501" s="22"/>
      <c r="F501" s="22"/>
      <c r="G501" s="24">
        <f t="shared" si="76"/>
        <v>0</v>
      </c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6"/>
      <c r="AM501" s="25"/>
      <c r="AN501" s="26"/>
      <c r="AO501" s="25"/>
      <c r="AP501" s="25"/>
      <c r="AQ501" s="25"/>
      <c r="AR501" s="25"/>
      <c r="AS501" s="25"/>
      <c r="AT501" s="26"/>
      <c r="AU501" s="26"/>
      <c r="AV501" s="24">
        <f t="shared" si="77"/>
        <v>0</v>
      </c>
      <c r="AW501" s="27">
        <f t="shared" si="78"/>
        <v>0</v>
      </c>
      <c r="AX501" s="28">
        <f t="shared" si="75"/>
        <v>0</v>
      </c>
      <c r="AY501" s="29" t="e">
        <f t="shared" si="79"/>
        <v>#DIV/0!</v>
      </c>
      <c r="AZ501" s="30"/>
      <c r="BA501" s="31" t="e">
        <f t="shared" si="73"/>
        <v>#DIV/0!</v>
      </c>
      <c r="BB501" s="22"/>
      <c r="BC501" s="103" t="e">
        <f t="shared" si="71"/>
        <v>#DIV/0!</v>
      </c>
      <c r="BD501" s="22"/>
      <c r="BE501" s="32"/>
      <c r="BF501" s="34" t="e">
        <f t="shared" si="74"/>
        <v>#DIV/0!</v>
      </c>
      <c r="BG501" s="35" t="e">
        <f t="shared" si="72"/>
        <v>#DIV/0!</v>
      </c>
    </row>
    <row r="502" spans="1:59" x14ac:dyDescent="0.45">
      <c r="A502" s="22"/>
      <c r="B502" s="22"/>
      <c r="C502" s="22"/>
      <c r="D502" s="22"/>
      <c r="E502" s="22"/>
      <c r="F502" s="22"/>
      <c r="G502" s="24">
        <f t="shared" si="76"/>
        <v>0</v>
      </c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6"/>
      <c r="AM502" s="25"/>
      <c r="AN502" s="26"/>
      <c r="AO502" s="25"/>
      <c r="AP502" s="25"/>
      <c r="AQ502" s="25"/>
      <c r="AR502" s="25"/>
      <c r="AS502" s="25"/>
      <c r="AT502" s="26"/>
      <c r="AU502" s="26"/>
      <c r="AV502" s="24">
        <f t="shared" si="77"/>
        <v>0</v>
      </c>
      <c r="AW502" s="27">
        <f t="shared" si="78"/>
        <v>0</v>
      </c>
      <c r="AX502" s="28">
        <f t="shared" si="75"/>
        <v>0</v>
      </c>
      <c r="AY502" s="29" t="e">
        <f t="shared" si="79"/>
        <v>#DIV/0!</v>
      </c>
      <c r="AZ502" s="30"/>
      <c r="BA502" s="31" t="e">
        <f t="shared" si="73"/>
        <v>#DIV/0!</v>
      </c>
      <c r="BB502" s="22"/>
      <c r="BC502" s="103" t="e">
        <f t="shared" si="71"/>
        <v>#DIV/0!</v>
      </c>
      <c r="BD502" s="22"/>
      <c r="BE502" s="32"/>
      <c r="BF502" s="34" t="e">
        <f t="shared" si="74"/>
        <v>#DIV/0!</v>
      </c>
      <c r="BG502" s="35" t="e">
        <f t="shared" si="72"/>
        <v>#DIV/0!</v>
      </c>
    </row>
    <row r="503" spans="1:59" x14ac:dyDescent="0.45">
      <c r="A503" s="22"/>
      <c r="B503" s="22"/>
      <c r="C503" s="22"/>
      <c r="D503" s="22"/>
      <c r="E503" s="22"/>
      <c r="F503" s="22"/>
      <c r="G503" s="24">
        <f t="shared" si="76"/>
        <v>0</v>
      </c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6"/>
      <c r="AM503" s="25"/>
      <c r="AN503" s="26"/>
      <c r="AO503" s="25"/>
      <c r="AP503" s="25"/>
      <c r="AQ503" s="25"/>
      <c r="AR503" s="25"/>
      <c r="AS503" s="25"/>
      <c r="AT503" s="26"/>
      <c r="AU503" s="26"/>
      <c r="AV503" s="24">
        <f t="shared" si="77"/>
        <v>0</v>
      </c>
      <c r="AW503" s="27">
        <f t="shared" si="78"/>
        <v>0</v>
      </c>
      <c r="AX503" s="28">
        <f t="shared" si="75"/>
        <v>0</v>
      </c>
      <c r="AY503" s="29" t="e">
        <f t="shared" si="79"/>
        <v>#DIV/0!</v>
      </c>
      <c r="AZ503" s="30"/>
      <c r="BA503" s="31" t="e">
        <f t="shared" si="73"/>
        <v>#DIV/0!</v>
      </c>
      <c r="BB503" s="22"/>
      <c r="BC503" s="103" t="e">
        <f t="shared" si="71"/>
        <v>#DIV/0!</v>
      </c>
      <c r="BD503" s="22"/>
      <c r="BE503" s="32"/>
      <c r="BF503" s="34" t="e">
        <f t="shared" si="74"/>
        <v>#DIV/0!</v>
      </c>
      <c r="BG503" s="35" t="e">
        <f t="shared" si="72"/>
        <v>#DIV/0!</v>
      </c>
    </row>
    <row r="504" spans="1:59" x14ac:dyDescent="0.45">
      <c r="A504" s="22"/>
      <c r="B504" s="22"/>
      <c r="C504" s="22"/>
      <c r="D504" s="22"/>
      <c r="E504" s="22"/>
      <c r="F504" s="22"/>
      <c r="G504" s="24">
        <f t="shared" si="76"/>
        <v>0</v>
      </c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6"/>
      <c r="AM504" s="25"/>
      <c r="AN504" s="26"/>
      <c r="AO504" s="25"/>
      <c r="AP504" s="25"/>
      <c r="AQ504" s="25"/>
      <c r="AR504" s="25"/>
      <c r="AS504" s="25"/>
      <c r="AT504" s="26"/>
      <c r="AU504" s="26"/>
      <c r="AV504" s="24">
        <f t="shared" si="77"/>
        <v>0</v>
      </c>
      <c r="AW504" s="27">
        <f t="shared" si="78"/>
        <v>0</v>
      </c>
      <c r="AX504" s="28">
        <f t="shared" si="75"/>
        <v>0</v>
      </c>
      <c r="AY504" s="29" t="e">
        <f t="shared" si="79"/>
        <v>#DIV/0!</v>
      </c>
      <c r="AZ504" s="30"/>
      <c r="BA504" s="31" t="e">
        <f t="shared" si="73"/>
        <v>#DIV/0!</v>
      </c>
      <c r="BB504" s="22"/>
      <c r="BC504" s="103" t="e">
        <f t="shared" si="71"/>
        <v>#DIV/0!</v>
      </c>
      <c r="BD504" s="22"/>
      <c r="BE504" s="32"/>
      <c r="BF504" s="34" t="e">
        <f t="shared" si="74"/>
        <v>#DIV/0!</v>
      </c>
      <c r="BG504" s="35" t="e">
        <f t="shared" si="72"/>
        <v>#DIV/0!</v>
      </c>
    </row>
    <row r="505" spans="1:59" x14ac:dyDescent="0.45">
      <c r="A505" s="22"/>
      <c r="B505" s="22"/>
      <c r="C505" s="22"/>
      <c r="D505" s="22"/>
      <c r="E505" s="22"/>
      <c r="F505" s="22"/>
      <c r="G505" s="24">
        <f t="shared" si="76"/>
        <v>0</v>
      </c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6"/>
      <c r="AM505" s="25"/>
      <c r="AN505" s="26"/>
      <c r="AO505" s="25"/>
      <c r="AP505" s="25"/>
      <c r="AQ505" s="25"/>
      <c r="AR505" s="25"/>
      <c r="AS505" s="25"/>
      <c r="AT505" s="26"/>
      <c r="AU505" s="26"/>
      <c r="AV505" s="24">
        <f t="shared" si="77"/>
        <v>0</v>
      </c>
      <c r="AW505" s="27">
        <f t="shared" si="78"/>
        <v>0</v>
      </c>
      <c r="AX505" s="28">
        <f t="shared" si="75"/>
        <v>0</v>
      </c>
      <c r="AY505" s="29" t="e">
        <f t="shared" si="79"/>
        <v>#DIV/0!</v>
      </c>
      <c r="AZ505" s="30"/>
      <c r="BA505" s="31" t="e">
        <f t="shared" si="73"/>
        <v>#DIV/0!</v>
      </c>
      <c r="BB505" s="22"/>
      <c r="BC505" s="103" t="e">
        <f t="shared" si="71"/>
        <v>#DIV/0!</v>
      </c>
      <c r="BD505" s="22"/>
      <c r="BE505" s="32"/>
      <c r="BF505" s="34" t="e">
        <f t="shared" si="74"/>
        <v>#DIV/0!</v>
      </c>
      <c r="BG505" s="35" t="e">
        <f t="shared" si="72"/>
        <v>#DIV/0!</v>
      </c>
    </row>
    <row r="506" spans="1:59" x14ac:dyDescent="0.45">
      <c r="A506" s="22"/>
      <c r="B506" s="22"/>
      <c r="C506" s="22"/>
      <c r="D506" s="22"/>
      <c r="E506" s="22"/>
      <c r="F506" s="22"/>
      <c r="G506" s="24">
        <f t="shared" si="76"/>
        <v>0</v>
      </c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6"/>
      <c r="AM506" s="25"/>
      <c r="AN506" s="26"/>
      <c r="AO506" s="25"/>
      <c r="AP506" s="25"/>
      <c r="AQ506" s="25"/>
      <c r="AR506" s="25"/>
      <c r="AS506" s="25"/>
      <c r="AT506" s="26"/>
      <c r="AU506" s="26"/>
      <c r="AV506" s="24">
        <f t="shared" si="77"/>
        <v>0</v>
      </c>
      <c r="AW506" s="27">
        <f t="shared" si="78"/>
        <v>0</v>
      </c>
      <c r="AX506" s="28">
        <f t="shared" si="75"/>
        <v>0</v>
      </c>
      <c r="AY506" s="29" t="e">
        <f t="shared" si="79"/>
        <v>#DIV/0!</v>
      </c>
      <c r="AZ506" s="30"/>
      <c r="BA506" s="31" t="e">
        <f t="shared" si="73"/>
        <v>#DIV/0!</v>
      </c>
      <c r="BB506" s="22"/>
      <c r="BC506" s="103" t="e">
        <f t="shared" si="71"/>
        <v>#DIV/0!</v>
      </c>
      <c r="BD506" s="22"/>
      <c r="BE506" s="32"/>
      <c r="BF506" s="34" t="e">
        <f t="shared" si="74"/>
        <v>#DIV/0!</v>
      </c>
      <c r="BG506" s="35" t="e">
        <f t="shared" si="72"/>
        <v>#DIV/0!</v>
      </c>
    </row>
    <row r="507" spans="1:59" x14ac:dyDescent="0.45">
      <c r="A507" s="22"/>
      <c r="B507" s="22"/>
      <c r="C507" s="22"/>
      <c r="D507" s="22"/>
      <c r="E507" s="22"/>
      <c r="F507" s="22"/>
      <c r="G507" s="24">
        <f t="shared" si="76"/>
        <v>0</v>
      </c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6"/>
      <c r="AM507" s="25"/>
      <c r="AN507" s="26"/>
      <c r="AO507" s="25"/>
      <c r="AP507" s="25"/>
      <c r="AQ507" s="25"/>
      <c r="AR507" s="25"/>
      <c r="AS507" s="25"/>
      <c r="AT507" s="26"/>
      <c r="AU507" s="26"/>
      <c r="AV507" s="24">
        <f t="shared" si="77"/>
        <v>0</v>
      </c>
      <c r="AW507" s="27">
        <f t="shared" si="78"/>
        <v>0</v>
      </c>
      <c r="AX507" s="28">
        <f t="shared" si="75"/>
        <v>0</v>
      </c>
      <c r="AY507" s="29" t="e">
        <f t="shared" si="79"/>
        <v>#DIV/0!</v>
      </c>
      <c r="AZ507" s="30"/>
      <c r="BA507" s="31" t="e">
        <f t="shared" si="73"/>
        <v>#DIV/0!</v>
      </c>
      <c r="BB507" s="22"/>
      <c r="BC507" s="103" t="e">
        <f t="shared" si="71"/>
        <v>#DIV/0!</v>
      </c>
      <c r="BD507" s="22"/>
      <c r="BE507" s="32"/>
      <c r="BF507" s="34" t="e">
        <f t="shared" si="74"/>
        <v>#DIV/0!</v>
      </c>
      <c r="BG507" s="35" t="e">
        <f t="shared" si="72"/>
        <v>#DIV/0!</v>
      </c>
    </row>
    <row r="508" spans="1:59" x14ac:dyDescent="0.45">
      <c r="A508" s="22"/>
      <c r="B508" s="22"/>
      <c r="C508" s="22"/>
      <c r="D508" s="22"/>
      <c r="E508" s="22"/>
      <c r="F508" s="22"/>
      <c r="G508" s="24">
        <f t="shared" si="76"/>
        <v>0</v>
      </c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6"/>
      <c r="AM508" s="25"/>
      <c r="AN508" s="26"/>
      <c r="AO508" s="25"/>
      <c r="AP508" s="25"/>
      <c r="AQ508" s="25"/>
      <c r="AR508" s="25"/>
      <c r="AS508" s="25"/>
      <c r="AT508" s="26"/>
      <c r="AU508" s="26"/>
      <c r="AV508" s="24">
        <f t="shared" si="77"/>
        <v>0</v>
      </c>
      <c r="AW508" s="27">
        <f t="shared" si="78"/>
        <v>0</v>
      </c>
      <c r="AX508" s="28">
        <f t="shared" si="75"/>
        <v>0</v>
      </c>
      <c r="AY508" s="29" t="e">
        <f t="shared" si="79"/>
        <v>#DIV/0!</v>
      </c>
      <c r="AZ508" s="30"/>
      <c r="BA508" s="31" t="e">
        <f t="shared" si="73"/>
        <v>#DIV/0!</v>
      </c>
      <c r="BB508" s="22"/>
      <c r="BC508" s="103" t="e">
        <f t="shared" si="71"/>
        <v>#DIV/0!</v>
      </c>
      <c r="BD508" s="22"/>
      <c r="BE508" s="32"/>
      <c r="BF508" s="34" t="e">
        <f t="shared" si="74"/>
        <v>#DIV/0!</v>
      </c>
      <c r="BG508" s="35" t="e">
        <f t="shared" si="72"/>
        <v>#DIV/0!</v>
      </c>
    </row>
    <row r="509" spans="1:59" x14ac:dyDescent="0.45">
      <c r="A509" s="22"/>
      <c r="B509" s="22"/>
      <c r="C509" s="22"/>
      <c r="D509" s="22"/>
      <c r="E509" s="22"/>
      <c r="F509" s="22"/>
      <c r="G509" s="24">
        <f t="shared" si="76"/>
        <v>0</v>
      </c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6"/>
      <c r="AM509" s="25"/>
      <c r="AN509" s="26"/>
      <c r="AO509" s="25"/>
      <c r="AP509" s="25"/>
      <c r="AQ509" s="25"/>
      <c r="AR509" s="25"/>
      <c r="AS509" s="25"/>
      <c r="AT509" s="26"/>
      <c r="AU509" s="26"/>
      <c r="AV509" s="24">
        <f t="shared" si="77"/>
        <v>0</v>
      </c>
      <c r="AW509" s="27">
        <f t="shared" si="78"/>
        <v>0</v>
      </c>
      <c r="AX509" s="28">
        <f t="shared" si="75"/>
        <v>0</v>
      </c>
      <c r="AY509" s="29" t="e">
        <f t="shared" si="79"/>
        <v>#DIV/0!</v>
      </c>
      <c r="AZ509" s="30"/>
      <c r="BA509" s="31" t="e">
        <f t="shared" si="73"/>
        <v>#DIV/0!</v>
      </c>
      <c r="BB509" s="22"/>
      <c r="BC509" s="103" t="e">
        <f t="shared" si="71"/>
        <v>#DIV/0!</v>
      </c>
      <c r="BD509" s="22"/>
      <c r="BE509" s="32"/>
      <c r="BF509" s="34" t="e">
        <f t="shared" si="74"/>
        <v>#DIV/0!</v>
      </c>
      <c r="BG509" s="35" t="e">
        <f t="shared" si="72"/>
        <v>#DIV/0!</v>
      </c>
    </row>
    <row r="510" spans="1:59" x14ac:dyDescent="0.45">
      <c r="A510" s="22"/>
      <c r="B510" s="22"/>
      <c r="C510" s="22"/>
      <c r="D510" s="22"/>
      <c r="E510" s="22"/>
      <c r="F510" s="22"/>
      <c r="G510" s="24">
        <f t="shared" si="76"/>
        <v>0</v>
      </c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6"/>
      <c r="AM510" s="25"/>
      <c r="AN510" s="26"/>
      <c r="AO510" s="25"/>
      <c r="AP510" s="25"/>
      <c r="AQ510" s="25"/>
      <c r="AR510" s="25"/>
      <c r="AS510" s="25"/>
      <c r="AT510" s="26"/>
      <c r="AU510" s="26"/>
      <c r="AV510" s="24">
        <f t="shared" si="77"/>
        <v>0</v>
      </c>
      <c r="AW510" s="27">
        <f t="shared" si="78"/>
        <v>0</v>
      </c>
      <c r="AX510" s="28">
        <f t="shared" si="75"/>
        <v>0</v>
      </c>
      <c r="AY510" s="29" t="e">
        <f t="shared" si="79"/>
        <v>#DIV/0!</v>
      </c>
      <c r="AZ510" s="30"/>
      <c r="BA510" s="31" t="e">
        <f t="shared" si="73"/>
        <v>#DIV/0!</v>
      </c>
      <c r="BB510" s="22"/>
      <c r="BC510" s="103" t="e">
        <f t="shared" si="71"/>
        <v>#DIV/0!</v>
      </c>
      <c r="BD510" s="22"/>
      <c r="BE510" s="32"/>
      <c r="BF510" s="34" t="e">
        <f t="shared" si="74"/>
        <v>#DIV/0!</v>
      </c>
      <c r="BG510" s="35" t="e">
        <f t="shared" si="72"/>
        <v>#DIV/0!</v>
      </c>
    </row>
    <row r="511" spans="1:59" x14ac:dyDescent="0.45">
      <c r="A511" s="22"/>
      <c r="B511" s="22"/>
      <c r="C511" s="22"/>
      <c r="D511" s="22"/>
      <c r="E511" s="22"/>
      <c r="F511" s="22"/>
      <c r="G511" s="24">
        <f t="shared" si="76"/>
        <v>0</v>
      </c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6"/>
      <c r="AM511" s="25"/>
      <c r="AN511" s="26"/>
      <c r="AO511" s="25"/>
      <c r="AP511" s="25"/>
      <c r="AQ511" s="25"/>
      <c r="AR511" s="25"/>
      <c r="AS511" s="25"/>
      <c r="AT511" s="26"/>
      <c r="AU511" s="26"/>
      <c r="AV511" s="24">
        <f t="shared" si="77"/>
        <v>0</v>
      </c>
      <c r="AW511" s="27">
        <f t="shared" si="78"/>
        <v>0</v>
      </c>
      <c r="AX511" s="28">
        <f t="shared" si="75"/>
        <v>0</v>
      </c>
      <c r="AY511" s="29" t="e">
        <f t="shared" si="79"/>
        <v>#DIV/0!</v>
      </c>
      <c r="AZ511" s="30"/>
      <c r="BA511" s="31" t="e">
        <f t="shared" si="73"/>
        <v>#DIV/0!</v>
      </c>
      <c r="BB511" s="22"/>
      <c r="BC511" s="103" t="e">
        <f t="shared" si="71"/>
        <v>#DIV/0!</v>
      </c>
      <c r="BD511" s="22"/>
      <c r="BE511" s="32"/>
      <c r="BF511" s="34" t="e">
        <f t="shared" si="74"/>
        <v>#DIV/0!</v>
      </c>
      <c r="BG511" s="35" t="e">
        <f t="shared" si="72"/>
        <v>#DIV/0!</v>
      </c>
    </row>
    <row r="512" spans="1:59" x14ac:dyDescent="0.45">
      <c r="A512" s="22"/>
      <c r="B512" s="22"/>
      <c r="C512" s="22"/>
      <c r="D512" s="22"/>
      <c r="E512" s="22"/>
      <c r="F512" s="22"/>
      <c r="G512" s="24">
        <f t="shared" si="76"/>
        <v>0</v>
      </c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6"/>
      <c r="AM512" s="25"/>
      <c r="AN512" s="26"/>
      <c r="AO512" s="25"/>
      <c r="AP512" s="25"/>
      <c r="AQ512" s="25"/>
      <c r="AR512" s="25"/>
      <c r="AS512" s="25"/>
      <c r="AT512" s="26"/>
      <c r="AU512" s="26"/>
      <c r="AV512" s="24">
        <f t="shared" si="77"/>
        <v>0</v>
      </c>
      <c r="AW512" s="27">
        <f t="shared" si="78"/>
        <v>0</v>
      </c>
      <c r="AX512" s="28">
        <f t="shared" si="75"/>
        <v>0</v>
      </c>
      <c r="AY512" s="29" t="e">
        <f t="shared" si="79"/>
        <v>#DIV/0!</v>
      </c>
      <c r="AZ512" s="30"/>
      <c r="BA512" s="31" t="e">
        <f t="shared" si="73"/>
        <v>#DIV/0!</v>
      </c>
      <c r="BB512" s="22"/>
      <c r="BC512" s="103" t="e">
        <f t="shared" si="71"/>
        <v>#DIV/0!</v>
      </c>
      <c r="BD512" s="22"/>
      <c r="BE512" s="32"/>
      <c r="BF512" s="34" t="e">
        <f t="shared" si="74"/>
        <v>#DIV/0!</v>
      </c>
      <c r="BG512" s="35" t="e">
        <f t="shared" si="72"/>
        <v>#DIV/0!</v>
      </c>
    </row>
    <row r="513" spans="1:59" x14ac:dyDescent="0.45">
      <c r="A513" s="22"/>
      <c r="B513" s="22"/>
      <c r="C513" s="22"/>
      <c r="D513" s="22"/>
      <c r="E513" s="22"/>
      <c r="F513" s="22"/>
      <c r="G513" s="24">
        <f t="shared" si="76"/>
        <v>0</v>
      </c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6"/>
      <c r="AM513" s="25"/>
      <c r="AN513" s="26"/>
      <c r="AO513" s="25"/>
      <c r="AP513" s="25"/>
      <c r="AQ513" s="25"/>
      <c r="AR513" s="25"/>
      <c r="AS513" s="25"/>
      <c r="AT513" s="26"/>
      <c r="AU513" s="26"/>
      <c r="AV513" s="24">
        <f t="shared" si="77"/>
        <v>0</v>
      </c>
      <c r="AW513" s="27">
        <f t="shared" si="78"/>
        <v>0</v>
      </c>
      <c r="AX513" s="28">
        <f t="shared" si="75"/>
        <v>0</v>
      </c>
      <c r="AY513" s="29" t="e">
        <f t="shared" si="79"/>
        <v>#DIV/0!</v>
      </c>
      <c r="AZ513" s="30"/>
      <c r="BA513" s="31" t="e">
        <f t="shared" si="73"/>
        <v>#DIV/0!</v>
      </c>
      <c r="BB513" s="22"/>
      <c r="BC513" s="103" t="e">
        <f t="shared" si="71"/>
        <v>#DIV/0!</v>
      </c>
      <c r="BD513" s="22"/>
      <c r="BE513" s="32"/>
      <c r="BF513" s="34" t="e">
        <f t="shared" si="74"/>
        <v>#DIV/0!</v>
      </c>
      <c r="BG513" s="35" t="e">
        <f t="shared" si="72"/>
        <v>#DIV/0!</v>
      </c>
    </row>
    <row r="514" spans="1:59" x14ac:dyDescent="0.45">
      <c r="A514" s="22"/>
      <c r="B514" s="22"/>
      <c r="C514" s="22"/>
      <c r="D514" s="22"/>
      <c r="E514" s="22"/>
      <c r="F514" s="22"/>
      <c r="G514" s="24">
        <f t="shared" si="76"/>
        <v>0</v>
      </c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6"/>
      <c r="AM514" s="25"/>
      <c r="AN514" s="26"/>
      <c r="AO514" s="25"/>
      <c r="AP514" s="25"/>
      <c r="AQ514" s="25"/>
      <c r="AR514" s="25"/>
      <c r="AS514" s="25"/>
      <c r="AT514" s="26"/>
      <c r="AU514" s="26"/>
      <c r="AV514" s="24">
        <f t="shared" si="77"/>
        <v>0</v>
      </c>
      <c r="AW514" s="27">
        <f t="shared" si="78"/>
        <v>0</v>
      </c>
      <c r="AX514" s="28">
        <f t="shared" si="75"/>
        <v>0</v>
      </c>
      <c r="AY514" s="29" t="e">
        <f t="shared" si="79"/>
        <v>#DIV/0!</v>
      </c>
      <c r="AZ514" s="30"/>
      <c r="BA514" s="31" t="e">
        <f t="shared" si="73"/>
        <v>#DIV/0!</v>
      </c>
      <c r="BB514" s="22"/>
      <c r="BC514" s="103" t="e">
        <f t="shared" ref="BC514:BC577" si="80">BB514/BA514</f>
        <v>#DIV/0!</v>
      </c>
      <c r="BD514" s="22"/>
      <c r="BE514" s="32"/>
      <c r="BF514" s="34" t="e">
        <f t="shared" si="74"/>
        <v>#DIV/0!</v>
      </c>
      <c r="BG514" s="35" t="e">
        <f t="shared" ref="BG514:BG577" si="81">BF514*BC514*AY514</f>
        <v>#DIV/0!</v>
      </c>
    </row>
    <row r="515" spans="1:59" x14ac:dyDescent="0.45">
      <c r="A515" s="22"/>
      <c r="B515" s="22"/>
      <c r="C515" s="22"/>
      <c r="D515" s="22"/>
      <c r="E515" s="22"/>
      <c r="F515" s="22"/>
      <c r="G515" s="24">
        <f t="shared" si="76"/>
        <v>0</v>
      </c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6"/>
      <c r="AM515" s="25"/>
      <c r="AN515" s="26"/>
      <c r="AO515" s="25"/>
      <c r="AP515" s="25"/>
      <c r="AQ515" s="25"/>
      <c r="AR515" s="25"/>
      <c r="AS515" s="25"/>
      <c r="AT515" s="26"/>
      <c r="AU515" s="26"/>
      <c r="AV515" s="24">
        <f t="shared" si="77"/>
        <v>0</v>
      </c>
      <c r="AW515" s="27">
        <f t="shared" si="78"/>
        <v>0</v>
      </c>
      <c r="AX515" s="28">
        <f t="shared" si="75"/>
        <v>0</v>
      </c>
      <c r="AY515" s="29" t="e">
        <f t="shared" si="79"/>
        <v>#DIV/0!</v>
      </c>
      <c r="AZ515" s="30"/>
      <c r="BA515" s="31" t="e">
        <f t="shared" ref="BA515:BA578" si="82">(AX515*60)/AZ515*1</f>
        <v>#DIV/0!</v>
      </c>
      <c r="BB515" s="22"/>
      <c r="BC515" s="103" t="e">
        <f t="shared" si="80"/>
        <v>#DIV/0!</v>
      </c>
      <c r="BD515" s="22"/>
      <c r="BE515" s="32"/>
      <c r="BF515" s="34" t="e">
        <f t="shared" si="74"/>
        <v>#DIV/0!</v>
      </c>
      <c r="BG515" s="35" t="e">
        <f t="shared" si="81"/>
        <v>#DIV/0!</v>
      </c>
    </row>
    <row r="516" spans="1:59" x14ac:dyDescent="0.45">
      <c r="A516" s="22"/>
      <c r="B516" s="22"/>
      <c r="C516" s="22"/>
      <c r="D516" s="22"/>
      <c r="E516" s="22"/>
      <c r="F516" s="22"/>
      <c r="G516" s="24">
        <f t="shared" si="76"/>
        <v>0</v>
      </c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6"/>
      <c r="AM516" s="25"/>
      <c r="AN516" s="26"/>
      <c r="AO516" s="25"/>
      <c r="AP516" s="25"/>
      <c r="AQ516" s="25"/>
      <c r="AR516" s="25"/>
      <c r="AS516" s="25"/>
      <c r="AT516" s="26"/>
      <c r="AU516" s="26"/>
      <c r="AV516" s="24">
        <f t="shared" si="77"/>
        <v>0</v>
      </c>
      <c r="AW516" s="27">
        <f t="shared" si="78"/>
        <v>0</v>
      </c>
      <c r="AX516" s="28">
        <f t="shared" si="75"/>
        <v>0</v>
      </c>
      <c r="AY516" s="29" t="e">
        <f t="shared" si="79"/>
        <v>#DIV/0!</v>
      </c>
      <c r="AZ516" s="30"/>
      <c r="BA516" s="31" t="e">
        <f t="shared" si="82"/>
        <v>#DIV/0!</v>
      </c>
      <c r="BB516" s="22"/>
      <c r="BC516" s="103" t="e">
        <f t="shared" si="80"/>
        <v>#DIV/0!</v>
      </c>
      <c r="BD516" s="22"/>
      <c r="BE516" s="32"/>
      <c r="BF516" s="34" t="e">
        <f t="shared" si="74"/>
        <v>#DIV/0!</v>
      </c>
      <c r="BG516" s="35" t="e">
        <f t="shared" si="81"/>
        <v>#DIV/0!</v>
      </c>
    </row>
    <row r="517" spans="1:59" x14ac:dyDescent="0.45">
      <c r="A517" s="22"/>
      <c r="B517" s="22"/>
      <c r="C517" s="22"/>
      <c r="D517" s="22"/>
      <c r="E517" s="22"/>
      <c r="F517" s="22"/>
      <c r="G517" s="24">
        <f t="shared" si="76"/>
        <v>0</v>
      </c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6"/>
      <c r="AM517" s="25"/>
      <c r="AN517" s="26"/>
      <c r="AO517" s="25"/>
      <c r="AP517" s="25"/>
      <c r="AQ517" s="25"/>
      <c r="AR517" s="25"/>
      <c r="AS517" s="25"/>
      <c r="AT517" s="26"/>
      <c r="AU517" s="26"/>
      <c r="AV517" s="24">
        <f t="shared" si="77"/>
        <v>0</v>
      </c>
      <c r="AW517" s="27">
        <f t="shared" si="78"/>
        <v>0</v>
      </c>
      <c r="AX517" s="28">
        <f t="shared" si="75"/>
        <v>0</v>
      </c>
      <c r="AY517" s="29" t="e">
        <f t="shared" si="79"/>
        <v>#DIV/0!</v>
      </c>
      <c r="AZ517" s="30"/>
      <c r="BA517" s="31" t="e">
        <f t="shared" si="82"/>
        <v>#DIV/0!</v>
      </c>
      <c r="BB517" s="22"/>
      <c r="BC517" s="103" t="e">
        <f t="shared" si="80"/>
        <v>#DIV/0!</v>
      </c>
      <c r="BD517" s="22"/>
      <c r="BE517" s="32"/>
      <c r="BF517" s="34" t="e">
        <f t="shared" ref="BF517:BF580" si="83">(BD517-BE517)/BB517</f>
        <v>#DIV/0!</v>
      </c>
      <c r="BG517" s="35" t="e">
        <f t="shared" si="81"/>
        <v>#DIV/0!</v>
      </c>
    </row>
    <row r="518" spans="1:59" x14ac:dyDescent="0.45">
      <c r="A518" s="22"/>
      <c r="B518" s="22"/>
      <c r="C518" s="22"/>
      <c r="D518" s="22"/>
      <c r="E518" s="22"/>
      <c r="F518" s="22"/>
      <c r="G518" s="24">
        <f t="shared" si="76"/>
        <v>0</v>
      </c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6"/>
      <c r="AM518" s="25"/>
      <c r="AN518" s="26"/>
      <c r="AO518" s="25"/>
      <c r="AP518" s="25"/>
      <c r="AQ518" s="25"/>
      <c r="AR518" s="25"/>
      <c r="AS518" s="25"/>
      <c r="AT518" s="26"/>
      <c r="AU518" s="26"/>
      <c r="AV518" s="24">
        <f t="shared" si="77"/>
        <v>0</v>
      </c>
      <c r="AW518" s="27">
        <f t="shared" si="78"/>
        <v>0</v>
      </c>
      <c r="AX518" s="28">
        <f t="shared" si="75"/>
        <v>0</v>
      </c>
      <c r="AY518" s="29" t="e">
        <f t="shared" si="79"/>
        <v>#DIV/0!</v>
      </c>
      <c r="AZ518" s="30"/>
      <c r="BA518" s="31" t="e">
        <f t="shared" si="82"/>
        <v>#DIV/0!</v>
      </c>
      <c r="BB518" s="22"/>
      <c r="BC518" s="103" t="e">
        <f t="shared" si="80"/>
        <v>#DIV/0!</v>
      </c>
      <c r="BD518" s="22"/>
      <c r="BE518" s="32"/>
      <c r="BF518" s="34" t="e">
        <f t="shared" si="83"/>
        <v>#DIV/0!</v>
      </c>
      <c r="BG518" s="35" t="e">
        <f t="shared" si="81"/>
        <v>#DIV/0!</v>
      </c>
    </row>
    <row r="519" spans="1:59" x14ac:dyDescent="0.45">
      <c r="A519" s="22"/>
      <c r="B519" s="22"/>
      <c r="C519" s="22"/>
      <c r="D519" s="22"/>
      <c r="E519" s="22"/>
      <c r="F519" s="22"/>
      <c r="G519" s="24">
        <f t="shared" si="76"/>
        <v>0</v>
      </c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6"/>
      <c r="AM519" s="25"/>
      <c r="AN519" s="26"/>
      <c r="AO519" s="25"/>
      <c r="AP519" s="25"/>
      <c r="AQ519" s="25"/>
      <c r="AR519" s="25"/>
      <c r="AS519" s="25"/>
      <c r="AT519" s="26"/>
      <c r="AU519" s="26"/>
      <c r="AV519" s="24">
        <f t="shared" si="77"/>
        <v>0</v>
      </c>
      <c r="AW519" s="27">
        <f t="shared" si="78"/>
        <v>0</v>
      </c>
      <c r="AX519" s="28">
        <f t="shared" si="75"/>
        <v>0</v>
      </c>
      <c r="AY519" s="29" t="e">
        <f t="shared" si="79"/>
        <v>#DIV/0!</v>
      </c>
      <c r="AZ519" s="30"/>
      <c r="BA519" s="31" t="e">
        <f t="shared" si="82"/>
        <v>#DIV/0!</v>
      </c>
      <c r="BB519" s="22"/>
      <c r="BC519" s="103" t="e">
        <f t="shared" si="80"/>
        <v>#DIV/0!</v>
      </c>
      <c r="BD519" s="22"/>
      <c r="BE519" s="32"/>
      <c r="BF519" s="34" t="e">
        <f t="shared" si="83"/>
        <v>#DIV/0!</v>
      </c>
      <c r="BG519" s="35" t="e">
        <f t="shared" si="81"/>
        <v>#DIV/0!</v>
      </c>
    </row>
    <row r="520" spans="1:59" x14ac:dyDescent="0.45">
      <c r="A520" s="22"/>
      <c r="B520" s="22"/>
      <c r="C520" s="22"/>
      <c r="D520" s="22"/>
      <c r="E520" s="22"/>
      <c r="F520" s="22"/>
      <c r="G520" s="24">
        <f t="shared" si="76"/>
        <v>0</v>
      </c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6"/>
      <c r="AM520" s="25"/>
      <c r="AN520" s="26"/>
      <c r="AO520" s="25"/>
      <c r="AP520" s="25"/>
      <c r="AQ520" s="25"/>
      <c r="AR520" s="25"/>
      <c r="AS520" s="25"/>
      <c r="AT520" s="26"/>
      <c r="AU520" s="26"/>
      <c r="AV520" s="24">
        <f t="shared" si="77"/>
        <v>0</v>
      </c>
      <c r="AW520" s="27">
        <f t="shared" si="78"/>
        <v>0</v>
      </c>
      <c r="AX520" s="28">
        <f t="shared" si="75"/>
        <v>0</v>
      </c>
      <c r="AY520" s="29" t="e">
        <f t="shared" si="79"/>
        <v>#DIV/0!</v>
      </c>
      <c r="AZ520" s="30"/>
      <c r="BA520" s="31" t="e">
        <f t="shared" si="82"/>
        <v>#DIV/0!</v>
      </c>
      <c r="BB520" s="22"/>
      <c r="BC520" s="103" t="e">
        <f t="shared" si="80"/>
        <v>#DIV/0!</v>
      </c>
      <c r="BD520" s="22"/>
      <c r="BE520" s="32"/>
      <c r="BF520" s="34" t="e">
        <f t="shared" si="83"/>
        <v>#DIV/0!</v>
      </c>
      <c r="BG520" s="35" t="e">
        <f t="shared" si="81"/>
        <v>#DIV/0!</v>
      </c>
    </row>
    <row r="521" spans="1:59" x14ac:dyDescent="0.45">
      <c r="A521" s="22"/>
      <c r="B521" s="22"/>
      <c r="C521" s="22"/>
      <c r="D521" s="22"/>
      <c r="E521" s="22"/>
      <c r="F521" s="22"/>
      <c r="G521" s="24">
        <f t="shared" si="76"/>
        <v>0</v>
      </c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6"/>
      <c r="AM521" s="25"/>
      <c r="AN521" s="26"/>
      <c r="AO521" s="25"/>
      <c r="AP521" s="25"/>
      <c r="AQ521" s="25"/>
      <c r="AR521" s="25"/>
      <c r="AS521" s="25"/>
      <c r="AT521" s="26"/>
      <c r="AU521" s="26"/>
      <c r="AV521" s="24">
        <f t="shared" si="77"/>
        <v>0</v>
      </c>
      <c r="AW521" s="27">
        <f t="shared" si="78"/>
        <v>0</v>
      </c>
      <c r="AX521" s="28">
        <f t="shared" si="75"/>
        <v>0</v>
      </c>
      <c r="AY521" s="29" t="e">
        <f t="shared" si="79"/>
        <v>#DIV/0!</v>
      </c>
      <c r="AZ521" s="30"/>
      <c r="BA521" s="31" t="e">
        <f t="shared" si="82"/>
        <v>#DIV/0!</v>
      </c>
      <c r="BB521" s="22"/>
      <c r="BC521" s="103" t="e">
        <f t="shared" si="80"/>
        <v>#DIV/0!</v>
      </c>
      <c r="BD521" s="22"/>
      <c r="BE521" s="32"/>
      <c r="BF521" s="34" t="e">
        <f t="shared" si="83"/>
        <v>#DIV/0!</v>
      </c>
      <c r="BG521" s="35" t="e">
        <f t="shared" si="81"/>
        <v>#DIV/0!</v>
      </c>
    </row>
    <row r="522" spans="1:59" x14ac:dyDescent="0.45">
      <c r="A522" s="22"/>
      <c r="B522" s="22"/>
      <c r="C522" s="22"/>
      <c r="D522" s="22"/>
      <c r="E522" s="22"/>
      <c r="F522" s="22"/>
      <c r="G522" s="24">
        <f t="shared" si="76"/>
        <v>0</v>
      </c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6"/>
      <c r="AM522" s="25"/>
      <c r="AN522" s="26"/>
      <c r="AO522" s="25"/>
      <c r="AP522" s="25"/>
      <c r="AQ522" s="25"/>
      <c r="AR522" s="25"/>
      <c r="AS522" s="25"/>
      <c r="AT522" s="26"/>
      <c r="AU522" s="26"/>
      <c r="AV522" s="24">
        <f t="shared" si="77"/>
        <v>0</v>
      </c>
      <c r="AW522" s="27">
        <f t="shared" si="78"/>
        <v>0</v>
      </c>
      <c r="AX522" s="28">
        <f t="shared" si="75"/>
        <v>0</v>
      </c>
      <c r="AY522" s="29" t="e">
        <f t="shared" si="79"/>
        <v>#DIV/0!</v>
      </c>
      <c r="AZ522" s="30"/>
      <c r="BA522" s="31" t="e">
        <f t="shared" si="82"/>
        <v>#DIV/0!</v>
      </c>
      <c r="BB522" s="22"/>
      <c r="BC522" s="103" t="e">
        <f t="shared" si="80"/>
        <v>#DIV/0!</v>
      </c>
      <c r="BD522" s="22"/>
      <c r="BE522" s="32"/>
      <c r="BF522" s="34" t="e">
        <f t="shared" si="83"/>
        <v>#DIV/0!</v>
      </c>
      <c r="BG522" s="35" t="e">
        <f t="shared" si="81"/>
        <v>#DIV/0!</v>
      </c>
    </row>
    <row r="523" spans="1:59" x14ac:dyDescent="0.45">
      <c r="A523" s="22"/>
      <c r="B523" s="22"/>
      <c r="C523" s="22"/>
      <c r="D523" s="22"/>
      <c r="E523" s="22"/>
      <c r="F523" s="22"/>
      <c r="G523" s="24">
        <f t="shared" si="76"/>
        <v>0</v>
      </c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6"/>
      <c r="AM523" s="25"/>
      <c r="AN523" s="26"/>
      <c r="AO523" s="25"/>
      <c r="AP523" s="25"/>
      <c r="AQ523" s="25"/>
      <c r="AR523" s="25"/>
      <c r="AS523" s="25"/>
      <c r="AT523" s="26"/>
      <c r="AU523" s="26"/>
      <c r="AV523" s="24">
        <f t="shared" si="77"/>
        <v>0</v>
      </c>
      <c r="AW523" s="27">
        <f t="shared" si="78"/>
        <v>0</v>
      </c>
      <c r="AX523" s="28">
        <f t="shared" si="75"/>
        <v>0</v>
      </c>
      <c r="AY523" s="29" t="e">
        <f t="shared" si="79"/>
        <v>#DIV/0!</v>
      </c>
      <c r="AZ523" s="30"/>
      <c r="BA523" s="31" t="e">
        <f t="shared" si="82"/>
        <v>#DIV/0!</v>
      </c>
      <c r="BB523" s="22"/>
      <c r="BC523" s="103" t="e">
        <f t="shared" si="80"/>
        <v>#DIV/0!</v>
      </c>
      <c r="BD523" s="22"/>
      <c r="BE523" s="32"/>
      <c r="BF523" s="34" t="e">
        <f t="shared" si="83"/>
        <v>#DIV/0!</v>
      </c>
      <c r="BG523" s="35" t="e">
        <f t="shared" si="81"/>
        <v>#DIV/0!</v>
      </c>
    </row>
    <row r="524" spans="1:59" x14ac:dyDescent="0.45">
      <c r="A524" s="22"/>
      <c r="B524" s="22"/>
      <c r="C524" s="22"/>
      <c r="D524" s="22"/>
      <c r="E524" s="22"/>
      <c r="F524" s="22"/>
      <c r="G524" s="24">
        <f t="shared" si="76"/>
        <v>0</v>
      </c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6"/>
      <c r="AM524" s="25"/>
      <c r="AN524" s="26"/>
      <c r="AO524" s="25"/>
      <c r="AP524" s="25"/>
      <c r="AQ524" s="25"/>
      <c r="AR524" s="25"/>
      <c r="AS524" s="25"/>
      <c r="AT524" s="26"/>
      <c r="AU524" s="26"/>
      <c r="AV524" s="24">
        <f t="shared" si="77"/>
        <v>0</v>
      </c>
      <c r="AW524" s="27">
        <f t="shared" si="78"/>
        <v>0</v>
      </c>
      <c r="AX524" s="28">
        <f t="shared" si="75"/>
        <v>0</v>
      </c>
      <c r="AY524" s="29" t="e">
        <f t="shared" si="79"/>
        <v>#DIV/0!</v>
      </c>
      <c r="AZ524" s="30"/>
      <c r="BA524" s="31" t="e">
        <f t="shared" si="82"/>
        <v>#DIV/0!</v>
      </c>
      <c r="BB524" s="22"/>
      <c r="BC524" s="103" t="e">
        <f t="shared" si="80"/>
        <v>#DIV/0!</v>
      </c>
      <c r="BD524" s="22"/>
      <c r="BE524" s="32"/>
      <c r="BF524" s="34" t="e">
        <f t="shared" si="83"/>
        <v>#DIV/0!</v>
      </c>
      <c r="BG524" s="35" t="e">
        <f t="shared" si="81"/>
        <v>#DIV/0!</v>
      </c>
    </row>
    <row r="525" spans="1:59" x14ac:dyDescent="0.45">
      <c r="A525" s="22"/>
      <c r="B525" s="22"/>
      <c r="C525" s="22"/>
      <c r="D525" s="22"/>
      <c r="E525" s="22"/>
      <c r="F525" s="22"/>
      <c r="G525" s="24">
        <f t="shared" si="76"/>
        <v>0</v>
      </c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6"/>
      <c r="AM525" s="25"/>
      <c r="AN525" s="26"/>
      <c r="AO525" s="25"/>
      <c r="AP525" s="25"/>
      <c r="AQ525" s="25"/>
      <c r="AR525" s="25"/>
      <c r="AS525" s="25"/>
      <c r="AT525" s="26"/>
      <c r="AU525" s="26"/>
      <c r="AV525" s="24">
        <f t="shared" si="77"/>
        <v>0</v>
      </c>
      <c r="AW525" s="27">
        <f t="shared" si="78"/>
        <v>0</v>
      </c>
      <c r="AX525" s="28">
        <f t="shared" si="75"/>
        <v>0</v>
      </c>
      <c r="AY525" s="29" t="e">
        <f t="shared" si="79"/>
        <v>#DIV/0!</v>
      </c>
      <c r="AZ525" s="30"/>
      <c r="BA525" s="31" t="e">
        <f t="shared" si="82"/>
        <v>#DIV/0!</v>
      </c>
      <c r="BB525" s="22"/>
      <c r="BC525" s="103" t="e">
        <f t="shared" si="80"/>
        <v>#DIV/0!</v>
      </c>
      <c r="BD525" s="22"/>
      <c r="BE525" s="32"/>
      <c r="BF525" s="34" t="e">
        <f t="shared" si="83"/>
        <v>#DIV/0!</v>
      </c>
      <c r="BG525" s="35" t="e">
        <f t="shared" si="81"/>
        <v>#DIV/0!</v>
      </c>
    </row>
    <row r="526" spans="1:59" x14ac:dyDescent="0.45">
      <c r="A526" s="22"/>
      <c r="B526" s="22"/>
      <c r="C526" s="22"/>
      <c r="D526" s="22"/>
      <c r="E526" s="22"/>
      <c r="F526" s="22"/>
      <c r="G526" s="24">
        <f t="shared" si="76"/>
        <v>0</v>
      </c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6"/>
      <c r="AM526" s="25"/>
      <c r="AN526" s="26"/>
      <c r="AO526" s="25"/>
      <c r="AP526" s="25"/>
      <c r="AQ526" s="25"/>
      <c r="AR526" s="25"/>
      <c r="AS526" s="25"/>
      <c r="AT526" s="26"/>
      <c r="AU526" s="26"/>
      <c r="AV526" s="24">
        <f t="shared" si="77"/>
        <v>0</v>
      </c>
      <c r="AW526" s="27">
        <f t="shared" si="78"/>
        <v>0</v>
      </c>
      <c r="AX526" s="28">
        <f t="shared" si="75"/>
        <v>0</v>
      </c>
      <c r="AY526" s="29" t="e">
        <f t="shared" si="79"/>
        <v>#DIV/0!</v>
      </c>
      <c r="AZ526" s="30"/>
      <c r="BA526" s="31" t="e">
        <f t="shared" si="82"/>
        <v>#DIV/0!</v>
      </c>
      <c r="BB526" s="22"/>
      <c r="BC526" s="103" t="e">
        <f t="shared" si="80"/>
        <v>#DIV/0!</v>
      </c>
      <c r="BD526" s="22"/>
      <c r="BE526" s="32"/>
      <c r="BF526" s="34" t="e">
        <f t="shared" si="83"/>
        <v>#DIV/0!</v>
      </c>
      <c r="BG526" s="35" t="e">
        <f t="shared" si="81"/>
        <v>#DIV/0!</v>
      </c>
    </row>
    <row r="527" spans="1:59" x14ac:dyDescent="0.45">
      <c r="A527" s="22"/>
      <c r="B527" s="22"/>
      <c r="C527" s="22"/>
      <c r="D527" s="22"/>
      <c r="E527" s="22"/>
      <c r="F527" s="22"/>
      <c r="G527" s="24">
        <f t="shared" si="76"/>
        <v>0</v>
      </c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6"/>
      <c r="AM527" s="25"/>
      <c r="AN527" s="26"/>
      <c r="AO527" s="25"/>
      <c r="AP527" s="25"/>
      <c r="AQ527" s="25"/>
      <c r="AR527" s="25"/>
      <c r="AS527" s="25"/>
      <c r="AT527" s="26"/>
      <c r="AU527" s="26"/>
      <c r="AV527" s="24">
        <f t="shared" si="77"/>
        <v>0</v>
      </c>
      <c r="AW527" s="27">
        <f t="shared" si="78"/>
        <v>0</v>
      </c>
      <c r="AX527" s="28">
        <f t="shared" si="75"/>
        <v>0</v>
      </c>
      <c r="AY527" s="29" t="e">
        <f t="shared" si="79"/>
        <v>#DIV/0!</v>
      </c>
      <c r="AZ527" s="30"/>
      <c r="BA527" s="31" t="e">
        <f t="shared" si="82"/>
        <v>#DIV/0!</v>
      </c>
      <c r="BB527" s="22"/>
      <c r="BC527" s="103" t="e">
        <f t="shared" si="80"/>
        <v>#DIV/0!</v>
      </c>
      <c r="BD527" s="22"/>
      <c r="BE527" s="32"/>
      <c r="BF527" s="34" t="e">
        <f t="shared" si="83"/>
        <v>#DIV/0!</v>
      </c>
      <c r="BG527" s="35" t="e">
        <f t="shared" si="81"/>
        <v>#DIV/0!</v>
      </c>
    </row>
    <row r="528" spans="1:59" x14ac:dyDescent="0.45">
      <c r="A528" s="22"/>
      <c r="B528" s="22"/>
      <c r="C528" s="22"/>
      <c r="D528" s="22"/>
      <c r="E528" s="22"/>
      <c r="F528" s="22"/>
      <c r="G528" s="24">
        <f t="shared" si="76"/>
        <v>0</v>
      </c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6"/>
      <c r="AM528" s="25"/>
      <c r="AN528" s="26"/>
      <c r="AO528" s="25"/>
      <c r="AP528" s="25"/>
      <c r="AQ528" s="25"/>
      <c r="AR528" s="25"/>
      <c r="AS528" s="25"/>
      <c r="AT528" s="26"/>
      <c r="AU528" s="26"/>
      <c r="AV528" s="24">
        <f t="shared" si="77"/>
        <v>0</v>
      </c>
      <c r="AW528" s="27">
        <f t="shared" si="78"/>
        <v>0</v>
      </c>
      <c r="AX528" s="28">
        <f t="shared" si="75"/>
        <v>0</v>
      </c>
      <c r="AY528" s="29" t="e">
        <f t="shared" si="79"/>
        <v>#DIV/0!</v>
      </c>
      <c r="AZ528" s="30"/>
      <c r="BA528" s="31" t="e">
        <f t="shared" si="82"/>
        <v>#DIV/0!</v>
      </c>
      <c r="BB528" s="22"/>
      <c r="BC528" s="103" t="e">
        <f t="shared" si="80"/>
        <v>#DIV/0!</v>
      </c>
      <c r="BD528" s="22"/>
      <c r="BE528" s="32"/>
      <c r="BF528" s="34" t="e">
        <f t="shared" si="83"/>
        <v>#DIV/0!</v>
      </c>
      <c r="BG528" s="35" t="e">
        <f t="shared" si="81"/>
        <v>#DIV/0!</v>
      </c>
    </row>
    <row r="529" spans="1:59" x14ac:dyDescent="0.45">
      <c r="A529" s="22"/>
      <c r="B529" s="22"/>
      <c r="C529" s="22"/>
      <c r="D529" s="22"/>
      <c r="E529" s="22"/>
      <c r="F529" s="22"/>
      <c r="G529" s="24">
        <f t="shared" si="76"/>
        <v>0</v>
      </c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6"/>
      <c r="AM529" s="25"/>
      <c r="AN529" s="26"/>
      <c r="AO529" s="25"/>
      <c r="AP529" s="25"/>
      <c r="AQ529" s="25"/>
      <c r="AR529" s="25"/>
      <c r="AS529" s="25"/>
      <c r="AT529" s="26"/>
      <c r="AU529" s="26"/>
      <c r="AV529" s="24">
        <f t="shared" si="77"/>
        <v>0</v>
      </c>
      <c r="AW529" s="27">
        <f t="shared" si="78"/>
        <v>0</v>
      </c>
      <c r="AX529" s="28">
        <f t="shared" si="75"/>
        <v>0</v>
      </c>
      <c r="AY529" s="29" t="e">
        <f t="shared" si="79"/>
        <v>#DIV/0!</v>
      </c>
      <c r="AZ529" s="30"/>
      <c r="BA529" s="31" t="e">
        <f t="shared" si="82"/>
        <v>#DIV/0!</v>
      </c>
      <c r="BB529" s="22"/>
      <c r="BC529" s="103" t="e">
        <f t="shared" si="80"/>
        <v>#DIV/0!</v>
      </c>
      <c r="BD529" s="22"/>
      <c r="BE529" s="32"/>
      <c r="BF529" s="34" t="e">
        <f t="shared" si="83"/>
        <v>#DIV/0!</v>
      </c>
      <c r="BG529" s="35" t="e">
        <f t="shared" si="81"/>
        <v>#DIV/0!</v>
      </c>
    </row>
    <row r="530" spans="1:59" x14ac:dyDescent="0.45">
      <c r="A530" s="22"/>
      <c r="B530" s="22"/>
      <c r="C530" s="22"/>
      <c r="D530" s="22"/>
      <c r="E530" s="22"/>
      <c r="F530" s="22"/>
      <c r="G530" s="24">
        <f t="shared" si="76"/>
        <v>0</v>
      </c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6"/>
      <c r="AM530" s="25"/>
      <c r="AN530" s="26"/>
      <c r="AO530" s="25"/>
      <c r="AP530" s="25"/>
      <c r="AQ530" s="25"/>
      <c r="AR530" s="25"/>
      <c r="AS530" s="25"/>
      <c r="AT530" s="26"/>
      <c r="AU530" s="26"/>
      <c r="AV530" s="24">
        <f t="shared" si="77"/>
        <v>0</v>
      </c>
      <c r="AW530" s="27">
        <f t="shared" si="78"/>
        <v>0</v>
      </c>
      <c r="AX530" s="28">
        <f t="shared" si="75"/>
        <v>0</v>
      </c>
      <c r="AY530" s="29" t="e">
        <f t="shared" si="79"/>
        <v>#DIV/0!</v>
      </c>
      <c r="AZ530" s="30"/>
      <c r="BA530" s="31" t="e">
        <f t="shared" si="82"/>
        <v>#DIV/0!</v>
      </c>
      <c r="BB530" s="22"/>
      <c r="BC530" s="103" t="e">
        <f t="shared" si="80"/>
        <v>#DIV/0!</v>
      </c>
      <c r="BD530" s="22"/>
      <c r="BE530" s="32"/>
      <c r="BF530" s="34" t="e">
        <f t="shared" si="83"/>
        <v>#DIV/0!</v>
      </c>
      <c r="BG530" s="35" t="e">
        <f t="shared" si="81"/>
        <v>#DIV/0!</v>
      </c>
    </row>
    <row r="531" spans="1:59" x14ac:dyDescent="0.45">
      <c r="A531" s="22"/>
      <c r="B531" s="22"/>
      <c r="C531" s="22"/>
      <c r="D531" s="22"/>
      <c r="E531" s="22"/>
      <c r="F531" s="22"/>
      <c r="G531" s="24">
        <f t="shared" si="76"/>
        <v>0</v>
      </c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6"/>
      <c r="AM531" s="25"/>
      <c r="AN531" s="26"/>
      <c r="AO531" s="25"/>
      <c r="AP531" s="25"/>
      <c r="AQ531" s="25"/>
      <c r="AR531" s="25"/>
      <c r="AS531" s="25"/>
      <c r="AT531" s="26"/>
      <c r="AU531" s="26"/>
      <c r="AV531" s="24">
        <f t="shared" si="77"/>
        <v>0</v>
      </c>
      <c r="AW531" s="27">
        <f t="shared" si="78"/>
        <v>0</v>
      </c>
      <c r="AX531" s="28">
        <f t="shared" ref="AX531:AX594" si="84">(HOUR(AW531)*60)+MINUTE(AW531)</f>
        <v>0</v>
      </c>
      <c r="AY531" s="29" t="e">
        <f t="shared" si="79"/>
        <v>#DIV/0!</v>
      </c>
      <c r="AZ531" s="30"/>
      <c r="BA531" s="31" t="e">
        <f t="shared" si="82"/>
        <v>#DIV/0!</v>
      </c>
      <c r="BB531" s="22"/>
      <c r="BC531" s="103" t="e">
        <f t="shared" si="80"/>
        <v>#DIV/0!</v>
      </c>
      <c r="BD531" s="22"/>
      <c r="BE531" s="32"/>
      <c r="BF531" s="34" t="e">
        <f t="shared" si="83"/>
        <v>#DIV/0!</v>
      </c>
      <c r="BG531" s="35" t="e">
        <f t="shared" si="81"/>
        <v>#DIV/0!</v>
      </c>
    </row>
    <row r="532" spans="1:59" x14ac:dyDescent="0.45">
      <c r="A532" s="22"/>
      <c r="B532" s="22"/>
      <c r="C532" s="22"/>
      <c r="D532" s="22"/>
      <c r="E532" s="22"/>
      <c r="F532" s="22"/>
      <c r="G532" s="24">
        <f t="shared" si="76"/>
        <v>0</v>
      </c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6"/>
      <c r="AM532" s="25"/>
      <c r="AN532" s="26"/>
      <c r="AO532" s="25"/>
      <c r="AP532" s="25"/>
      <c r="AQ532" s="25"/>
      <c r="AR532" s="25"/>
      <c r="AS532" s="25"/>
      <c r="AT532" s="26"/>
      <c r="AU532" s="26"/>
      <c r="AV532" s="24">
        <f t="shared" si="77"/>
        <v>0</v>
      </c>
      <c r="AW532" s="27">
        <f t="shared" si="78"/>
        <v>0</v>
      </c>
      <c r="AX532" s="28">
        <f t="shared" si="84"/>
        <v>0</v>
      </c>
      <c r="AY532" s="29" t="e">
        <f t="shared" si="79"/>
        <v>#DIV/0!</v>
      </c>
      <c r="AZ532" s="30"/>
      <c r="BA532" s="31" t="e">
        <f t="shared" si="82"/>
        <v>#DIV/0!</v>
      </c>
      <c r="BB532" s="22"/>
      <c r="BC532" s="103" t="e">
        <f t="shared" si="80"/>
        <v>#DIV/0!</v>
      </c>
      <c r="BD532" s="22"/>
      <c r="BE532" s="32"/>
      <c r="BF532" s="34" t="e">
        <f t="shared" si="83"/>
        <v>#DIV/0!</v>
      </c>
      <c r="BG532" s="35" t="e">
        <f t="shared" si="81"/>
        <v>#DIV/0!</v>
      </c>
    </row>
    <row r="533" spans="1:59" x14ac:dyDescent="0.45">
      <c r="A533" s="22"/>
      <c r="B533" s="22"/>
      <c r="C533" s="22"/>
      <c r="D533" s="22"/>
      <c r="E533" s="22"/>
      <c r="F533" s="22"/>
      <c r="G533" s="24">
        <f t="shared" si="76"/>
        <v>0</v>
      </c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6"/>
      <c r="AM533" s="25"/>
      <c r="AN533" s="26"/>
      <c r="AO533" s="25"/>
      <c r="AP533" s="25"/>
      <c r="AQ533" s="25"/>
      <c r="AR533" s="25"/>
      <c r="AS533" s="25"/>
      <c r="AT533" s="26"/>
      <c r="AU533" s="26"/>
      <c r="AV533" s="24">
        <f t="shared" si="77"/>
        <v>0</v>
      </c>
      <c r="AW533" s="27">
        <f t="shared" si="78"/>
        <v>0</v>
      </c>
      <c r="AX533" s="28">
        <f t="shared" si="84"/>
        <v>0</v>
      </c>
      <c r="AY533" s="29" t="e">
        <f t="shared" si="79"/>
        <v>#DIV/0!</v>
      </c>
      <c r="AZ533" s="30"/>
      <c r="BA533" s="31" t="e">
        <f t="shared" si="82"/>
        <v>#DIV/0!</v>
      </c>
      <c r="BB533" s="22"/>
      <c r="BC533" s="103" t="e">
        <f t="shared" si="80"/>
        <v>#DIV/0!</v>
      </c>
      <c r="BD533" s="22"/>
      <c r="BE533" s="32"/>
      <c r="BF533" s="34" t="e">
        <f t="shared" si="83"/>
        <v>#DIV/0!</v>
      </c>
      <c r="BG533" s="35" t="e">
        <f t="shared" si="81"/>
        <v>#DIV/0!</v>
      </c>
    </row>
    <row r="534" spans="1:59" x14ac:dyDescent="0.45">
      <c r="A534" s="22"/>
      <c r="B534" s="22"/>
      <c r="C534" s="22"/>
      <c r="D534" s="22"/>
      <c r="E534" s="22"/>
      <c r="F534" s="22"/>
      <c r="G534" s="24">
        <f t="shared" si="76"/>
        <v>0</v>
      </c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6"/>
      <c r="AM534" s="25"/>
      <c r="AN534" s="26"/>
      <c r="AO534" s="25"/>
      <c r="AP534" s="25"/>
      <c r="AQ534" s="25"/>
      <c r="AR534" s="25"/>
      <c r="AS534" s="25"/>
      <c r="AT534" s="26"/>
      <c r="AU534" s="26"/>
      <c r="AV534" s="24">
        <f t="shared" si="77"/>
        <v>0</v>
      </c>
      <c r="AW534" s="27">
        <f t="shared" si="78"/>
        <v>0</v>
      </c>
      <c r="AX534" s="28">
        <f t="shared" si="84"/>
        <v>0</v>
      </c>
      <c r="AY534" s="29" t="e">
        <f t="shared" si="79"/>
        <v>#DIV/0!</v>
      </c>
      <c r="AZ534" s="30"/>
      <c r="BA534" s="31" t="e">
        <f t="shared" si="82"/>
        <v>#DIV/0!</v>
      </c>
      <c r="BB534" s="22"/>
      <c r="BC534" s="103" t="e">
        <f t="shared" si="80"/>
        <v>#DIV/0!</v>
      </c>
      <c r="BD534" s="22"/>
      <c r="BE534" s="32"/>
      <c r="BF534" s="34" t="e">
        <f t="shared" si="83"/>
        <v>#DIV/0!</v>
      </c>
      <c r="BG534" s="35" t="e">
        <f t="shared" si="81"/>
        <v>#DIV/0!</v>
      </c>
    </row>
    <row r="535" spans="1:59" x14ac:dyDescent="0.45">
      <c r="A535" s="22"/>
      <c r="B535" s="22"/>
      <c r="C535" s="22"/>
      <c r="D535" s="22"/>
      <c r="E535" s="22"/>
      <c r="F535" s="22"/>
      <c r="G535" s="24">
        <f t="shared" si="76"/>
        <v>0</v>
      </c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6"/>
      <c r="AM535" s="25"/>
      <c r="AN535" s="26"/>
      <c r="AO535" s="25"/>
      <c r="AP535" s="25"/>
      <c r="AQ535" s="25"/>
      <c r="AR535" s="25"/>
      <c r="AS535" s="25"/>
      <c r="AT535" s="26"/>
      <c r="AU535" s="26"/>
      <c r="AV535" s="24">
        <f t="shared" si="77"/>
        <v>0</v>
      </c>
      <c r="AW535" s="27">
        <f t="shared" si="78"/>
        <v>0</v>
      </c>
      <c r="AX535" s="28">
        <f t="shared" si="84"/>
        <v>0</v>
      </c>
      <c r="AY535" s="29" t="e">
        <f t="shared" si="79"/>
        <v>#DIV/0!</v>
      </c>
      <c r="AZ535" s="30"/>
      <c r="BA535" s="31" t="e">
        <f t="shared" si="82"/>
        <v>#DIV/0!</v>
      </c>
      <c r="BB535" s="22"/>
      <c r="BC535" s="103" t="e">
        <f t="shared" si="80"/>
        <v>#DIV/0!</v>
      </c>
      <c r="BD535" s="22"/>
      <c r="BE535" s="32"/>
      <c r="BF535" s="34" t="e">
        <f t="shared" si="83"/>
        <v>#DIV/0!</v>
      </c>
      <c r="BG535" s="35" t="e">
        <f t="shared" si="81"/>
        <v>#DIV/0!</v>
      </c>
    </row>
    <row r="536" spans="1:59" x14ac:dyDescent="0.45">
      <c r="A536" s="22"/>
      <c r="B536" s="22"/>
      <c r="C536" s="22"/>
      <c r="D536" s="22"/>
      <c r="E536" s="22"/>
      <c r="F536" s="22"/>
      <c r="G536" s="24">
        <f t="shared" ref="G536:G599" si="85">(D536-C536)-(E536+F536)</f>
        <v>0</v>
      </c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6"/>
      <c r="AM536" s="25"/>
      <c r="AN536" s="26"/>
      <c r="AO536" s="25"/>
      <c r="AP536" s="25"/>
      <c r="AQ536" s="25"/>
      <c r="AR536" s="25"/>
      <c r="AS536" s="25"/>
      <c r="AT536" s="26"/>
      <c r="AU536" s="26"/>
      <c r="AV536" s="24">
        <f t="shared" si="77"/>
        <v>0</v>
      </c>
      <c r="AW536" s="27">
        <f t="shared" si="78"/>
        <v>0</v>
      </c>
      <c r="AX536" s="28">
        <f t="shared" si="84"/>
        <v>0</v>
      </c>
      <c r="AY536" s="29" t="e">
        <f t="shared" si="79"/>
        <v>#DIV/0!</v>
      </c>
      <c r="AZ536" s="30"/>
      <c r="BA536" s="31" t="e">
        <f t="shared" si="82"/>
        <v>#DIV/0!</v>
      </c>
      <c r="BB536" s="22"/>
      <c r="BC536" s="103" t="e">
        <f t="shared" si="80"/>
        <v>#DIV/0!</v>
      </c>
      <c r="BD536" s="22"/>
      <c r="BE536" s="32"/>
      <c r="BF536" s="34" t="e">
        <f t="shared" si="83"/>
        <v>#DIV/0!</v>
      </c>
      <c r="BG536" s="35" t="e">
        <f t="shared" si="81"/>
        <v>#DIV/0!</v>
      </c>
    </row>
    <row r="537" spans="1:59" x14ac:dyDescent="0.45">
      <c r="A537" s="22"/>
      <c r="B537" s="22"/>
      <c r="C537" s="22"/>
      <c r="D537" s="22"/>
      <c r="E537" s="22"/>
      <c r="F537" s="22"/>
      <c r="G537" s="24">
        <f t="shared" si="85"/>
        <v>0</v>
      </c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6"/>
      <c r="AM537" s="25"/>
      <c r="AN537" s="26"/>
      <c r="AO537" s="25"/>
      <c r="AP537" s="25"/>
      <c r="AQ537" s="25"/>
      <c r="AR537" s="25"/>
      <c r="AS537" s="25"/>
      <c r="AT537" s="26"/>
      <c r="AU537" s="26"/>
      <c r="AV537" s="24">
        <f t="shared" si="77"/>
        <v>0</v>
      </c>
      <c r="AW537" s="27">
        <f t="shared" si="78"/>
        <v>0</v>
      </c>
      <c r="AX537" s="28">
        <f t="shared" si="84"/>
        <v>0</v>
      </c>
      <c r="AY537" s="29" t="e">
        <f t="shared" si="79"/>
        <v>#DIV/0!</v>
      </c>
      <c r="AZ537" s="30"/>
      <c r="BA537" s="31" t="e">
        <f t="shared" si="82"/>
        <v>#DIV/0!</v>
      </c>
      <c r="BB537" s="22"/>
      <c r="BC537" s="103" t="e">
        <f t="shared" si="80"/>
        <v>#DIV/0!</v>
      </c>
      <c r="BD537" s="22"/>
      <c r="BE537" s="32"/>
      <c r="BF537" s="34" t="e">
        <f t="shared" si="83"/>
        <v>#DIV/0!</v>
      </c>
      <c r="BG537" s="35" t="e">
        <f t="shared" si="81"/>
        <v>#DIV/0!</v>
      </c>
    </row>
    <row r="538" spans="1:59" x14ac:dyDescent="0.45">
      <c r="A538" s="22"/>
      <c r="B538" s="22"/>
      <c r="C538" s="22"/>
      <c r="D538" s="22"/>
      <c r="E538" s="22"/>
      <c r="F538" s="22"/>
      <c r="G538" s="24">
        <f t="shared" si="85"/>
        <v>0</v>
      </c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6"/>
      <c r="AM538" s="25"/>
      <c r="AN538" s="26"/>
      <c r="AO538" s="25"/>
      <c r="AP538" s="25"/>
      <c r="AQ538" s="25"/>
      <c r="AR538" s="25"/>
      <c r="AS538" s="25"/>
      <c r="AT538" s="26"/>
      <c r="AU538" s="26"/>
      <c r="AV538" s="24">
        <f t="shared" si="77"/>
        <v>0</v>
      </c>
      <c r="AW538" s="27">
        <f t="shared" si="78"/>
        <v>0</v>
      </c>
      <c r="AX538" s="28">
        <f t="shared" si="84"/>
        <v>0</v>
      </c>
      <c r="AY538" s="29" t="e">
        <f t="shared" si="79"/>
        <v>#DIV/0!</v>
      </c>
      <c r="AZ538" s="30"/>
      <c r="BA538" s="31" t="e">
        <f t="shared" si="82"/>
        <v>#DIV/0!</v>
      </c>
      <c r="BB538" s="22"/>
      <c r="BC538" s="103" t="e">
        <f t="shared" si="80"/>
        <v>#DIV/0!</v>
      </c>
      <c r="BD538" s="22"/>
      <c r="BE538" s="32"/>
      <c r="BF538" s="34" t="e">
        <f t="shared" si="83"/>
        <v>#DIV/0!</v>
      </c>
      <c r="BG538" s="35" t="e">
        <f t="shared" si="81"/>
        <v>#DIV/0!</v>
      </c>
    </row>
    <row r="539" spans="1:59" x14ac:dyDescent="0.45">
      <c r="A539" s="22"/>
      <c r="B539" s="22"/>
      <c r="C539" s="22"/>
      <c r="D539" s="22"/>
      <c r="E539" s="22"/>
      <c r="F539" s="22"/>
      <c r="G539" s="24">
        <f t="shared" si="85"/>
        <v>0</v>
      </c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6"/>
      <c r="AM539" s="25"/>
      <c r="AN539" s="26"/>
      <c r="AO539" s="25"/>
      <c r="AP539" s="25"/>
      <c r="AQ539" s="25"/>
      <c r="AR539" s="25"/>
      <c r="AS539" s="25"/>
      <c r="AT539" s="26"/>
      <c r="AU539" s="26"/>
      <c r="AV539" s="24">
        <f t="shared" si="77"/>
        <v>0</v>
      </c>
      <c r="AW539" s="27">
        <f t="shared" si="78"/>
        <v>0</v>
      </c>
      <c r="AX539" s="28">
        <f t="shared" si="84"/>
        <v>0</v>
      </c>
      <c r="AY539" s="29" t="e">
        <f t="shared" si="79"/>
        <v>#DIV/0!</v>
      </c>
      <c r="AZ539" s="30"/>
      <c r="BA539" s="31" t="e">
        <f t="shared" si="82"/>
        <v>#DIV/0!</v>
      </c>
      <c r="BB539" s="22"/>
      <c r="BC539" s="103" t="e">
        <f t="shared" si="80"/>
        <v>#DIV/0!</v>
      </c>
      <c r="BD539" s="22"/>
      <c r="BE539" s="32"/>
      <c r="BF539" s="34" t="e">
        <f t="shared" si="83"/>
        <v>#DIV/0!</v>
      </c>
      <c r="BG539" s="35" t="e">
        <f t="shared" si="81"/>
        <v>#DIV/0!</v>
      </c>
    </row>
    <row r="540" spans="1:59" x14ac:dyDescent="0.45">
      <c r="A540" s="22"/>
      <c r="B540" s="22"/>
      <c r="C540" s="22"/>
      <c r="D540" s="22"/>
      <c r="E540" s="22"/>
      <c r="F540" s="22"/>
      <c r="G540" s="24">
        <f t="shared" si="85"/>
        <v>0</v>
      </c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6"/>
      <c r="AM540" s="25"/>
      <c r="AN540" s="26"/>
      <c r="AO540" s="25"/>
      <c r="AP540" s="25"/>
      <c r="AQ540" s="25"/>
      <c r="AR540" s="25"/>
      <c r="AS540" s="25"/>
      <c r="AT540" s="26"/>
      <c r="AU540" s="26"/>
      <c r="AV540" s="24">
        <f t="shared" si="77"/>
        <v>0</v>
      </c>
      <c r="AW540" s="27">
        <f t="shared" si="78"/>
        <v>0</v>
      </c>
      <c r="AX540" s="28">
        <f t="shared" si="84"/>
        <v>0</v>
      </c>
      <c r="AY540" s="29" t="e">
        <f t="shared" si="79"/>
        <v>#DIV/0!</v>
      </c>
      <c r="AZ540" s="30"/>
      <c r="BA540" s="31" t="e">
        <f t="shared" si="82"/>
        <v>#DIV/0!</v>
      </c>
      <c r="BB540" s="22"/>
      <c r="BC540" s="103" t="e">
        <f t="shared" si="80"/>
        <v>#DIV/0!</v>
      </c>
      <c r="BD540" s="22"/>
      <c r="BE540" s="32"/>
      <c r="BF540" s="34" t="e">
        <f t="shared" si="83"/>
        <v>#DIV/0!</v>
      </c>
      <c r="BG540" s="35" t="e">
        <f t="shared" si="81"/>
        <v>#DIV/0!</v>
      </c>
    </row>
    <row r="541" spans="1:59" x14ac:dyDescent="0.45">
      <c r="A541" s="22"/>
      <c r="B541" s="22"/>
      <c r="C541" s="22"/>
      <c r="D541" s="22"/>
      <c r="E541" s="22"/>
      <c r="F541" s="22"/>
      <c r="G541" s="24">
        <f t="shared" si="85"/>
        <v>0</v>
      </c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6"/>
      <c r="AM541" s="25"/>
      <c r="AN541" s="26"/>
      <c r="AO541" s="25"/>
      <c r="AP541" s="25"/>
      <c r="AQ541" s="25"/>
      <c r="AR541" s="25"/>
      <c r="AS541" s="25"/>
      <c r="AT541" s="26"/>
      <c r="AU541" s="26"/>
      <c r="AV541" s="24">
        <f t="shared" si="77"/>
        <v>0</v>
      </c>
      <c r="AW541" s="27">
        <f t="shared" si="78"/>
        <v>0</v>
      </c>
      <c r="AX541" s="28">
        <f t="shared" si="84"/>
        <v>0</v>
      </c>
      <c r="AY541" s="29" t="e">
        <f t="shared" si="79"/>
        <v>#DIV/0!</v>
      </c>
      <c r="AZ541" s="30"/>
      <c r="BA541" s="31" t="e">
        <f t="shared" si="82"/>
        <v>#DIV/0!</v>
      </c>
      <c r="BB541" s="22"/>
      <c r="BC541" s="103" t="e">
        <f t="shared" si="80"/>
        <v>#DIV/0!</v>
      </c>
      <c r="BD541" s="22"/>
      <c r="BE541" s="32"/>
      <c r="BF541" s="34" t="e">
        <f t="shared" si="83"/>
        <v>#DIV/0!</v>
      </c>
      <c r="BG541" s="35" t="e">
        <f t="shared" si="81"/>
        <v>#DIV/0!</v>
      </c>
    </row>
    <row r="542" spans="1:59" x14ac:dyDescent="0.45">
      <c r="A542" s="22"/>
      <c r="B542" s="22"/>
      <c r="C542" s="22"/>
      <c r="D542" s="22"/>
      <c r="E542" s="22"/>
      <c r="F542" s="22"/>
      <c r="G542" s="24">
        <f t="shared" si="85"/>
        <v>0</v>
      </c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6"/>
      <c r="AM542" s="25"/>
      <c r="AN542" s="26"/>
      <c r="AO542" s="25"/>
      <c r="AP542" s="25"/>
      <c r="AQ542" s="25"/>
      <c r="AR542" s="25"/>
      <c r="AS542" s="25"/>
      <c r="AT542" s="26"/>
      <c r="AU542" s="26"/>
      <c r="AV542" s="24">
        <f t="shared" si="77"/>
        <v>0</v>
      </c>
      <c r="AW542" s="27">
        <f t="shared" si="78"/>
        <v>0</v>
      </c>
      <c r="AX542" s="28">
        <f t="shared" si="84"/>
        <v>0</v>
      </c>
      <c r="AY542" s="29" t="e">
        <f t="shared" si="79"/>
        <v>#DIV/0!</v>
      </c>
      <c r="AZ542" s="30"/>
      <c r="BA542" s="31" t="e">
        <f t="shared" si="82"/>
        <v>#DIV/0!</v>
      </c>
      <c r="BB542" s="22"/>
      <c r="BC542" s="103" t="e">
        <f t="shared" si="80"/>
        <v>#DIV/0!</v>
      </c>
      <c r="BD542" s="22"/>
      <c r="BE542" s="32"/>
      <c r="BF542" s="34" t="e">
        <f t="shared" si="83"/>
        <v>#DIV/0!</v>
      </c>
      <c r="BG542" s="35" t="e">
        <f t="shared" si="81"/>
        <v>#DIV/0!</v>
      </c>
    </row>
    <row r="543" spans="1:59" x14ac:dyDescent="0.45">
      <c r="A543" s="22"/>
      <c r="B543" s="22"/>
      <c r="C543" s="22"/>
      <c r="D543" s="22"/>
      <c r="E543" s="22"/>
      <c r="F543" s="22"/>
      <c r="G543" s="24">
        <f t="shared" si="85"/>
        <v>0</v>
      </c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6"/>
      <c r="AM543" s="25"/>
      <c r="AN543" s="26"/>
      <c r="AO543" s="25"/>
      <c r="AP543" s="25"/>
      <c r="AQ543" s="25"/>
      <c r="AR543" s="25"/>
      <c r="AS543" s="25"/>
      <c r="AT543" s="26"/>
      <c r="AU543" s="26"/>
      <c r="AV543" s="24">
        <f t="shared" si="77"/>
        <v>0</v>
      </c>
      <c r="AW543" s="27">
        <f t="shared" si="78"/>
        <v>0</v>
      </c>
      <c r="AX543" s="28">
        <f t="shared" si="84"/>
        <v>0</v>
      </c>
      <c r="AY543" s="29" t="e">
        <f t="shared" si="79"/>
        <v>#DIV/0!</v>
      </c>
      <c r="AZ543" s="30"/>
      <c r="BA543" s="31" t="e">
        <f t="shared" si="82"/>
        <v>#DIV/0!</v>
      </c>
      <c r="BB543" s="22"/>
      <c r="BC543" s="103" t="e">
        <f t="shared" si="80"/>
        <v>#DIV/0!</v>
      </c>
      <c r="BD543" s="22"/>
      <c r="BE543" s="32"/>
      <c r="BF543" s="34" t="e">
        <f t="shared" si="83"/>
        <v>#DIV/0!</v>
      </c>
      <c r="BG543" s="35" t="e">
        <f t="shared" si="81"/>
        <v>#DIV/0!</v>
      </c>
    </row>
    <row r="544" spans="1:59" x14ac:dyDescent="0.45">
      <c r="A544" s="22"/>
      <c r="B544" s="22"/>
      <c r="C544" s="22"/>
      <c r="D544" s="22"/>
      <c r="E544" s="22"/>
      <c r="F544" s="22"/>
      <c r="G544" s="24">
        <f t="shared" si="85"/>
        <v>0</v>
      </c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6"/>
      <c r="AM544" s="25"/>
      <c r="AN544" s="26"/>
      <c r="AO544" s="25"/>
      <c r="AP544" s="25"/>
      <c r="AQ544" s="25"/>
      <c r="AR544" s="25"/>
      <c r="AS544" s="25"/>
      <c r="AT544" s="26"/>
      <c r="AU544" s="26"/>
      <c r="AV544" s="24">
        <f t="shared" si="77"/>
        <v>0</v>
      </c>
      <c r="AW544" s="27">
        <f t="shared" si="78"/>
        <v>0</v>
      </c>
      <c r="AX544" s="28">
        <f t="shared" si="84"/>
        <v>0</v>
      </c>
      <c r="AY544" s="29" t="e">
        <f t="shared" si="79"/>
        <v>#DIV/0!</v>
      </c>
      <c r="AZ544" s="30"/>
      <c r="BA544" s="31" t="e">
        <f t="shared" si="82"/>
        <v>#DIV/0!</v>
      </c>
      <c r="BB544" s="22"/>
      <c r="BC544" s="103" t="e">
        <f t="shared" si="80"/>
        <v>#DIV/0!</v>
      </c>
      <c r="BD544" s="22"/>
      <c r="BE544" s="32"/>
      <c r="BF544" s="34" t="e">
        <f t="shared" si="83"/>
        <v>#DIV/0!</v>
      </c>
      <c r="BG544" s="35" t="e">
        <f t="shared" si="81"/>
        <v>#DIV/0!</v>
      </c>
    </row>
    <row r="545" spans="1:59" x14ac:dyDescent="0.45">
      <c r="A545" s="22"/>
      <c r="B545" s="22"/>
      <c r="C545" s="22"/>
      <c r="D545" s="22"/>
      <c r="E545" s="22"/>
      <c r="F545" s="22"/>
      <c r="G545" s="24">
        <f t="shared" si="85"/>
        <v>0</v>
      </c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6"/>
      <c r="AM545" s="25"/>
      <c r="AN545" s="26"/>
      <c r="AO545" s="25"/>
      <c r="AP545" s="25"/>
      <c r="AQ545" s="25"/>
      <c r="AR545" s="25"/>
      <c r="AS545" s="25"/>
      <c r="AT545" s="26"/>
      <c r="AU545" s="26"/>
      <c r="AV545" s="24">
        <f t="shared" si="77"/>
        <v>0</v>
      </c>
      <c r="AW545" s="27">
        <f t="shared" si="78"/>
        <v>0</v>
      </c>
      <c r="AX545" s="28">
        <f t="shared" si="84"/>
        <v>0</v>
      </c>
      <c r="AY545" s="29" t="e">
        <f t="shared" si="79"/>
        <v>#DIV/0!</v>
      </c>
      <c r="AZ545" s="30"/>
      <c r="BA545" s="31" t="e">
        <f t="shared" si="82"/>
        <v>#DIV/0!</v>
      </c>
      <c r="BB545" s="22"/>
      <c r="BC545" s="103" t="e">
        <f t="shared" si="80"/>
        <v>#DIV/0!</v>
      </c>
      <c r="BD545" s="22"/>
      <c r="BE545" s="32"/>
      <c r="BF545" s="34" t="e">
        <f t="shared" si="83"/>
        <v>#DIV/0!</v>
      </c>
      <c r="BG545" s="35" t="e">
        <f t="shared" si="81"/>
        <v>#DIV/0!</v>
      </c>
    </row>
    <row r="546" spans="1:59" x14ac:dyDescent="0.45">
      <c r="A546" s="22"/>
      <c r="B546" s="22"/>
      <c r="C546" s="22"/>
      <c r="D546" s="22"/>
      <c r="E546" s="22"/>
      <c r="F546" s="22"/>
      <c r="G546" s="24">
        <f t="shared" si="85"/>
        <v>0</v>
      </c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6"/>
      <c r="AM546" s="25"/>
      <c r="AN546" s="26"/>
      <c r="AO546" s="25"/>
      <c r="AP546" s="25"/>
      <c r="AQ546" s="25"/>
      <c r="AR546" s="25"/>
      <c r="AS546" s="25"/>
      <c r="AT546" s="26"/>
      <c r="AU546" s="26"/>
      <c r="AV546" s="24">
        <f t="shared" si="77"/>
        <v>0</v>
      </c>
      <c r="AW546" s="27">
        <f t="shared" si="78"/>
        <v>0</v>
      </c>
      <c r="AX546" s="28">
        <f t="shared" si="84"/>
        <v>0</v>
      </c>
      <c r="AY546" s="29" t="e">
        <f t="shared" si="79"/>
        <v>#DIV/0!</v>
      </c>
      <c r="AZ546" s="30"/>
      <c r="BA546" s="31" t="e">
        <f t="shared" si="82"/>
        <v>#DIV/0!</v>
      </c>
      <c r="BB546" s="22"/>
      <c r="BC546" s="103" t="e">
        <f t="shared" si="80"/>
        <v>#DIV/0!</v>
      </c>
      <c r="BD546" s="22"/>
      <c r="BE546" s="32"/>
      <c r="BF546" s="34" t="e">
        <f t="shared" si="83"/>
        <v>#DIV/0!</v>
      </c>
      <c r="BG546" s="35" t="e">
        <f t="shared" si="81"/>
        <v>#DIV/0!</v>
      </c>
    </row>
    <row r="547" spans="1:59" x14ac:dyDescent="0.45">
      <c r="A547" s="22"/>
      <c r="B547" s="22"/>
      <c r="C547" s="22"/>
      <c r="D547" s="22"/>
      <c r="E547" s="22"/>
      <c r="F547" s="22"/>
      <c r="G547" s="24">
        <f t="shared" si="85"/>
        <v>0</v>
      </c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6"/>
      <c r="AM547" s="25"/>
      <c r="AN547" s="26"/>
      <c r="AO547" s="25"/>
      <c r="AP547" s="25"/>
      <c r="AQ547" s="25"/>
      <c r="AR547" s="25"/>
      <c r="AS547" s="25"/>
      <c r="AT547" s="26"/>
      <c r="AU547" s="26"/>
      <c r="AV547" s="24">
        <f t="shared" si="77"/>
        <v>0</v>
      </c>
      <c r="AW547" s="27">
        <f t="shared" si="78"/>
        <v>0</v>
      </c>
      <c r="AX547" s="28">
        <f t="shared" si="84"/>
        <v>0</v>
      </c>
      <c r="AY547" s="29" t="e">
        <f t="shared" si="79"/>
        <v>#DIV/0!</v>
      </c>
      <c r="AZ547" s="30"/>
      <c r="BA547" s="31" t="e">
        <f t="shared" si="82"/>
        <v>#DIV/0!</v>
      </c>
      <c r="BB547" s="22"/>
      <c r="BC547" s="103" t="e">
        <f t="shared" si="80"/>
        <v>#DIV/0!</v>
      </c>
      <c r="BD547" s="22"/>
      <c r="BE547" s="32"/>
      <c r="BF547" s="34" t="e">
        <f t="shared" si="83"/>
        <v>#DIV/0!</v>
      </c>
      <c r="BG547" s="35" t="e">
        <f t="shared" si="81"/>
        <v>#DIV/0!</v>
      </c>
    </row>
    <row r="548" spans="1:59" x14ac:dyDescent="0.45">
      <c r="A548" s="22"/>
      <c r="B548" s="22"/>
      <c r="C548" s="22"/>
      <c r="D548" s="22"/>
      <c r="E548" s="22"/>
      <c r="F548" s="22"/>
      <c r="G548" s="24">
        <f t="shared" si="85"/>
        <v>0</v>
      </c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6"/>
      <c r="AM548" s="25"/>
      <c r="AN548" s="26"/>
      <c r="AO548" s="25"/>
      <c r="AP548" s="25"/>
      <c r="AQ548" s="25"/>
      <c r="AR548" s="25"/>
      <c r="AS548" s="25"/>
      <c r="AT548" s="26"/>
      <c r="AU548" s="26"/>
      <c r="AV548" s="24">
        <f t="shared" ref="AV548:AV611" si="86">SUM(H548:AT548)</f>
        <v>0</v>
      </c>
      <c r="AW548" s="27">
        <f t="shared" si="78"/>
        <v>0</v>
      </c>
      <c r="AX548" s="28">
        <f t="shared" si="84"/>
        <v>0</v>
      </c>
      <c r="AY548" s="29" t="e">
        <f t="shared" si="79"/>
        <v>#DIV/0!</v>
      </c>
      <c r="AZ548" s="30"/>
      <c r="BA548" s="31" t="e">
        <f t="shared" si="82"/>
        <v>#DIV/0!</v>
      </c>
      <c r="BB548" s="22"/>
      <c r="BC548" s="103" t="e">
        <f t="shared" si="80"/>
        <v>#DIV/0!</v>
      </c>
      <c r="BD548" s="22"/>
      <c r="BE548" s="32"/>
      <c r="BF548" s="34" t="e">
        <f t="shared" si="83"/>
        <v>#DIV/0!</v>
      </c>
      <c r="BG548" s="35" t="e">
        <f t="shared" si="81"/>
        <v>#DIV/0!</v>
      </c>
    </row>
    <row r="549" spans="1:59" x14ac:dyDescent="0.45">
      <c r="A549" s="22"/>
      <c r="B549" s="22"/>
      <c r="C549" s="22"/>
      <c r="D549" s="22"/>
      <c r="E549" s="22"/>
      <c r="F549" s="22"/>
      <c r="G549" s="24">
        <f t="shared" si="85"/>
        <v>0</v>
      </c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6"/>
      <c r="AM549" s="25"/>
      <c r="AN549" s="26"/>
      <c r="AO549" s="25"/>
      <c r="AP549" s="25"/>
      <c r="AQ549" s="25"/>
      <c r="AR549" s="25"/>
      <c r="AS549" s="25"/>
      <c r="AT549" s="26"/>
      <c r="AU549" s="26"/>
      <c r="AV549" s="24">
        <f t="shared" si="86"/>
        <v>0</v>
      </c>
      <c r="AW549" s="27">
        <f t="shared" si="78"/>
        <v>0</v>
      </c>
      <c r="AX549" s="28">
        <f t="shared" si="84"/>
        <v>0</v>
      </c>
      <c r="AY549" s="29" t="e">
        <f t="shared" si="79"/>
        <v>#DIV/0!</v>
      </c>
      <c r="AZ549" s="30"/>
      <c r="BA549" s="31" t="e">
        <f t="shared" si="82"/>
        <v>#DIV/0!</v>
      </c>
      <c r="BB549" s="22"/>
      <c r="BC549" s="103" t="e">
        <f t="shared" si="80"/>
        <v>#DIV/0!</v>
      </c>
      <c r="BD549" s="22"/>
      <c r="BE549" s="32"/>
      <c r="BF549" s="34" t="e">
        <f t="shared" si="83"/>
        <v>#DIV/0!</v>
      </c>
      <c r="BG549" s="35" t="e">
        <f t="shared" si="81"/>
        <v>#DIV/0!</v>
      </c>
    </row>
    <row r="550" spans="1:59" x14ac:dyDescent="0.45">
      <c r="A550" s="22"/>
      <c r="B550" s="22"/>
      <c r="C550" s="22"/>
      <c r="D550" s="22"/>
      <c r="E550" s="22"/>
      <c r="F550" s="22"/>
      <c r="G550" s="24">
        <f t="shared" si="85"/>
        <v>0</v>
      </c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6"/>
      <c r="AM550" s="25"/>
      <c r="AN550" s="26"/>
      <c r="AO550" s="25"/>
      <c r="AP550" s="25"/>
      <c r="AQ550" s="25"/>
      <c r="AR550" s="25"/>
      <c r="AS550" s="25"/>
      <c r="AT550" s="26"/>
      <c r="AU550" s="26"/>
      <c r="AV550" s="24">
        <f t="shared" si="86"/>
        <v>0</v>
      </c>
      <c r="AW550" s="27">
        <f t="shared" si="78"/>
        <v>0</v>
      </c>
      <c r="AX550" s="28">
        <f t="shared" si="84"/>
        <v>0</v>
      </c>
      <c r="AY550" s="29" t="e">
        <f t="shared" si="79"/>
        <v>#DIV/0!</v>
      </c>
      <c r="AZ550" s="30"/>
      <c r="BA550" s="31" t="e">
        <f t="shared" si="82"/>
        <v>#DIV/0!</v>
      </c>
      <c r="BB550" s="22"/>
      <c r="BC550" s="103" t="e">
        <f t="shared" si="80"/>
        <v>#DIV/0!</v>
      </c>
      <c r="BD550" s="22"/>
      <c r="BE550" s="32"/>
      <c r="BF550" s="34" t="e">
        <f t="shared" si="83"/>
        <v>#DIV/0!</v>
      </c>
      <c r="BG550" s="35" t="e">
        <f t="shared" si="81"/>
        <v>#DIV/0!</v>
      </c>
    </row>
    <row r="551" spans="1:59" x14ac:dyDescent="0.45">
      <c r="A551" s="22"/>
      <c r="B551" s="22"/>
      <c r="C551" s="22"/>
      <c r="D551" s="22"/>
      <c r="E551" s="22"/>
      <c r="F551" s="22"/>
      <c r="G551" s="24">
        <f t="shared" si="85"/>
        <v>0</v>
      </c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6"/>
      <c r="AM551" s="25"/>
      <c r="AN551" s="26"/>
      <c r="AO551" s="25"/>
      <c r="AP551" s="25"/>
      <c r="AQ551" s="25"/>
      <c r="AR551" s="25"/>
      <c r="AS551" s="25"/>
      <c r="AT551" s="26"/>
      <c r="AU551" s="26"/>
      <c r="AV551" s="24">
        <f t="shared" si="86"/>
        <v>0</v>
      </c>
      <c r="AW551" s="27">
        <f t="shared" si="78"/>
        <v>0</v>
      </c>
      <c r="AX551" s="28">
        <f t="shared" si="84"/>
        <v>0</v>
      </c>
      <c r="AY551" s="29" t="e">
        <f t="shared" si="79"/>
        <v>#DIV/0!</v>
      </c>
      <c r="AZ551" s="30"/>
      <c r="BA551" s="31" t="e">
        <f t="shared" si="82"/>
        <v>#DIV/0!</v>
      </c>
      <c r="BB551" s="22"/>
      <c r="BC551" s="103" t="e">
        <f t="shared" si="80"/>
        <v>#DIV/0!</v>
      </c>
      <c r="BD551" s="22"/>
      <c r="BE551" s="32"/>
      <c r="BF551" s="34" t="e">
        <f t="shared" si="83"/>
        <v>#DIV/0!</v>
      </c>
      <c r="BG551" s="35" t="e">
        <f t="shared" si="81"/>
        <v>#DIV/0!</v>
      </c>
    </row>
    <row r="552" spans="1:59" x14ac:dyDescent="0.45">
      <c r="A552" s="22"/>
      <c r="B552" s="22"/>
      <c r="C552" s="22"/>
      <c r="D552" s="22"/>
      <c r="E552" s="22"/>
      <c r="F552" s="22"/>
      <c r="G552" s="24">
        <f t="shared" si="85"/>
        <v>0</v>
      </c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6"/>
      <c r="AM552" s="25"/>
      <c r="AN552" s="26"/>
      <c r="AO552" s="25"/>
      <c r="AP552" s="25"/>
      <c r="AQ552" s="25"/>
      <c r="AR552" s="25"/>
      <c r="AS552" s="25"/>
      <c r="AT552" s="26"/>
      <c r="AU552" s="26"/>
      <c r="AV552" s="24">
        <f t="shared" si="86"/>
        <v>0</v>
      </c>
      <c r="AW552" s="27">
        <f t="shared" si="78"/>
        <v>0</v>
      </c>
      <c r="AX552" s="28">
        <f t="shared" si="84"/>
        <v>0</v>
      </c>
      <c r="AY552" s="29" t="e">
        <f t="shared" si="79"/>
        <v>#DIV/0!</v>
      </c>
      <c r="AZ552" s="30"/>
      <c r="BA552" s="31" t="e">
        <f t="shared" si="82"/>
        <v>#DIV/0!</v>
      </c>
      <c r="BB552" s="22"/>
      <c r="BC552" s="103" t="e">
        <f t="shared" si="80"/>
        <v>#DIV/0!</v>
      </c>
      <c r="BD552" s="22"/>
      <c r="BE552" s="32"/>
      <c r="BF552" s="34" t="e">
        <f t="shared" si="83"/>
        <v>#DIV/0!</v>
      </c>
      <c r="BG552" s="35" t="e">
        <f t="shared" si="81"/>
        <v>#DIV/0!</v>
      </c>
    </row>
    <row r="553" spans="1:59" x14ac:dyDescent="0.45">
      <c r="A553" s="22"/>
      <c r="B553" s="22"/>
      <c r="C553" s="22"/>
      <c r="D553" s="22"/>
      <c r="E553" s="22"/>
      <c r="F553" s="22"/>
      <c r="G553" s="24">
        <f t="shared" si="85"/>
        <v>0</v>
      </c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6"/>
      <c r="AM553" s="25"/>
      <c r="AN553" s="26"/>
      <c r="AO553" s="25"/>
      <c r="AP553" s="25"/>
      <c r="AQ553" s="25"/>
      <c r="AR553" s="25"/>
      <c r="AS553" s="25"/>
      <c r="AT553" s="26"/>
      <c r="AU553" s="26"/>
      <c r="AV553" s="24">
        <f t="shared" si="86"/>
        <v>0</v>
      </c>
      <c r="AW553" s="27">
        <f t="shared" si="78"/>
        <v>0</v>
      </c>
      <c r="AX553" s="28">
        <f t="shared" si="84"/>
        <v>0</v>
      </c>
      <c r="AY553" s="29" t="e">
        <f t="shared" si="79"/>
        <v>#DIV/0!</v>
      </c>
      <c r="AZ553" s="30"/>
      <c r="BA553" s="31" t="e">
        <f t="shared" si="82"/>
        <v>#DIV/0!</v>
      </c>
      <c r="BB553" s="22"/>
      <c r="BC553" s="103" t="e">
        <f t="shared" si="80"/>
        <v>#DIV/0!</v>
      </c>
      <c r="BD553" s="22"/>
      <c r="BE553" s="32"/>
      <c r="BF553" s="34" t="e">
        <f t="shared" si="83"/>
        <v>#DIV/0!</v>
      </c>
      <c r="BG553" s="35" t="e">
        <f t="shared" si="81"/>
        <v>#DIV/0!</v>
      </c>
    </row>
    <row r="554" spans="1:59" x14ac:dyDescent="0.45">
      <c r="A554" s="22"/>
      <c r="B554" s="22"/>
      <c r="C554" s="22"/>
      <c r="D554" s="22"/>
      <c r="E554" s="22"/>
      <c r="F554" s="22"/>
      <c r="G554" s="24">
        <f t="shared" si="85"/>
        <v>0</v>
      </c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6"/>
      <c r="AM554" s="25"/>
      <c r="AN554" s="26"/>
      <c r="AO554" s="25"/>
      <c r="AP554" s="25"/>
      <c r="AQ554" s="25"/>
      <c r="AR554" s="25"/>
      <c r="AS554" s="25"/>
      <c r="AT554" s="26"/>
      <c r="AU554" s="26"/>
      <c r="AV554" s="24">
        <f t="shared" si="86"/>
        <v>0</v>
      </c>
      <c r="AW554" s="27">
        <f t="shared" si="78"/>
        <v>0</v>
      </c>
      <c r="AX554" s="28">
        <f t="shared" si="84"/>
        <v>0</v>
      </c>
      <c r="AY554" s="29" t="e">
        <f t="shared" si="79"/>
        <v>#DIV/0!</v>
      </c>
      <c r="AZ554" s="30"/>
      <c r="BA554" s="31" t="e">
        <f t="shared" si="82"/>
        <v>#DIV/0!</v>
      </c>
      <c r="BB554" s="22"/>
      <c r="BC554" s="103" t="e">
        <f t="shared" si="80"/>
        <v>#DIV/0!</v>
      </c>
      <c r="BD554" s="22"/>
      <c r="BE554" s="32"/>
      <c r="BF554" s="34" t="e">
        <f t="shared" si="83"/>
        <v>#DIV/0!</v>
      </c>
      <c r="BG554" s="35" t="e">
        <f t="shared" si="81"/>
        <v>#DIV/0!</v>
      </c>
    </row>
    <row r="555" spans="1:59" x14ac:dyDescent="0.45">
      <c r="A555" s="22"/>
      <c r="B555" s="22"/>
      <c r="C555" s="22"/>
      <c r="D555" s="22"/>
      <c r="E555" s="22"/>
      <c r="F555" s="22"/>
      <c r="G555" s="24">
        <f t="shared" si="85"/>
        <v>0</v>
      </c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6"/>
      <c r="AM555" s="25"/>
      <c r="AN555" s="26"/>
      <c r="AO555" s="25"/>
      <c r="AP555" s="25"/>
      <c r="AQ555" s="25"/>
      <c r="AR555" s="25"/>
      <c r="AS555" s="25"/>
      <c r="AT555" s="26"/>
      <c r="AU555" s="26"/>
      <c r="AV555" s="24">
        <f t="shared" si="86"/>
        <v>0</v>
      </c>
      <c r="AW555" s="27">
        <f t="shared" si="78"/>
        <v>0</v>
      </c>
      <c r="AX555" s="28">
        <f t="shared" si="84"/>
        <v>0</v>
      </c>
      <c r="AY555" s="29" t="e">
        <f t="shared" si="79"/>
        <v>#DIV/0!</v>
      </c>
      <c r="AZ555" s="30"/>
      <c r="BA555" s="31" t="e">
        <f t="shared" si="82"/>
        <v>#DIV/0!</v>
      </c>
      <c r="BB555" s="22"/>
      <c r="BC555" s="103" t="e">
        <f t="shared" si="80"/>
        <v>#DIV/0!</v>
      </c>
      <c r="BD555" s="22"/>
      <c r="BE555" s="32"/>
      <c r="BF555" s="34" t="e">
        <f t="shared" si="83"/>
        <v>#DIV/0!</v>
      </c>
      <c r="BG555" s="35" t="e">
        <f t="shared" si="81"/>
        <v>#DIV/0!</v>
      </c>
    </row>
    <row r="556" spans="1:59" x14ac:dyDescent="0.45">
      <c r="A556" s="22"/>
      <c r="B556" s="22"/>
      <c r="C556" s="22"/>
      <c r="D556" s="22"/>
      <c r="E556" s="22"/>
      <c r="F556" s="22"/>
      <c r="G556" s="24">
        <f t="shared" si="85"/>
        <v>0</v>
      </c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6"/>
      <c r="AM556" s="25"/>
      <c r="AN556" s="26"/>
      <c r="AO556" s="25"/>
      <c r="AP556" s="25"/>
      <c r="AQ556" s="25"/>
      <c r="AR556" s="25"/>
      <c r="AS556" s="25"/>
      <c r="AT556" s="26"/>
      <c r="AU556" s="26"/>
      <c r="AV556" s="24">
        <f t="shared" si="86"/>
        <v>0</v>
      </c>
      <c r="AW556" s="27">
        <f t="shared" si="78"/>
        <v>0</v>
      </c>
      <c r="AX556" s="28">
        <f t="shared" si="84"/>
        <v>0</v>
      </c>
      <c r="AY556" s="29" t="e">
        <f t="shared" si="79"/>
        <v>#DIV/0!</v>
      </c>
      <c r="AZ556" s="30"/>
      <c r="BA556" s="31" t="e">
        <f t="shared" si="82"/>
        <v>#DIV/0!</v>
      </c>
      <c r="BB556" s="22"/>
      <c r="BC556" s="103" t="e">
        <f t="shared" si="80"/>
        <v>#DIV/0!</v>
      </c>
      <c r="BD556" s="22"/>
      <c r="BE556" s="32"/>
      <c r="BF556" s="34" t="e">
        <f t="shared" si="83"/>
        <v>#DIV/0!</v>
      </c>
      <c r="BG556" s="35" t="e">
        <f t="shared" si="81"/>
        <v>#DIV/0!</v>
      </c>
    </row>
    <row r="557" spans="1:59" x14ac:dyDescent="0.45">
      <c r="A557" s="22"/>
      <c r="B557" s="22"/>
      <c r="C557" s="22"/>
      <c r="D557" s="22"/>
      <c r="E557" s="22"/>
      <c r="F557" s="22"/>
      <c r="G557" s="24">
        <f t="shared" si="85"/>
        <v>0</v>
      </c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6"/>
      <c r="AM557" s="25"/>
      <c r="AN557" s="26"/>
      <c r="AO557" s="25"/>
      <c r="AP557" s="25"/>
      <c r="AQ557" s="25"/>
      <c r="AR557" s="25"/>
      <c r="AS557" s="25"/>
      <c r="AT557" s="26"/>
      <c r="AU557" s="26"/>
      <c r="AV557" s="24">
        <f t="shared" si="86"/>
        <v>0</v>
      </c>
      <c r="AW557" s="27">
        <f t="shared" ref="AW557:AW620" si="87">G557-AV557</f>
        <v>0</v>
      </c>
      <c r="AX557" s="28">
        <f t="shared" si="84"/>
        <v>0</v>
      </c>
      <c r="AY557" s="29" t="e">
        <f t="shared" ref="AY557:AY620" si="88">AW557/G557</f>
        <v>#DIV/0!</v>
      </c>
      <c r="AZ557" s="30"/>
      <c r="BA557" s="31" t="e">
        <f t="shared" si="82"/>
        <v>#DIV/0!</v>
      </c>
      <c r="BB557" s="22"/>
      <c r="BC557" s="103" t="e">
        <f t="shared" si="80"/>
        <v>#DIV/0!</v>
      </c>
      <c r="BD557" s="22"/>
      <c r="BE557" s="32"/>
      <c r="BF557" s="34" t="e">
        <f t="shared" si="83"/>
        <v>#DIV/0!</v>
      </c>
      <c r="BG557" s="35" t="e">
        <f t="shared" si="81"/>
        <v>#DIV/0!</v>
      </c>
    </row>
    <row r="558" spans="1:59" x14ac:dyDescent="0.45">
      <c r="A558" s="22"/>
      <c r="B558" s="22"/>
      <c r="C558" s="22"/>
      <c r="D558" s="22"/>
      <c r="E558" s="22"/>
      <c r="F558" s="22"/>
      <c r="G558" s="24">
        <f t="shared" si="85"/>
        <v>0</v>
      </c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6"/>
      <c r="AM558" s="25"/>
      <c r="AN558" s="26"/>
      <c r="AO558" s="25"/>
      <c r="AP558" s="25"/>
      <c r="AQ558" s="25"/>
      <c r="AR558" s="25"/>
      <c r="AS558" s="25"/>
      <c r="AT558" s="26"/>
      <c r="AU558" s="26"/>
      <c r="AV558" s="24">
        <f t="shared" si="86"/>
        <v>0</v>
      </c>
      <c r="AW558" s="27">
        <f t="shared" si="87"/>
        <v>0</v>
      </c>
      <c r="AX558" s="28">
        <f t="shared" si="84"/>
        <v>0</v>
      </c>
      <c r="AY558" s="29" t="e">
        <f t="shared" si="88"/>
        <v>#DIV/0!</v>
      </c>
      <c r="AZ558" s="30"/>
      <c r="BA558" s="31" t="e">
        <f t="shared" si="82"/>
        <v>#DIV/0!</v>
      </c>
      <c r="BB558" s="22"/>
      <c r="BC558" s="103" t="e">
        <f t="shared" si="80"/>
        <v>#DIV/0!</v>
      </c>
      <c r="BD558" s="22"/>
      <c r="BE558" s="32"/>
      <c r="BF558" s="34" t="e">
        <f t="shared" si="83"/>
        <v>#DIV/0!</v>
      </c>
      <c r="BG558" s="35" t="e">
        <f t="shared" si="81"/>
        <v>#DIV/0!</v>
      </c>
    </row>
    <row r="559" spans="1:59" x14ac:dyDescent="0.45">
      <c r="A559" s="22"/>
      <c r="B559" s="22"/>
      <c r="C559" s="22"/>
      <c r="D559" s="22"/>
      <c r="E559" s="22"/>
      <c r="F559" s="22"/>
      <c r="G559" s="24">
        <f t="shared" si="85"/>
        <v>0</v>
      </c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6"/>
      <c r="AM559" s="25"/>
      <c r="AN559" s="26"/>
      <c r="AO559" s="25"/>
      <c r="AP559" s="25"/>
      <c r="AQ559" s="25"/>
      <c r="AR559" s="25"/>
      <c r="AS559" s="25"/>
      <c r="AT559" s="26"/>
      <c r="AU559" s="26"/>
      <c r="AV559" s="24">
        <f t="shared" si="86"/>
        <v>0</v>
      </c>
      <c r="AW559" s="27">
        <f t="shared" si="87"/>
        <v>0</v>
      </c>
      <c r="AX559" s="28">
        <f t="shared" si="84"/>
        <v>0</v>
      </c>
      <c r="AY559" s="29" t="e">
        <f t="shared" si="88"/>
        <v>#DIV/0!</v>
      </c>
      <c r="AZ559" s="30"/>
      <c r="BA559" s="31" t="e">
        <f t="shared" si="82"/>
        <v>#DIV/0!</v>
      </c>
      <c r="BB559" s="22"/>
      <c r="BC559" s="103" t="e">
        <f t="shared" si="80"/>
        <v>#DIV/0!</v>
      </c>
      <c r="BD559" s="22"/>
      <c r="BE559" s="32"/>
      <c r="BF559" s="34" t="e">
        <f t="shared" si="83"/>
        <v>#DIV/0!</v>
      </c>
      <c r="BG559" s="35" t="e">
        <f t="shared" si="81"/>
        <v>#DIV/0!</v>
      </c>
    </row>
    <row r="560" spans="1:59" x14ac:dyDescent="0.45">
      <c r="A560" s="22"/>
      <c r="B560" s="22"/>
      <c r="C560" s="22"/>
      <c r="D560" s="22"/>
      <c r="E560" s="22"/>
      <c r="F560" s="22"/>
      <c r="G560" s="24">
        <f t="shared" si="85"/>
        <v>0</v>
      </c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6"/>
      <c r="AM560" s="25"/>
      <c r="AN560" s="26"/>
      <c r="AO560" s="25"/>
      <c r="AP560" s="25"/>
      <c r="AQ560" s="25"/>
      <c r="AR560" s="25"/>
      <c r="AS560" s="25"/>
      <c r="AT560" s="26"/>
      <c r="AU560" s="26"/>
      <c r="AV560" s="24">
        <f t="shared" si="86"/>
        <v>0</v>
      </c>
      <c r="AW560" s="27">
        <f t="shared" si="87"/>
        <v>0</v>
      </c>
      <c r="AX560" s="28">
        <f t="shared" si="84"/>
        <v>0</v>
      </c>
      <c r="AY560" s="29" t="e">
        <f t="shared" si="88"/>
        <v>#DIV/0!</v>
      </c>
      <c r="AZ560" s="30"/>
      <c r="BA560" s="31" t="e">
        <f t="shared" si="82"/>
        <v>#DIV/0!</v>
      </c>
      <c r="BB560" s="22"/>
      <c r="BC560" s="103" t="e">
        <f t="shared" si="80"/>
        <v>#DIV/0!</v>
      </c>
      <c r="BD560" s="22"/>
      <c r="BE560" s="32"/>
      <c r="BF560" s="34" t="e">
        <f t="shared" si="83"/>
        <v>#DIV/0!</v>
      </c>
      <c r="BG560" s="35" t="e">
        <f t="shared" si="81"/>
        <v>#DIV/0!</v>
      </c>
    </row>
    <row r="561" spans="1:59" x14ac:dyDescent="0.45">
      <c r="A561" s="22"/>
      <c r="B561" s="22"/>
      <c r="C561" s="22"/>
      <c r="D561" s="22"/>
      <c r="E561" s="22"/>
      <c r="F561" s="22"/>
      <c r="G561" s="24">
        <f t="shared" si="85"/>
        <v>0</v>
      </c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6"/>
      <c r="AM561" s="25"/>
      <c r="AN561" s="26"/>
      <c r="AO561" s="25"/>
      <c r="AP561" s="25"/>
      <c r="AQ561" s="25"/>
      <c r="AR561" s="25"/>
      <c r="AS561" s="25"/>
      <c r="AT561" s="26"/>
      <c r="AU561" s="26"/>
      <c r="AV561" s="24">
        <f t="shared" si="86"/>
        <v>0</v>
      </c>
      <c r="AW561" s="27">
        <f t="shared" si="87"/>
        <v>0</v>
      </c>
      <c r="AX561" s="28">
        <f t="shared" si="84"/>
        <v>0</v>
      </c>
      <c r="AY561" s="29" t="e">
        <f t="shared" si="88"/>
        <v>#DIV/0!</v>
      </c>
      <c r="AZ561" s="30"/>
      <c r="BA561" s="31" t="e">
        <f t="shared" si="82"/>
        <v>#DIV/0!</v>
      </c>
      <c r="BB561" s="22"/>
      <c r="BC561" s="103" t="e">
        <f t="shared" si="80"/>
        <v>#DIV/0!</v>
      </c>
      <c r="BD561" s="22"/>
      <c r="BE561" s="32"/>
      <c r="BF561" s="34" t="e">
        <f t="shared" si="83"/>
        <v>#DIV/0!</v>
      </c>
      <c r="BG561" s="35" t="e">
        <f t="shared" si="81"/>
        <v>#DIV/0!</v>
      </c>
    </row>
    <row r="562" spans="1:59" x14ac:dyDescent="0.45">
      <c r="A562" s="22"/>
      <c r="B562" s="22"/>
      <c r="C562" s="22"/>
      <c r="D562" s="22"/>
      <c r="E562" s="22"/>
      <c r="F562" s="22"/>
      <c r="G562" s="24">
        <f t="shared" si="85"/>
        <v>0</v>
      </c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6"/>
      <c r="AM562" s="25"/>
      <c r="AN562" s="26"/>
      <c r="AO562" s="25"/>
      <c r="AP562" s="25"/>
      <c r="AQ562" s="25"/>
      <c r="AR562" s="25"/>
      <c r="AS562" s="25"/>
      <c r="AT562" s="26"/>
      <c r="AU562" s="26"/>
      <c r="AV562" s="24">
        <f t="shared" si="86"/>
        <v>0</v>
      </c>
      <c r="AW562" s="27">
        <f t="shared" si="87"/>
        <v>0</v>
      </c>
      <c r="AX562" s="28">
        <f t="shared" si="84"/>
        <v>0</v>
      </c>
      <c r="AY562" s="29" t="e">
        <f t="shared" si="88"/>
        <v>#DIV/0!</v>
      </c>
      <c r="AZ562" s="30"/>
      <c r="BA562" s="31" t="e">
        <f t="shared" si="82"/>
        <v>#DIV/0!</v>
      </c>
      <c r="BB562" s="22"/>
      <c r="BC562" s="103" t="e">
        <f t="shared" si="80"/>
        <v>#DIV/0!</v>
      </c>
      <c r="BD562" s="22"/>
      <c r="BE562" s="32"/>
      <c r="BF562" s="34" t="e">
        <f t="shared" si="83"/>
        <v>#DIV/0!</v>
      </c>
      <c r="BG562" s="35" t="e">
        <f t="shared" si="81"/>
        <v>#DIV/0!</v>
      </c>
    </row>
    <row r="563" spans="1:59" x14ac:dyDescent="0.45">
      <c r="A563" s="22"/>
      <c r="B563" s="22"/>
      <c r="C563" s="22"/>
      <c r="D563" s="22"/>
      <c r="E563" s="22"/>
      <c r="F563" s="22"/>
      <c r="G563" s="24">
        <f t="shared" si="85"/>
        <v>0</v>
      </c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6"/>
      <c r="AM563" s="25"/>
      <c r="AN563" s="26"/>
      <c r="AO563" s="25"/>
      <c r="AP563" s="25"/>
      <c r="AQ563" s="25"/>
      <c r="AR563" s="25"/>
      <c r="AS563" s="25"/>
      <c r="AT563" s="26"/>
      <c r="AU563" s="26"/>
      <c r="AV563" s="24">
        <f t="shared" si="86"/>
        <v>0</v>
      </c>
      <c r="AW563" s="27">
        <f t="shared" si="87"/>
        <v>0</v>
      </c>
      <c r="AX563" s="28">
        <f t="shared" si="84"/>
        <v>0</v>
      </c>
      <c r="AY563" s="29" t="e">
        <f t="shared" si="88"/>
        <v>#DIV/0!</v>
      </c>
      <c r="AZ563" s="30"/>
      <c r="BA563" s="31" t="e">
        <f t="shared" si="82"/>
        <v>#DIV/0!</v>
      </c>
      <c r="BB563" s="22"/>
      <c r="BC563" s="103" t="e">
        <f t="shared" si="80"/>
        <v>#DIV/0!</v>
      </c>
      <c r="BD563" s="22"/>
      <c r="BE563" s="32"/>
      <c r="BF563" s="34" t="e">
        <f t="shared" si="83"/>
        <v>#DIV/0!</v>
      </c>
      <c r="BG563" s="35" t="e">
        <f t="shared" si="81"/>
        <v>#DIV/0!</v>
      </c>
    </row>
    <row r="564" spans="1:59" x14ac:dyDescent="0.45">
      <c r="A564" s="22"/>
      <c r="B564" s="22"/>
      <c r="C564" s="22"/>
      <c r="D564" s="22"/>
      <c r="E564" s="22"/>
      <c r="F564" s="22"/>
      <c r="G564" s="24">
        <f t="shared" si="85"/>
        <v>0</v>
      </c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6"/>
      <c r="AM564" s="25"/>
      <c r="AN564" s="26"/>
      <c r="AO564" s="25"/>
      <c r="AP564" s="25"/>
      <c r="AQ564" s="25"/>
      <c r="AR564" s="25"/>
      <c r="AS564" s="25"/>
      <c r="AT564" s="26"/>
      <c r="AU564" s="26"/>
      <c r="AV564" s="24">
        <f t="shared" si="86"/>
        <v>0</v>
      </c>
      <c r="AW564" s="27">
        <f t="shared" si="87"/>
        <v>0</v>
      </c>
      <c r="AX564" s="28">
        <f t="shared" si="84"/>
        <v>0</v>
      </c>
      <c r="AY564" s="29" t="e">
        <f t="shared" si="88"/>
        <v>#DIV/0!</v>
      </c>
      <c r="AZ564" s="30"/>
      <c r="BA564" s="31" t="e">
        <f t="shared" si="82"/>
        <v>#DIV/0!</v>
      </c>
      <c r="BB564" s="22"/>
      <c r="BC564" s="103" t="e">
        <f t="shared" si="80"/>
        <v>#DIV/0!</v>
      </c>
      <c r="BD564" s="22"/>
      <c r="BE564" s="32"/>
      <c r="BF564" s="34" t="e">
        <f t="shared" si="83"/>
        <v>#DIV/0!</v>
      </c>
      <c r="BG564" s="35" t="e">
        <f t="shared" si="81"/>
        <v>#DIV/0!</v>
      </c>
    </row>
    <row r="565" spans="1:59" x14ac:dyDescent="0.45">
      <c r="A565" s="22"/>
      <c r="B565" s="22"/>
      <c r="C565" s="22"/>
      <c r="D565" s="22"/>
      <c r="E565" s="22"/>
      <c r="F565" s="22"/>
      <c r="G565" s="24">
        <f t="shared" si="85"/>
        <v>0</v>
      </c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6"/>
      <c r="AM565" s="25"/>
      <c r="AN565" s="26"/>
      <c r="AO565" s="25"/>
      <c r="AP565" s="25"/>
      <c r="AQ565" s="25"/>
      <c r="AR565" s="25"/>
      <c r="AS565" s="25"/>
      <c r="AT565" s="26"/>
      <c r="AU565" s="26"/>
      <c r="AV565" s="24">
        <f t="shared" si="86"/>
        <v>0</v>
      </c>
      <c r="AW565" s="27">
        <f t="shared" si="87"/>
        <v>0</v>
      </c>
      <c r="AX565" s="28">
        <f t="shared" si="84"/>
        <v>0</v>
      </c>
      <c r="AY565" s="29" t="e">
        <f t="shared" si="88"/>
        <v>#DIV/0!</v>
      </c>
      <c r="AZ565" s="30"/>
      <c r="BA565" s="31" t="e">
        <f t="shared" si="82"/>
        <v>#DIV/0!</v>
      </c>
      <c r="BB565" s="22"/>
      <c r="BC565" s="103" t="e">
        <f t="shared" si="80"/>
        <v>#DIV/0!</v>
      </c>
      <c r="BD565" s="22"/>
      <c r="BE565" s="32"/>
      <c r="BF565" s="34" t="e">
        <f t="shared" si="83"/>
        <v>#DIV/0!</v>
      </c>
      <c r="BG565" s="35" t="e">
        <f t="shared" si="81"/>
        <v>#DIV/0!</v>
      </c>
    </row>
    <row r="566" spans="1:59" x14ac:dyDescent="0.45">
      <c r="A566" s="22"/>
      <c r="B566" s="22"/>
      <c r="C566" s="22"/>
      <c r="D566" s="22"/>
      <c r="E566" s="22"/>
      <c r="F566" s="22"/>
      <c r="G566" s="24">
        <f t="shared" si="85"/>
        <v>0</v>
      </c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6"/>
      <c r="AM566" s="25"/>
      <c r="AN566" s="26"/>
      <c r="AO566" s="25"/>
      <c r="AP566" s="25"/>
      <c r="AQ566" s="25"/>
      <c r="AR566" s="25"/>
      <c r="AS566" s="25"/>
      <c r="AT566" s="26"/>
      <c r="AU566" s="26"/>
      <c r="AV566" s="24">
        <f t="shared" si="86"/>
        <v>0</v>
      </c>
      <c r="AW566" s="27">
        <f t="shared" si="87"/>
        <v>0</v>
      </c>
      <c r="AX566" s="28">
        <f t="shared" si="84"/>
        <v>0</v>
      </c>
      <c r="AY566" s="29" t="e">
        <f t="shared" si="88"/>
        <v>#DIV/0!</v>
      </c>
      <c r="AZ566" s="30"/>
      <c r="BA566" s="31" t="e">
        <f t="shared" si="82"/>
        <v>#DIV/0!</v>
      </c>
      <c r="BB566" s="22"/>
      <c r="BC566" s="103" t="e">
        <f t="shared" si="80"/>
        <v>#DIV/0!</v>
      </c>
      <c r="BD566" s="22"/>
      <c r="BE566" s="32"/>
      <c r="BF566" s="34" t="e">
        <f t="shared" si="83"/>
        <v>#DIV/0!</v>
      </c>
      <c r="BG566" s="35" t="e">
        <f t="shared" si="81"/>
        <v>#DIV/0!</v>
      </c>
    </row>
    <row r="567" spans="1:59" x14ac:dyDescent="0.45">
      <c r="A567" s="22"/>
      <c r="B567" s="22"/>
      <c r="C567" s="22"/>
      <c r="D567" s="22"/>
      <c r="E567" s="22"/>
      <c r="F567" s="22"/>
      <c r="G567" s="24">
        <f t="shared" si="85"/>
        <v>0</v>
      </c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6"/>
      <c r="AM567" s="25"/>
      <c r="AN567" s="26"/>
      <c r="AO567" s="25"/>
      <c r="AP567" s="25"/>
      <c r="AQ567" s="25"/>
      <c r="AR567" s="25"/>
      <c r="AS567" s="25"/>
      <c r="AT567" s="26"/>
      <c r="AU567" s="26"/>
      <c r="AV567" s="24">
        <f t="shared" si="86"/>
        <v>0</v>
      </c>
      <c r="AW567" s="27">
        <f t="shared" si="87"/>
        <v>0</v>
      </c>
      <c r="AX567" s="28">
        <f t="shared" si="84"/>
        <v>0</v>
      </c>
      <c r="AY567" s="29" t="e">
        <f t="shared" si="88"/>
        <v>#DIV/0!</v>
      </c>
      <c r="AZ567" s="30"/>
      <c r="BA567" s="31" t="e">
        <f t="shared" si="82"/>
        <v>#DIV/0!</v>
      </c>
      <c r="BB567" s="22"/>
      <c r="BC567" s="103" t="e">
        <f t="shared" si="80"/>
        <v>#DIV/0!</v>
      </c>
      <c r="BD567" s="22"/>
      <c r="BE567" s="32"/>
      <c r="BF567" s="34" t="e">
        <f t="shared" si="83"/>
        <v>#DIV/0!</v>
      </c>
      <c r="BG567" s="35" t="e">
        <f t="shared" si="81"/>
        <v>#DIV/0!</v>
      </c>
    </row>
    <row r="568" spans="1:59" x14ac:dyDescent="0.45">
      <c r="A568" s="22"/>
      <c r="B568" s="22"/>
      <c r="C568" s="22"/>
      <c r="D568" s="22"/>
      <c r="E568" s="22"/>
      <c r="F568" s="22"/>
      <c r="G568" s="24">
        <f t="shared" si="85"/>
        <v>0</v>
      </c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6"/>
      <c r="AM568" s="25"/>
      <c r="AN568" s="26"/>
      <c r="AO568" s="25"/>
      <c r="AP568" s="25"/>
      <c r="AQ568" s="25"/>
      <c r="AR568" s="25"/>
      <c r="AS568" s="25"/>
      <c r="AT568" s="26"/>
      <c r="AU568" s="26"/>
      <c r="AV568" s="24">
        <f t="shared" si="86"/>
        <v>0</v>
      </c>
      <c r="AW568" s="27">
        <f t="shared" si="87"/>
        <v>0</v>
      </c>
      <c r="AX568" s="28">
        <f t="shared" si="84"/>
        <v>0</v>
      </c>
      <c r="AY568" s="29" t="e">
        <f t="shared" si="88"/>
        <v>#DIV/0!</v>
      </c>
      <c r="AZ568" s="30"/>
      <c r="BA568" s="31" t="e">
        <f t="shared" si="82"/>
        <v>#DIV/0!</v>
      </c>
      <c r="BB568" s="22"/>
      <c r="BC568" s="103" t="e">
        <f t="shared" si="80"/>
        <v>#DIV/0!</v>
      </c>
      <c r="BD568" s="22"/>
      <c r="BE568" s="32"/>
      <c r="BF568" s="34" t="e">
        <f t="shared" si="83"/>
        <v>#DIV/0!</v>
      </c>
      <c r="BG568" s="35" t="e">
        <f t="shared" si="81"/>
        <v>#DIV/0!</v>
      </c>
    </row>
    <row r="569" spans="1:59" x14ac:dyDescent="0.45">
      <c r="A569" s="22"/>
      <c r="B569" s="22"/>
      <c r="C569" s="22"/>
      <c r="D569" s="22"/>
      <c r="E569" s="22"/>
      <c r="F569" s="22"/>
      <c r="G569" s="24">
        <f t="shared" si="85"/>
        <v>0</v>
      </c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6"/>
      <c r="AM569" s="25"/>
      <c r="AN569" s="26"/>
      <c r="AO569" s="25"/>
      <c r="AP569" s="25"/>
      <c r="AQ569" s="25"/>
      <c r="AR569" s="25"/>
      <c r="AS569" s="25"/>
      <c r="AT569" s="26"/>
      <c r="AU569" s="26"/>
      <c r="AV569" s="24">
        <f t="shared" si="86"/>
        <v>0</v>
      </c>
      <c r="AW569" s="27">
        <f t="shared" si="87"/>
        <v>0</v>
      </c>
      <c r="AX569" s="28">
        <f t="shared" si="84"/>
        <v>0</v>
      </c>
      <c r="AY569" s="29" t="e">
        <f t="shared" si="88"/>
        <v>#DIV/0!</v>
      </c>
      <c r="AZ569" s="30"/>
      <c r="BA569" s="31" t="e">
        <f t="shared" si="82"/>
        <v>#DIV/0!</v>
      </c>
      <c r="BB569" s="22"/>
      <c r="BC569" s="103" t="e">
        <f t="shared" si="80"/>
        <v>#DIV/0!</v>
      </c>
      <c r="BD569" s="22"/>
      <c r="BE569" s="32"/>
      <c r="BF569" s="34" t="e">
        <f t="shared" si="83"/>
        <v>#DIV/0!</v>
      </c>
      <c r="BG569" s="35" t="e">
        <f t="shared" si="81"/>
        <v>#DIV/0!</v>
      </c>
    </row>
    <row r="570" spans="1:59" x14ac:dyDescent="0.45">
      <c r="A570" s="22"/>
      <c r="B570" s="22"/>
      <c r="C570" s="22"/>
      <c r="D570" s="22"/>
      <c r="E570" s="22"/>
      <c r="F570" s="22"/>
      <c r="G570" s="24">
        <f t="shared" si="85"/>
        <v>0</v>
      </c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6"/>
      <c r="AM570" s="25"/>
      <c r="AN570" s="26"/>
      <c r="AO570" s="25"/>
      <c r="AP570" s="25"/>
      <c r="AQ570" s="25"/>
      <c r="AR570" s="25"/>
      <c r="AS570" s="25"/>
      <c r="AT570" s="26"/>
      <c r="AU570" s="26"/>
      <c r="AV570" s="24">
        <f t="shared" si="86"/>
        <v>0</v>
      </c>
      <c r="AW570" s="27">
        <f t="shared" si="87"/>
        <v>0</v>
      </c>
      <c r="AX570" s="28">
        <f t="shared" si="84"/>
        <v>0</v>
      </c>
      <c r="AY570" s="29" t="e">
        <f t="shared" si="88"/>
        <v>#DIV/0!</v>
      </c>
      <c r="AZ570" s="30"/>
      <c r="BA570" s="31" t="e">
        <f t="shared" si="82"/>
        <v>#DIV/0!</v>
      </c>
      <c r="BB570" s="22"/>
      <c r="BC570" s="103" t="e">
        <f t="shared" si="80"/>
        <v>#DIV/0!</v>
      </c>
      <c r="BD570" s="22"/>
      <c r="BE570" s="32"/>
      <c r="BF570" s="34" t="e">
        <f t="shared" si="83"/>
        <v>#DIV/0!</v>
      </c>
      <c r="BG570" s="35" t="e">
        <f t="shared" si="81"/>
        <v>#DIV/0!</v>
      </c>
    </row>
    <row r="571" spans="1:59" x14ac:dyDescent="0.45">
      <c r="A571" s="22"/>
      <c r="B571" s="22"/>
      <c r="C571" s="22"/>
      <c r="D571" s="22"/>
      <c r="E571" s="22"/>
      <c r="F571" s="22"/>
      <c r="G571" s="24">
        <f t="shared" si="85"/>
        <v>0</v>
      </c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6"/>
      <c r="AM571" s="25"/>
      <c r="AN571" s="26"/>
      <c r="AO571" s="25"/>
      <c r="AP571" s="25"/>
      <c r="AQ571" s="25"/>
      <c r="AR571" s="25"/>
      <c r="AS571" s="25"/>
      <c r="AT571" s="26"/>
      <c r="AU571" s="26"/>
      <c r="AV571" s="24">
        <f t="shared" si="86"/>
        <v>0</v>
      </c>
      <c r="AW571" s="27">
        <f t="shared" si="87"/>
        <v>0</v>
      </c>
      <c r="AX571" s="28">
        <f t="shared" si="84"/>
        <v>0</v>
      </c>
      <c r="AY571" s="29" t="e">
        <f t="shared" si="88"/>
        <v>#DIV/0!</v>
      </c>
      <c r="AZ571" s="30"/>
      <c r="BA571" s="31" t="e">
        <f t="shared" si="82"/>
        <v>#DIV/0!</v>
      </c>
      <c r="BB571" s="22"/>
      <c r="BC571" s="103" t="e">
        <f t="shared" si="80"/>
        <v>#DIV/0!</v>
      </c>
      <c r="BD571" s="22"/>
      <c r="BE571" s="32"/>
      <c r="BF571" s="34" t="e">
        <f t="shared" si="83"/>
        <v>#DIV/0!</v>
      </c>
      <c r="BG571" s="35" t="e">
        <f t="shared" si="81"/>
        <v>#DIV/0!</v>
      </c>
    </row>
    <row r="572" spans="1:59" x14ac:dyDescent="0.45">
      <c r="A572" s="22"/>
      <c r="B572" s="22"/>
      <c r="C572" s="22"/>
      <c r="D572" s="22"/>
      <c r="E572" s="22"/>
      <c r="F572" s="22"/>
      <c r="G572" s="24">
        <f t="shared" si="85"/>
        <v>0</v>
      </c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6"/>
      <c r="AM572" s="25"/>
      <c r="AN572" s="26"/>
      <c r="AO572" s="25"/>
      <c r="AP572" s="25"/>
      <c r="AQ572" s="25"/>
      <c r="AR572" s="25"/>
      <c r="AS572" s="25"/>
      <c r="AT572" s="26"/>
      <c r="AU572" s="26"/>
      <c r="AV572" s="24">
        <f t="shared" si="86"/>
        <v>0</v>
      </c>
      <c r="AW572" s="27">
        <f t="shared" si="87"/>
        <v>0</v>
      </c>
      <c r="AX572" s="28">
        <f t="shared" si="84"/>
        <v>0</v>
      </c>
      <c r="AY572" s="29" t="e">
        <f t="shared" si="88"/>
        <v>#DIV/0!</v>
      </c>
      <c r="AZ572" s="30"/>
      <c r="BA572" s="31" t="e">
        <f t="shared" si="82"/>
        <v>#DIV/0!</v>
      </c>
      <c r="BB572" s="22"/>
      <c r="BC572" s="103" t="e">
        <f t="shared" si="80"/>
        <v>#DIV/0!</v>
      </c>
      <c r="BD572" s="22"/>
      <c r="BE572" s="32"/>
      <c r="BF572" s="34" t="e">
        <f t="shared" si="83"/>
        <v>#DIV/0!</v>
      </c>
      <c r="BG572" s="35" t="e">
        <f t="shared" si="81"/>
        <v>#DIV/0!</v>
      </c>
    </row>
    <row r="573" spans="1:59" x14ac:dyDescent="0.45">
      <c r="A573" s="22"/>
      <c r="B573" s="22"/>
      <c r="C573" s="22"/>
      <c r="D573" s="22"/>
      <c r="E573" s="22"/>
      <c r="F573" s="22"/>
      <c r="G573" s="24">
        <f t="shared" si="85"/>
        <v>0</v>
      </c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6"/>
      <c r="AM573" s="25"/>
      <c r="AN573" s="26"/>
      <c r="AO573" s="25"/>
      <c r="AP573" s="25"/>
      <c r="AQ573" s="25"/>
      <c r="AR573" s="25"/>
      <c r="AS573" s="25"/>
      <c r="AT573" s="26"/>
      <c r="AU573" s="26"/>
      <c r="AV573" s="24">
        <f t="shared" si="86"/>
        <v>0</v>
      </c>
      <c r="AW573" s="27">
        <f t="shared" si="87"/>
        <v>0</v>
      </c>
      <c r="AX573" s="28">
        <f t="shared" si="84"/>
        <v>0</v>
      </c>
      <c r="AY573" s="29" t="e">
        <f t="shared" si="88"/>
        <v>#DIV/0!</v>
      </c>
      <c r="AZ573" s="30"/>
      <c r="BA573" s="31" t="e">
        <f t="shared" si="82"/>
        <v>#DIV/0!</v>
      </c>
      <c r="BB573" s="22"/>
      <c r="BC573" s="103" t="e">
        <f t="shared" si="80"/>
        <v>#DIV/0!</v>
      </c>
      <c r="BD573" s="22"/>
      <c r="BE573" s="32"/>
      <c r="BF573" s="34" t="e">
        <f t="shared" si="83"/>
        <v>#DIV/0!</v>
      </c>
      <c r="BG573" s="35" t="e">
        <f t="shared" si="81"/>
        <v>#DIV/0!</v>
      </c>
    </row>
    <row r="574" spans="1:59" x14ac:dyDescent="0.45">
      <c r="A574" s="22"/>
      <c r="B574" s="22"/>
      <c r="C574" s="22"/>
      <c r="D574" s="22"/>
      <c r="E574" s="22"/>
      <c r="F574" s="22"/>
      <c r="G574" s="24">
        <f t="shared" si="85"/>
        <v>0</v>
      </c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6"/>
      <c r="AM574" s="25"/>
      <c r="AN574" s="26"/>
      <c r="AO574" s="25"/>
      <c r="AP574" s="25"/>
      <c r="AQ574" s="25"/>
      <c r="AR574" s="25"/>
      <c r="AS574" s="25"/>
      <c r="AT574" s="26"/>
      <c r="AU574" s="26"/>
      <c r="AV574" s="24">
        <f t="shared" si="86"/>
        <v>0</v>
      </c>
      <c r="AW574" s="27">
        <f t="shared" si="87"/>
        <v>0</v>
      </c>
      <c r="AX574" s="28">
        <f t="shared" si="84"/>
        <v>0</v>
      </c>
      <c r="AY574" s="29" t="e">
        <f t="shared" si="88"/>
        <v>#DIV/0!</v>
      </c>
      <c r="AZ574" s="30"/>
      <c r="BA574" s="31" t="e">
        <f t="shared" si="82"/>
        <v>#DIV/0!</v>
      </c>
      <c r="BB574" s="22"/>
      <c r="BC574" s="103" t="e">
        <f t="shared" si="80"/>
        <v>#DIV/0!</v>
      </c>
      <c r="BD574" s="22"/>
      <c r="BE574" s="32"/>
      <c r="BF574" s="34" t="e">
        <f t="shared" si="83"/>
        <v>#DIV/0!</v>
      </c>
      <c r="BG574" s="35" t="e">
        <f t="shared" si="81"/>
        <v>#DIV/0!</v>
      </c>
    </row>
    <row r="575" spans="1:59" x14ac:dyDescent="0.45">
      <c r="A575" s="22"/>
      <c r="B575" s="22"/>
      <c r="C575" s="22"/>
      <c r="D575" s="22"/>
      <c r="E575" s="22"/>
      <c r="F575" s="22"/>
      <c r="G575" s="24">
        <f t="shared" si="85"/>
        <v>0</v>
      </c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6"/>
      <c r="AM575" s="25"/>
      <c r="AN575" s="26"/>
      <c r="AO575" s="25"/>
      <c r="AP575" s="25"/>
      <c r="AQ575" s="25"/>
      <c r="AR575" s="25"/>
      <c r="AS575" s="25"/>
      <c r="AT575" s="26"/>
      <c r="AU575" s="26"/>
      <c r="AV575" s="24">
        <f t="shared" si="86"/>
        <v>0</v>
      </c>
      <c r="AW575" s="27">
        <f t="shared" si="87"/>
        <v>0</v>
      </c>
      <c r="AX575" s="28">
        <f t="shared" si="84"/>
        <v>0</v>
      </c>
      <c r="AY575" s="29" t="e">
        <f t="shared" si="88"/>
        <v>#DIV/0!</v>
      </c>
      <c r="AZ575" s="30"/>
      <c r="BA575" s="31" t="e">
        <f t="shared" si="82"/>
        <v>#DIV/0!</v>
      </c>
      <c r="BB575" s="22"/>
      <c r="BC575" s="103" t="e">
        <f t="shared" si="80"/>
        <v>#DIV/0!</v>
      </c>
      <c r="BD575" s="22"/>
      <c r="BE575" s="32"/>
      <c r="BF575" s="34" t="e">
        <f t="shared" si="83"/>
        <v>#DIV/0!</v>
      </c>
      <c r="BG575" s="35" t="e">
        <f t="shared" si="81"/>
        <v>#DIV/0!</v>
      </c>
    </row>
    <row r="576" spans="1:59" x14ac:dyDescent="0.45">
      <c r="A576" s="22"/>
      <c r="B576" s="22"/>
      <c r="C576" s="22"/>
      <c r="D576" s="22"/>
      <c r="E576" s="22"/>
      <c r="F576" s="22"/>
      <c r="G576" s="24">
        <f t="shared" si="85"/>
        <v>0</v>
      </c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6"/>
      <c r="AM576" s="25"/>
      <c r="AN576" s="26"/>
      <c r="AO576" s="25"/>
      <c r="AP576" s="25"/>
      <c r="AQ576" s="25"/>
      <c r="AR576" s="25"/>
      <c r="AS576" s="25"/>
      <c r="AT576" s="26"/>
      <c r="AU576" s="26"/>
      <c r="AV576" s="24">
        <f t="shared" si="86"/>
        <v>0</v>
      </c>
      <c r="AW576" s="27">
        <f t="shared" si="87"/>
        <v>0</v>
      </c>
      <c r="AX576" s="28">
        <f t="shared" si="84"/>
        <v>0</v>
      </c>
      <c r="AY576" s="29" t="e">
        <f t="shared" si="88"/>
        <v>#DIV/0!</v>
      </c>
      <c r="AZ576" s="30"/>
      <c r="BA576" s="31" t="e">
        <f t="shared" si="82"/>
        <v>#DIV/0!</v>
      </c>
      <c r="BB576" s="22"/>
      <c r="BC576" s="103" t="e">
        <f t="shared" si="80"/>
        <v>#DIV/0!</v>
      </c>
      <c r="BD576" s="22"/>
      <c r="BE576" s="32"/>
      <c r="BF576" s="34" t="e">
        <f t="shared" si="83"/>
        <v>#DIV/0!</v>
      </c>
      <c r="BG576" s="35" t="e">
        <f t="shared" si="81"/>
        <v>#DIV/0!</v>
      </c>
    </row>
    <row r="577" spans="1:59" x14ac:dyDescent="0.45">
      <c r="A577" s="22"/>
      <c r="B577" s="22"/>
      <c r="C577" s="22"/>
      <c r="D577" s="22"/>
      <c r="E577" s="22"/>
      <c r="F577" s="22"/>
      <c r="G577" s="24">
        <f t="shared" si="85"/>
        <v>0</v>
      </c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6"/>
      <c r="AM577" s="25"/>
      <c r="AN577" s="26"/>
      <c r="AO577" s="25"/>
      <c r="AP577" s="25"/>
      <c r="AQ577" s="25"/>
      <c r="AR577" s="25"/>
      <c r="AS577" s="25"/>
      <c r="AT577" s="26"/>
      <c r="AU577" s="26"/>
      <c r="AV577" s="24">
        <f t="shared" si="86"/>
        <v>0</v>
      </c>
      <c r="AW577" s="27">
        <f t="shared" si="87"/>
        <v>0</v>
      </c>
      <c r="AX577" s="28">
        <f t="shared" si="84"/>
        <v>0</v>
      </c>
      <c r="AY577" s="29" t="e">
        <f t="shared" si="88"/>
        <v>#DIV/0!</v>
      </c>
      <c r="AZ577" s="30"/>
      <c r="BA577" s="31" t="e">
        <f t="shared" si="82"/>
        <v>#DIV/0!</v>
      </c>
      <c r="BB577" s="22"/>
      <c r="BC577" s="103" t="e">
        <f t="shared" si="80"/>
        <v>#DIV/0!</v>
      </c>
      <c r="BD577" s="22"/>
      <c r="BE577" s="32"/>
      <c r="BF577" s="34" t="e">
        <f t="shared" si="83"/>
        <v>#DIV/0!</v>
      </c>
      <c r="BG577" s="35" t="e">
        <f t="shared" si="81"/>
        <v>#DIV/0!</v>
      </c>
    </row>
    <row r="578" spans="1:59" x14ac:dyDescent="0.45">
      <c r="A578" s="22"/>
      <c r="B578" s="22"/>
      <c r="C578" s="22"/>
      <c r="D578" s="22"/>
      <c r="E578" s="22"/>
      <c r="F578" s="22"/>
      <c r="G578" s="24">
        <f t="shared" si="85"/>
        <v>0</v>
      </c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6"/>
      <c r="AM578" s="25"/>
      <c r="AN578" s="26"/>
      <c r="AO578" s="25"/>
      <c r="AP578" s="25"/>
      <c r="AQ578" s="25"/>
      <c r="AR578" s="25"/>
      <c r="AS578" s="25"/>
      <c r="AT578" s="26"/>
      <c r="AU578" s="26"/>
      <c r="AV578" s="24">
        <f t="shared" si="86"/>
        <v>0</v>
      </c>
      <c r="AW578" s="27">
        <f t="shared" si="87"/>
        <v>0</v>
      </c>
      <c r="AX578" s="28">
        <f t="shared" si="84"/>
        <v>0</v>
      </c>
      <c r="AY578" s="29" t="e">
        <f t="shared" si="88"/>
        <v>#DIV/0!</v>
      </c>
      <c r="AZ578" s="30"/>
      <c r="BA578" s="31" t="e">
        <f t="shared" si="82"/>
        <v>#DIV/0!</v>
      </c>
      <c r="BB578" s="22"/>
      <c r="BC578" s="103" t="e">
        <f t="shared" ref="BC578:BC641" si="89">BB578/BA578</f>
        <v>#DIV/0!</v>
      </c>
      <c r="BD578" s="22"/>
      <c r="BE578" s="32"/>
      <c r="BF578" s="34" t="e">
        <f t="shared" si="83"/>
        <v>#DIV/0!</v>
      </c>
      <c r="BG578" s="35" t="e">
        <f t="shared" ref="BG578:BG641" si="90">BF578*BC578*AY578</f>
        <v>#DIV/0!</v>
      </c>
    </row>
    <row r="579" spans="1:59" x14ac:dyDescent="0.45">
      <c r="A579" s="22"/>
      <c r="B579" s="22"/>
      <c r="C579" s="22"/>
      <c r="D579" s="22"/>
      <c r="E579" s="22"/>
      <c r="F579" s="22"/>
      <c r="G579" s="24">
        <f t="shared" si="85"/>
        <v>0</v>
      </c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6"/>
      <c r="AM579" s="25"/>
      <c r="AN579" s="26"/>
      <c r="AO579" s="25"/>
      <c r="AP579" s="25"/>
      <c r="AQ579" s="25"/>
      <c r="AR579" s="25"/>
      <c r="AS579" s="25"/>
      <c r="AT579" s="26"/>
      <c r="AU579" s="26"/>
      <c r="AV579" s="24">
        <f t="shared" si="86"/>
        <v>0</v>
      </c>
      <c r="AW579" s="27">
        <f t="shared" si="87"/>
        <v>0</v>
      </c>
      <c r="AX579" s="28">
        <f t="shared" si="84"/>
        <v>0</v>
      </c>
      <c r="AY579" s="29" t="e">
        <f t="shared" si="88"/>
        <v>#DIV/0!</v>
      </c>
      <c r="AZ579" s="30"/>
      <c r="BA579" s="31" t="e">
        <f t="shared" ref="BA579:BA642" si="91">(AX579*60)/AZ579*1</f>
        <v>#DIV/0!</v>
      </c>
      <c r="BB579" s="22"/>
      <c r="BC579" s="103" t="e">
        <f t="shared" si="89"/>
        <v>#DIV/0!</v>
      </c>
      <c r="BD579" s="22"/>
      <c r="BE579" s="32"/>
      <c r="BF579" s="34" t="e">
        <f t="shared" si="83"/>
        <v>#DIV/0!</v>
      </c>
      <c r="BG579" s="35" t="e">
        <f t="shared" si="90"/>
        <v>#DIV/0!</v>
      </c>
    </row>
    <row r="580" spans="1:59" x14ac:dyDescent="0.45">
      <c r="A580" s="22"/>
      <c r="B580" s="22"/>
      <c r="C580" s="22"/>
      <c r="D580" s="22"/>
      <c r="E580" s="22"/>
      <c r="F580" s="22"/>
      <c r="G580" s="24">
        <f t="shared" si="85"/>
        <v>0</v>
      </c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6"/>
      <c r="AM580" s="25"/>
      <c r="AN580" s="26"/>
      <c r="AO580" s="25"/>
      <c r="AP580" s="25"/>
      <c r="AQ580" s="25"/>
      <c r="AR580" s="25"/>
      <c r="AS580" s="25"/>
      <c r="AT580" s="26"/>
      <c r="AU580" s="26"/>
      <c r="AV580" s="24">
        <f t="shared" si="86"/>
        <v>0</v>
      </c>
      <c r="AW580" s="27">
        <f t="shared" si="87"/>
        <v>0</v>
      </c>
      <c r="AX580" s="28">
        <f t="shared" si="84"/>
        <v>0</v>
      </c>
      <c r="AY580" s="29" t="e">
        <f t="shared" si="88"/>
        <v>#DIV/0!</v>
      </c>
      <c r="AZ580" s="30"/>
      <c r="BA580" s="31" t="e">
        <f t="shared" si="91"/>
        <v>#DIV/0!</v>
      </c>
      <c r="BB580" s="22"/>
      <c r="BC580" s="103" t="e">
        <f t="shared" si="89"/>
        <v>#DIV/0!</v>
      </c>
      <c r="BD580" s="22"/>
      <c r="BE580" s="32"/>
      <c r="BF580" s="34" t="e">
        <f t="shared" si="83"/>
        <v>#DIV/0!</v>
      </c>
      <c r="BG580" s="35" t="e">
        <f t="shared" si="90"/>
        <v>#DIV/0!</v>
      </c>
    </row>
    <row r="581" spans="1:59" x14ac:dyDescent="0.45">
      <c r="A581" s="22"/>
      <c r="B581" s="22"/>
      <c r="C581" s="22"/>
      <c r="D581" s="22"/>
      <c r="E581" s="22"/>
      <c r="F581" s="22"/>
      <c r="G581" s="24">
        <f t="shared" si="85"/>
        <v>0</v>
      </c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6"/>
      <c r="AM581" s="25"/>
      <c r="AN581" s="26"/>
      <c r="AO581" s="25"/>
      <c r="AP581" s="25"/>
      <c r="AQ581" s="25"/>
      <c r="AR581" s="25"/>
      <c r="AS581" s="25"/>
      <c r="AT581" s="26"/>
      <c r="AU581" s="26"/>
      <c r="AV581" s="24">
        <f t="shared" si="86"/>
        <v>0</v>
      </c>
      <c r="AW581" s="27">
        <f t="shared" si="87"/>
        <v>0</v>
      </c>
      <c r="AX581" s="28">
        <f t="shared" si="84"/>
        <v>0</v>
      </c>
      <c r="AY581" s="29" t="e">
        <f t="shared" si="88"/>
        <v>#DIV/0!</v>
      </c>
      <c r="AZ581" s="30"/>
      <c r="BA581" s="31" t="e">
        <f t="shared" si="91"/>
        <v>#DIV/0!</v>
      </c>
      <c r="BB581" s="22"/>
      <c r="BC581" s="103" t="e">
        <f t="shared" si="89"/>
        <v>#DIV/0!</v>
      </c>
      <c r="BD581" s="22"/>
      <c r="BE581" s="32"/>
      <c r="BF581" s="34" t="e">
        <f t="shared" ref="BF581:BF644" si="92">(BD581-BE581)/BB581</f>
        <v>#DIV/0!</v>
      </c>
      <c r="BG581" s="35" t="e">
        <f t="shared" si="90"/>
        <v>#DIV/0!</v>
      </c>
    </row>
    <row r="582" spans="1:59" x14ac:dyDescent="0.45">
      <c r="A582" s="22"/>
      <c r="B582" s="22"/>
      <c r="C582" s="22"/>
      <c r="D582" s="22"/>
      <c r="E582" s="22"/>
      <c r="F582" s="22"/>
      <c r="G582" s="24">
        <f t="shared" si="85"/>
        <v>0</v>
      </c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6"/>
      <c r="AM582" s="25"/>
      <c r="AN582" s="26"/>
      <c r="AO582" s="25"/>
      <c r="AP582" s="25"/>
      <c r="AQ582" s="25"/>
      <c r="AR582" s="25"/>
      <c r="AS582" s="25"/>
      <c r="AT582" s="26"/>
      <c r="AU582" s="26"/>
      <c r="AV582" s="24">
        <f t="shared" si="86"/>
        <v>0</v>
      </c>
      <c r="AW582" s="27">
        <f t="shared" si="87"/>
        <v>0</v>
      </c>
      <c r="AX582" s="28">
        <f t="shared" si="84"/>
        <v>0</v>
      </c>
      <c r="AY582" s="29" t="e">
        <f t="shared" si="88"/>
        <v>#DIV/0!</v>
      </c>
      <c r="AZ582" s="30"/>
      <c r="BA582" s="31" t="e">
        <f t="shared" si="91"/>
        <v>#DIV/0!</v>
      </c>
      <c r="BB582" s="22"/>
      <c r="BC582" s="103" t="e">
        <f t="shared" si="89"/>
        <v>#DIV/0!</v>
      </c>
      <c r="BD582" s="22"/>
      <c r="BE582" s="32"/>
      <c r="BF582" s="34" t="e">
        <f t="shared" si="92"/>
        <v>#DIV/0!</v>
      </c>
      <c r="BG582" s="35" t="e">
        <f t="shared" si="90"/>
        <v>#DIV/0!</v>
      </c>
    </row>
    <row r="583" spans="1:59" x14ac:dyDescent="0.45">
      <c r="A583" s="22"/>
      <c r="B583" s="22"/>
      <c r="C583" s="22"/>
      <c r="D583" s="22"/>
      <c r="E583" s="22"/>
      <c r="F583" s="22"/>
      <c r="G583" s="24">
        <f t="shared" si="85"/>
        <v>0</v>
      </c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6"/>
      <c r="AM583" s="25"/>
      <c r="AN583" s="26"/>
      <c r="AO583" s="25"/>
      <c r="AP583" s="25"/>
      <c r="AQ583" s="25"/>
      <c r="AR583" s="25"/>
      <c r="AS583" s="25"/>
      <c r="AT583" s="26"/>
      <c r="AU583" s="26"/>
      <c r="AV583" s="24">
        <f t="shared" si="86"/>
        <v>0</v>
      </c>
      <c r="AW583" s="27">
        <f t="shared" si="87"/>
        <v>0</v>
      </c>
      <c r="AX583" s="28">
        <f t="shared" si="84"/>
        <v>0</v>
      </c>
      <c r="AY583" s="29" t="e">
        <f t="shared" si="88"/>
        <v>#DIV/0!</v>
      </c>
      <c r="AZ583" s="30"/>
      <c r="BA583" s="31" t="e">
        <f t="shared" si="91"/>
        <v>#DIV/0!</v>
      </c>
      <c r="BB583" s="22"/>
      <c r="BC583" s="103" t="e">
        <f t="shared" si="89"/>
        <v>#DIV/0!</v>
      </c>
      <c r="BD583" s="22"/>
      <c r="BE583" s="32"/>
      <c r="BF583" s="34" t="e">
        <f t="shared" si="92"/>
        <v>#DIV/0!</v>
      </c>
      <c r="BG583" s="35" t="e">
        <f t="shared" si="90"/>
        <v>#DIV/0!</v>
      </c>
    </row>
    <row r="584" spans="1:59" x14ac:dyDescent="0.45">
      <c r="A584" s="22"/>
      <c r="B584" s="22"/>
      <c r="C584" s="22"/>
      <c r="D584" s="22"/>
      <c r="E584" s="22"/>
      <c r="F584" s="22"/>
      <c r="G584" s="24">
        <f t="shared" si="85"/>
        <v>0</v>
      </c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6"/>
      <c r="AM584" s="25"/>
      <c r="AN584" s="26"/>
      <c r="AO584" s="25"/>
      <c r="AP584" s="25"/>
      <c r="AQ584" s="25"/>
      <c r="AR584" s="25"/>
      <c r="AS584" s="25"/>
      <c r="AT584" s="26"/>
      <c r="AU584" s="26"/>
      <c r="AV584" s="24">
        <f t="shared" si="86"/>
        <v>0</v>
      </c>
      <c r="AW584" s="27">
        <f t="shared" si="87"/>
        <v>0</v>
      </c>
      <c r="AX584" s="28">
        <f t="shared" si="84"/>
        <v>0</v>
      </c>
      <c r="AY584" s="29" t="e">
        <f t="shared" si="88"/>
        <v>#DIV/0!</v>
      </c>
      <c r="AZ584" s="30"/>
      <c r="BA584" s="31" t="e">
        <f t="shared" si="91"/>
        <v>#DIV/0!</v>
      </c>
      <c r="BB584" s="22"/>
      <c r="BC584" s="103" t="e">
        <f t="shared" si="89"/>
        <v>#DIV/0!</v>
      </c>
      <c r="BD584" s="22"/>
      <c r="BE584" s="32"/>
      <c r="BF584" s="34" t="e">
        <f t="shared" si="92"/>
        <v>#DIV/0!</v>
      </c>
      <c r="BG584" s="35" t="e">
        <f t="shared" si="90"/>
        <v>#DIV/0!</v>
      </c>
    </row>
    <row r="585" spans="1:59" x14ac:dyDescent="0.45">
      <c r="A585" s="22"/>
      <c r="B585" s="22"/>
      <c r="C585" s="22"/>
      <c r="D585" s="22"/>
      <c r="E585" s="22"/>
      <c r="F585" s="22"/>
      <c r="G585" s="24">
        <f t="shared" si="85"/>
        <v>0</v>
      </c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6"/>
      <c r="AM585" s="25"/>
      <c r="AN585" s="26"/>
      <c r="AO585" s="25"/>
      <c r="AP585" s="25"/>
      <c r="AQ585" s="25"/>
      <c r="AR585" s="25"/>
      <c r="AS585" s="25"/>
      <c r="AT585" s="26"/>
      <c r="AU585" s="26"/>
      <c r="AV585" s="24">
        <f t="shared" si="86"/>
        <v>0</v>
      </c>
      <c r="AW585" s="27">
        <f t="shared" si="87"/>
        <v>0</v>
      </c>
      <c r="AX585" s="28">
        <f t="shared" si="84"/>
        <v>0</v>
      </c>
      <c r="AY585" s="29" t="e">
        <f t="shared" si="88"/>
        <v>#DIV/0!</v>
      </c>
      <c r="AZ585" s="30"/>
      <c r="BA585" s="31" t="e">
        <f t="shared" si="91"/>
        <v>#DIV/0!</v>
      </c>
      <c r="BB585" s="22"/>
      <c r="BC585" s="103" t="e">
        <f t="shared" si="89"/>
        <v>#DIV/0!</v>
      </c>
      <c r="BD585" s="22"/>
      <c r="BE585" s="32"/>
      <c r="BF585" s="34" t="e">
        <f t="shared" si="92"/>
        <v>#DIV/0!</v>
      </c>
      <c r="BG585" s="35" t="e">
        <f t="shared" si="90"/>
        <v>#DIV/0!</v>
      </c>
    </row>
    <row r="586" spans="1:59" x14ac:dyDescent="0.45">
      <c r="A586" s="22"/>
      <c r="B586" s="22"/>
      <c r="C586" s="22"/>
      <c r="D586" s="22"/>
      <c r="E586" s="22"/>
      <c r="F586" s="22"/>
      <c r="G586" s="24">
        <f t="shared" si="85"/>
        <v>0</v>
      </c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6"/>
      <c r="AM586" s="25"/>
      <c r="AN586" s="26"/>
      <c r="AO586" s="25"/>
      <c r="AP586" s="25"/>
      <c r="AQ586" s="25"/>
      <c r="AR586" s="25"/>
      <c r="AS586" s="25"/>
      <c r="AT586" s="26"/>
      <c r="AU586" s="26"/>
      <c r="AV586" s="24">
        <f t="shared" si="86"/>
        <v>0</v>
      </c>
      <c r="AW586" s="27">
        <f t="shared" si="87"/>
        <v>0</v>
      </c>
      <c r="AX586" s="28">
        <f t="shared" si="84"/>
        <v>0</v>
      </c>
      <c r="AY586" s="29" t="e">
        <f t="shared" si="88"/>
        <v>#DIV/0!</v>
      </c>
      <c r="AZ586" s="30"/>
      <c r="BA586" s="31" t="e">
        <f t="shared" si="91"/>
        <v>#DIV/0!</v>
      </c>
      <c r="BB586" s="22"/>
      <c r="BC586" s="103" t="e">
        <f t="shared" si="89"/>
        <v>#DIV/0!</v>
      </c>
      <c r="BD586" s="22"/>
      <c r="BE586" s="32"/>
      <c r="BF586" s="34" t="e">
        <f t="shared" si="92"/>
        <v>#DIV/0!</v>
      </c>
      <c r="BG586" s="35" t="e">
        <f t="shared" si="90"/>
        <v>#DIV/0!</v>
      </c>
    </row>
    <row r="587" spans="1:59" x14ac:dyDescent="0.45">
      <c r="A587" s="22"/>
      <c r="B587" s="22"/>
      <c r="C587" s="22"/>
      <c r="D587" s="22"/>
      <c r="E587" s="22"/>
      <c r="F587" s="22"/>
      <c r="G587" s="24">
        <f t="shared" si="85"/>
        <v>0</v>
      </c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6"/>
      <c r="AM587" s="25"/>
      <c r="AN587" s="26"/>
      <c r="AO587" s="25"/>
      <c r="AP587" s="25"/>
      <c r="AQ587" s="25"/>
      <c r="AR587" s="25"/>
      <c r="AS587" s="25"/>
      <c r="AT587" s="26"/>
      <c r="AU587" s="26"/>
      <c r="AV587" s="24">
        <f t="shared" si="86"/>
        <v>0</v>
      </c>
      <c r="AW587" s="27">
        <f t="shared" si="87"/>
        <v>0</v>
      </c>
      <c r="AX587" s="28">
        <f t="shared" si="84"/>
        <v>0</v>
      </c>
      <c r="AY587" s="29" t="e">
        <f t="shared" si="88"/>
        <v>#DIV/0!</v>
      </c>
      <c r="AZ587" s="30"/>
      <c r="BA587" s="31" t="e">
        <f t="shared" si="91"/>
        <v>#DIV/0!</v>
      </c>
      <c r="BB587" s="22"/>
      <c r="BC587" s="103" t="e">
        <f t="shared" si="89"/>
        <v>#DIV/0!</v>
      </c>
      <c r="BD587" s="22"/>
      <c r="BE587" s="32"/>
      <c r="BF587" s="34" t="e">
        <f t="shared" si="92"/>
        <v>#DIV/0!</v>
      </c>
      <c r="BG587" s="35" t="e">
        <f t="shared" si="90"/>
        <v>#DIV/0!</v>
      </c>
    </row>
    <row r="588" spans="1:59" x14ac:dyDescent="0.45">
      <c r="A588" s="22"/>
      <c r="B588" s="22"/>
      <c r="C588" s="22"/>
      <c r="D588" s="22"/>
      <c r="E588" s="22"/>
      <c r="F588" s="22"/>
      <c r="G588" s="24">
        <f t="shared" si="85"/>
        <v>0</v>
      </c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6"/>
      <c r="AM588" s="25"/>
      <c r="AN588" s="26"/>
      <c r="AO588" s="25"/>
      <c r="AP588" s="25"/>
      <c r="AQ588" s="25"/>
      <c r="AR588" s="25"/>
      <c r="AS588" s="25"/>
      <c r="AT588" s="26"/>
      <c r="AU588" s="26"/>
      <c r="AV588" s="24">
        <f t="shared" si="86"/>
        <v>0</v>
      </c>
      <c r="AW588" s="27">
        <f t="shared" si="87"/>
        <v>0</v>
      </c>
      <c r="AX588" s="28">
        <f t="shared" si="84"/>
        <v>0</v>
      </c>
      <c r="AY588" s="29" t="e">
        <f t="shared" si="88"/>
        <v>#DIV/0!</v>
      </c>
      <c r="AZ588" s="30"/>
      <c r="BA588" s="31" t="e">
        <f t="shared" si="91"/>
        <v>#DIV/0!</v>
      </c>
      <c r="BB588" s="22"/>
      <c r="BC588" s="103" t="e">
        <f t="shared" si="89"/>
        <v>#DIV/0!</v>
      </c>
      <c r="BD588" s="22"/>
      <c r="BE588" s="32"/>
      <c r="BF588" s="34" t="e">
        <f t="shared" si="92"/>
        <v>#DIV/0!</v>
      </c>
      <c r="BG588" s="35" t="e">
        <f t="shared" si="90"/>
        <v>#DIV/0!</v>
      </c>
    </row>
    <row r="589" spans="1:59" x14ac:dyDescent="0.45">
      <c r="A589" s="22"/>
      <c r="B589" s="22"/>
      <c r="C589" s="22"/>
      <c r="D589" s="22"/>
      <c r="E589" s="22"/>
      <c r="F589" s="22"/>
      <c r="G589" s="24">
        <f t="shared" si="85"/>
        <v>0</v>
      </c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6"/>
      <c r="AM589" s="25"/>
      <c r="AN589" s="26"/>
      <c r="AO589" s="25"/>
      <c r="AP589" s="25"/>
      <c r="AQ589" s="25"/>
      <c r="AR589" s="25"/>
      <c r="AS589" s="25"/>
      <c r="AT589" s="26"/>
      <c r="AU589" s="26"/>
      <c r="AV589" s="24">
        <f t="shared" si="86"/>
        <v>0</v>
      </c>
      <c r="AW589" s="27">
        <f t="shared" si="87"/>
        <v>0</v>
      </c>
      <c r="AX589" s="28">
        <f t="shared" si="84"/>
        <v>0</v>
      </c>
      <c r="AY589" s="29" t="e">
        <f t="shared" si="88"/>
        <v>#DIV/0!</v>
      </c>
      <c r="AZ589" s="30"/>
      <c r="BA589" s="31" t="e">
        <f t="shared" si="91"/>
        <v>#DIV/0!</v>
      </c>
      <c r="BB589" s="22"/>
      <c r="BC589" s="103" t="e">
        <f t="shared" si="89"/>
        <v>#DIV/0!</v>
      </c>
      <c r="BD589" s="22"/>
      <c r="BE589" s="32"/>
      <c r="BF589" s="34" t="e">
        <f t="shared" si="92"/>
        <v>#DIV/0!</v>
      </c>
      <c r="BG589" s="35" t="e">
        <f t="shared" si="90"/>
        <v>#DIV/0!</v>
      </c>
    </row>
    <row r="590" spans="1:59" x14ac:dyDescent="0.45">
      <c r="A590" s="22"/>
      <c r="B590" s="22"/>
      <c r="C590" s="22"/>
      <c r="D590" s="22"/>
      <c r="E590" s="22"/>
      <c r="F590" s="22"/>
      <c r="G590" s="24">
        <f t="shared" si="85"/>
        <v>0</v>
      </c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6"/>
      <c r="AM590" s="25"/>
      <c r="AN590" s="26"/>
      <c r="AO590" s="25"/>
      <c r="AP590" s="25"/>
      <c r="AQ590" s="25"/>
      <c r="AR590" s="25"/>
      <c r="AS590" s="25"/>
      <c r="AT590" s="26"/>
      <c r="AU590" s="26"/>
      <c r="AV590" s="24">
        <f t="shared" si="86"/>
        <v>0</v>
      </c>
      <c r="AW590" s="27">
        <f t="shared" si="87"/>
        <v>0</v>
      </c>
      <c r="AX590" s="28">
        <f t="shared" si="84"/>
        <v>0</v>
      </c>
      <c r="AY590" s="29" t="e">
        <f t="shared" si="88"/>
        <v>#DIV/0!</v>
      </c>
      <c r="AZ590" s="30"/>
      <c r="BA590" s="31" t="e">
        <f t="shared" si="91"/>
        <v>#DIV/0!</v>
      </c>
      <c r="BB590" s="22"/>
      <c r="BC590" s="103" t="e">
        <f t="shared" si="89"/>
        <v>#DIV/0!</v>
      </c>
      <c r="BD590" s="22"/>
      <c r="BE590" s="32"/>
      <c r="BF590" s="34" t="e">
        <f t="shared" si="92"/>
        <v>#DIV/0!</v>
      </c>
      <c r="BG590" s="35" t="e">
        <f t="shared" si="90"/>
        <v>#DIV/0!</v>
      </c>
    </row>
    <row r="591" spans="1:59" x14ac:dyDescent="0.45">
      <c r="A591" s="22"/>
      <c r="B591" s="22"/>
      <c r="C591" s="22"/>
      <c r="D591" s="22"/>
      <c r="E591" s="22"/>
      <c r="F591" s="22"/>
      <c r="G591" s="24">
        <f t="shared" si="85"/>
        <v>0</v>
      </c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6"/>
      <c r="AM591" s="25"/>
      <c r="AN591" s="26"/>
      <c r="AO591" s="25"/>
      <c r="AP591" s="25"/>
      <c r="AQ591" s="25"/>
      <c r="AR591" s="25"/>
      <c r="AS591" s="25"/>
      <c r="AT591" s="26"/>
      <c r="AU591" s="26"/>
      <c r="AV591" s="24">
        <f t="shared" si="86"/>
        <v>0</v>
      </c>
      <c r="AW591" s="27">
        <f t="shared" si="87"/>
        <v>0</v>
      </c>
      <c r="AX591" s="28">
        <f t="shared" si="84"/>
        <v>0</v>
      </c>
      <c r="AY591" s="29" t="e">
        <f t="shared" si="88"/>
        <v>#DIV/0!</v>
      </c>
      <c r="AZ591" s="30"/>
      <c r="BA591" s="31" t="e">
        <f t="shared" si="91"/>
        <v>#DIV/0!</v>
      </c>
      <c r="BB591" s="22"/>
      <c r="BC591" s="103" t="e">
        <f t="shared" si="89"/>
        <v>#DIV/0!</v>
      </c>
      <c r="BD591" s="22"/>
      <c r="BE591" s="32"/>
      <c r="BF591" s="34" t="e">
        <f t="shared" si="92"/>
        <v>#DIV/0!</v>
      </c>
      <c r="BG591" s="35" t="e">
        <f t="shared" si="90"/>
        <v>#DIV/0!</v>
      </c>
    </row>
    <row r="592" spans="1:59" x14ac:dyDescent="0.45">
      <c r="A592" s="22"/>
      <c r="B592" s="22"/>
      <c r="C592" s="22"/>
      <c r="D592" s="22"/>
      <c r="E592" s="22"/>
      <c r="F592" s="22"/>
      <c r="G592" s="24">
        <f t="shared" si="85"/>
        <v>0</v>
      </c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6"/>
      <c r="AM592" s="25"/>
      <c r="AN592" s="26"/>
      <c r="AO592" s="25"/>
      <c r="AP592" s="25"/>
      <c r="AQ592" s="25"/>
      <c r="AR592" s="25"/>
      <c r="AS592" s="25"/>
      <c r="AT592" s="26"/>
      <c r="AU592" s="26"/>
      <c r="AV592" s="24">
        <f t="shared" si="86"/>
        <v>0</v>
      </c>
      <c r="AW592" s="27">
        <f t="shared" si="87"/>
        <v>0</v>
      </c>
      <c r="AX592" s="28">
        <f t="shared" si="84"/>
        <v>0</v>
      </c>
      <c r="AY592" s="29" t="e">
        <f t="shared" si="88"/>
        <v>#DIV/0!</v>
      </c>
      <c r="AZ592" s="30"/>
      <c r="BA592" s="31" t="e">
        <f t="shared" si="91"/>
        <v>#DIV/0!</v>
      </c>
      <c r="BB592" s="22"/>
      <c r="BC592" s="103" t="e">
        <f t="shared" si="89"/>
        <v>#DIV/0!</v>
      </c>
      <c r="BD592" s="22"/>
      <c r="BE592" s="32"/>
      <c r="BF592" s="34" t="e">
        <f t="shared" si="92"/>
        <v>#DIV/0!</v>
      </c>
      <c r="BG592" s="35" t="e">
        <f t="shared" si="90"/>
        <v>#DIV/0!</v>
      </c>
    </row>
    <row r="593" spans="1:59" x14ac:dyDescent="0.45">
      <c r="A593" s="22"/>
      <c r="B593" s="22"/>
      <c r="C593" s="22"/>
      <c r="D593" s="22"/>
      <c r="E593" s="22"/>
      <c r="F593" s="22"/>
      <c r="G593" s="24">
        <f t="shared" si="85"/>
        <v>0</v>
      </c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6"/>
      <c r="AM593" s="25"/>
      <c r="AN593" s="26"/>
      <c r="AO593" s="25"/>
      <c r="AP593" s="25"/>
      <c r="AQ593" s="25"/>
      <c r="AR593" s="25"/>
      <c r="AS593" s="25"/>
      <c r="AT593" s="26"/>
      <c r="AU593" s="26"/>
      <c r="AV593" s="24">
        <f t="shared" si="86"/>
        <v>0</v>
      </c>
      <c r="AW593" s="27">
        <f t="shared" si="87"/>
        <v>0</v>
      </c>
      <c r="AX593" s="28">
        <f t="shared" si="84"/>
        <v>0</v>
      </c>
      <c r="AY593" s="29" t="e">
        <f t="shared" si="88"/>
        <v>#DIV/0!</v>
      </c>
      <c r="AZ593" s="30"/>
      <c r="BA593" s="31" t="e">
        <f t="shared" si="91"/>
        <v>#DIV/0!</v>
      </c>
      <c r="BB593" s="22"/>
      <c r="BC593" s="103" t="e">
        <f t="shared" si="89"/>
        <v>#DIV/0!</v>
      </c>
      <c r="BD593" s="22"/>
      <c r="BE593" s="32"/>
      <c r="BF593" s="34" t="e">
        <f t="shared" si="92"/>
        <v>#DIV/0!</v>
      </c>
      <c r="BG593" s="35" t="e">
        <f t="shared" si="90"/>
        <v>#DIV/0!</v>
      </c>
    </row>
    <row r="594" spans="1:59" x14ac:dyDescent="0.45">
      <c r="A594" s="22"/>
      <c r="B594" s="22"/>
      <c r="C594" s="22"/>
      <c r="D594" s="22"/>
      <c r="E594" s="22"/>
      <c r="F594" s="22"/>
      <c r="G594" s="24">
        <f t="shared" si="85"/>
        <v>0</v>
      </c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6"/>
      <c r="AM594" s="25"/>
      <c r="AN594" s="26"/>
      <c r="AO594" s="25"/>
      <c r="AP594" s="25"/>
      <c r="AQ594" s="25"/>
      <c r="AR594" s="25"/>
      <c r="AS594" s="25"/>
      <c r="AT594" s="26"/>
      <c r="AU594" s="26"/>
      <c r="AV594" s="24">
        <f t="shared" si="86"/>
        <v>0</v>
      </c>
      <c r="AW594" s="27">
        <f t="shared" si="87"/>
        <v>0</v>
      </c>
      <c r="AX594" s="28">
        <f t="shared" si="84"/>
        <v>0</v>
      </c>
      <c r="AY594" s="29" t="e">
        <f t="shared" si="88"/>
        <v>#DIV/0!</v>
      </c>
      <c r="AZ594" s="30"/>
      <c r="BA594" s="31" t="e">
        <f t="shared" si="91"/>
        <v>#DIV/0!</v>
      </c>
      <c r="BB594" s="22"/>
      <c r="BC594" s="103" t="e">
        <f t="shared" si="89"/>
        <v>#DIV/0!</v>
      </c>
      <c r="BD594" s="22"/>
      <c r="BE594" s="32"/>
      <c r="BF594" s="34" t="e">
        <f t="shared" si="92"/>
        <v>#DIV/0!</v>
      </c>
      <c r="BG594" s="35" t="e">
        <f t="shared" si="90"/>
        <v>#DIV/0!</v>
      </c>
    </row>
    <row r="595" spans="1:59" x14ac:dyDescent="0.45">
      <c r="A595" s="22"/>
      <c r="B595" s="22"/>
      <c r="C595" s="22"/>
      <c r="D595" s="22"/>
      <c r="E595" s="22"/>
      <c r="F595" s="22"/>
      <c r="G595" s="24">
        <f t="shared" si="85"/>
        <v>0</v>
      </c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6"/>
      <c r="AM595" s="25"/>
      <c r="AN595" s="26"/>
      <c r="AO595" s="25"/>
      <c r="AP595" s="25"/>
      <c r="AQ595" s="25"/>
      <c r="AR595" s="25"/>
      <c r="AS595" s="25"/>
      <c r="AT595" s="26"/>
      <c r="AU595" s="26"/>
      <c r="AV595" s="24">
        <f t="shared" si="86"/>
        <v>0</v>
      </c>
      <c r="AW595" s="27">
        <f t="shared" si="87"/>
        <v>0</v>
      </c>
      <c r="AX595" s="28">
        <f t="shared" ref="AX595:AX658" si="93">(HOUR(AW595)*60)+MINUTE(AW595)</f>
        <v>0</v>
      </c>
      <c r="AY595" s="29" t="e">
        <f t="shared" si="88"/>
        <v>#DIV/0!</v>
      </c>
      <c r="AZ595" s="30"/>
      <c r="BA595" s="31" t="e">
        <f t="shared" si="91"/>
        <v>#DIV/0!</v>
      </c>
      <c r="BB595" s="22"/>
      <c r="BC595" s="103" t="e">
        <f t="shared" si="89"/>
        <v>#DIV/0!</v>
      </c>
      <c r="BD595" s="22"/>
      <c r="BE595" s="32"/>
      <c r="BF595" s="34" t="e">
        <f t="shared" si="92"/>
        <v>#DIV/0!</v>
      </c>
      <c r="BG595" s="35" t="e">
        <f t="shared" si="90"/>
        <v>#DIV/0!</v>
      </c>
    </row>
    <row r="596" spans="1:59" x14ac:dyDescent="0.45">
      <c r="A596" s="22"/>
      <c r="B596" s="22"/>
      <c r="C596" s="22"/>
      <c r="D596" s="22"/>
      <c r="E596" s="22"/>
      <c r="F596" s="22"/>
      <c r="G596" s="24">
        <f t="shared" si="85"/>
        <v>0</v>
      </c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6"/>
      <c r="AM596" s="25"/>
      <c r="AN596" s="26"/>
      <c r="AO596" s="25"/>
      <c r="AP596" s="25"/>
      <c r="AQ596" s="25"/>
      <c r="AR596" s="25"/>
      <c r="AS596" s="25"/>
      <c r="AT596" s="26"/>
      <c r="AU596" s="26"/>
      <c r="AV596" s="24">
        <f t="shared" si="86"/>
        <v>0</v>
      </c>
      <c r="AW596" s="27">
        <f t="shared" si="87"/>
        <v>0</v>
      </c>
      <c r="AX596" s="28">
        <f t="shared" si="93"/>
        <v>0</v>
      </c>
      <c r="AY596" s="29" t="e">
        <f t="shared" si="88"/>
        <v>#DIV/0!</v>
      </c>
      <c r="AZ596" s="30"/>
      <c r="BA596" s="31" t="e">
        <f t="shared" si="91"/>
        <v>#DIV/0!</v>
      </c>
      <c r="BB596" s="22"/>
      <c r="BC596" s="103" t="e">
        <f t="shared" si="89"/>
        <v>#DIV/0!</v>
      </c>
      <c r="BD596" s="22"/>
      <c r="BE596" s="32"/>
      <c r="BF596" s="34" t="e">
        <f t="shared" si="92"/>
        <v>#DIV/0!</v>
      </c>
      <c r="BG596" s="35" t="e">
        <f t="shared" si="90"/>
        <v>#DIV/0!</v>
      </c>
    </row>
    <row r="597" spans="1:59" x14ac:dyDescent="0.45">
      <c r="A597" s="22"/>
      <c r="B597" s="22"/>
      <c r="C597" s="22"/>
      <c r="D597" s="22"/>
      <c r="E597" s="22"/>
      <c r="F597" s="22"/>
      <c r="G597" s="24">
        <f t="shared" si="85"/>
        <v>0</v>
      </c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6"/>
      <c r="AM597" s="25"/>
      <c r="AN597" s="26"/>
      <c r="AO597" s="25"/>
      <c r="AP597" s="25"/>
      <c r="AQ597" s="25"/>
      <c r="AR597" s="25"/>
      <c r="AS597" s="25"/>
      <c r="AT597" s="26"/>
      <c r="AU597" s="26"/>
      <c r="AV597" s="24">
        <f t="shared" si="86"/>
        <v>0</v>
      </c>
      <c r="AW597" s="27">
        <f t="shared" si="87"/>
        <v>0</v>
      </c>
      <c r="AX597" s="28">
        <f t="shared" si="93"/>
        <v>0</v>
      </c>
      <c r="AY597" s="29" t="e">
        <f t="shared" si="88"/>
        <v>#DIV/0!</v>
      </c>
      <c r="AZ597" s="30"/>
      <c r="BA597" s="31" t="e">
        <f t="shared" si="91"/>
        <v>#DIV/0!</v>
      </c>
      <c r="BB597" s="22"/>
      <c r="BC597" s="103" t="e">
        <f t="shared" si="89"/>
        <v>#DIV/0!</v>
      </c>
      <c r="BD597" s="22"/>
      <c r="BE597" s="32"/>
      <c r="BF597" s="34" t="e">
        <f t="shared" si="92"/>
        <v>#DIV/0!</v>
      </c>
      <c r="BG597" s="35" t="e">
        <f t="shared" si="90"/>
        <v>#DIV/0!</v>
      </c>
    </row>
    <row r="598" spans="1:59" x14ac:dyDescent="0.45">
      <c r="A598" s="22"/>
      <c r="B598" s="22"/>
      <c r="C598" s="22"/>
      <c r="D598" s="22"/>
      <c r="E598" s="22"/>
      <c r="F598" s="22"/>
      <c r="G598" s="24">
        <f t="shared" si="85"/>
        <v>0</v>
      </c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6"/>
      <c r="AM598" s="25"/>
      <c r="AN598" s="26"/>
      <c r="AO598" s="25"/>
      <c r="AP598" s="25"/>
      <c r="AQ598" s="25"/>
      <c r="AR598" s="25"/>
      <c r="AS598" s="25"/>
      <c r="AT598" s="26"/>
      <c r="AU598" s="26"/>
      <c r="AV598" s="24">
        <f t="shared" si="86"/>
        <v>0</v>
      </c>
      <c r="AW598" s="27">
        <f t="shared" si="87"/>
        <v>0</v>
      </c>
      <c r="AX598" s="28">
        <f t="shared" si="93"/>
        <v>0</v>
      </c>
      <c r="AY598" s="29" t="e">
        <f t="shared" si="88"/>
        <v>#DIV/0!</v>
      </c>
      <c r="AZ598" s="30"/>
      <c r="BA598" s="31" t="e">
        <f t="shared" si="91"/>
        <v>#DIV/0!</v>
      </c>
      <c r="BB598" s="22"/>
      <c r="BC598" s="103" t="e">
        <f t="shared" si="89"/>
        <v>#DIV/0!</v>
      </c>
      <c r="BD598" s="22"/>
      <c r="BE598" s="32"/>
      <c r="BF598" s="34" t="e">
        <f t="shared" si="92"/>
        <v>#DIV/0!</v>
      </c>
      <c r="BG598" s="35" t="e">
        <f t="shared" si="90"/>
        <v>#DIV/0!</v>
      </c>
    </row>
    <row r="599" spans="1:59" x14ac:dyDescent="0.45">
      <c r="A599" s="22"/>
      <c r="B599" s="22"/>
      <c r="C599" s="22"/>
      <c r="D599" s="22"/>
      <c r="E599" s="22"/>
      <c r="F599" s="22"/>
      <c r="G599" s="24">
        <f t="shared" si="85"/>
        <v>0</v>
      </c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6"/>
      <c r="AM599" s="25"/>
      <c r="AN599" s="26"/>
      <c r="AO599" s="25"/>
      <c r="AP599" s="25"/>
      <c r="AQ599" s="25"/>
      <c r="AR599" s="25"/>
      <c r="AS599" s="25"/>
      <c r="AT599" s="26"/>
      <c r="AU599" s="26"/>
      <c r="AV599" s="24">
        <f t="shared" si="86"/>
        <v>0</v>
      </c>
      <c r="AW599" s="27">
        <f t="shared" si="87"/>
        <v>0</v>
      </c>
      <c r="AX599" s="28">
        <f t="shared" si="93"/>
        <v>0</v>
      </c>
      <c r="AY599" s="29" t="e">
        <f t="shared" si="88"/>
        <v>#DIV/0!</v>
      </c>
      <c r="AZ599" s="30"/>
      <c r="BA599" s="31" t="e">
        <f t="shared" si="91"/>
        <v>#DIV/0!</v>
      </c>
      <c r="BB599" s="22"/>
      <c r="BC599" s="103" t="e">
        <f t="shared" si="89"/>
        <v>#DIV/0!</v>
      </c>
      <c r="BD599" s="22"/>
      <c r="BE599" s="32"/>
      <c r="BF599" s="34" t="e">
        <f t="shared" si="92"/>
        <v>#DIV/0!</v>
      </c>
      <c r="BG599" s="35" t="e">
        <f t="shared" si="90"/>
        <v>#DIV/0!</v>
      </c>
    </row>
    <row r="600" spans="1:59" x14ac:dyDescent="0.45">
      <c r="A600" s="22"/>
      <c r="B600" s="22"/>
      <c r="C600" s="22"/>
      <c r="D600" s="22"/>
      <c r="E600" s="22"/>
      <c r="F600" s="22"/>
      <c r="G600" s="24">
        <f t="shared" ref="G600:G663" si="94">(D600-C600)-(E600+F600)</f>
        <v>0</v>
      </c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6"/>
      <c r="AM600" s="25"/>
      <c r="AN600" s="26"/>
      <c r="AO600" s="25"/>
      <c r="AP600" s="25"/>
      <c r="AQ600" s="25"/>
      <c r="AR600" s="25"/>
      <c r="AS600" s="25"/>
      <c r="AT600" s="26"/>
      <c r="AU600" s="26"/>
      <c r="AV600" s="24">
        <f t="shared" si="86"/>
        <v>0</v>
      </c>
      <c r="AW600" s="27">
        <f t="shared" si="87"/>
        <v>0</v>
      </c>
      <c r="AX600" s="28">
        <f t="shared" si="93"/>
        <v>0</v>
      </c>
      <c r="AY600" s="29" t="e">
        <f t="shared" si="88"/>
        <v>#DIV/0!</v>
      </c>
      <c r="AZ600" s="30"/>
      <c r="BA600" s="31" t="e">
        <f t="shared" si="91"/>
        <v>#DIV/0!</v>
      </c>
      <c r="BB600" s="22"/>
      <c r="BC600" s="103" t="e">
        <f t="shared" si="89"/>
        <v>#DIV/0!</v>
      </c>
      <c r="BD600" s="22"/>
      <c r="BE600" s="32"/>
      <c r="BF600" s="34" t="e">
        <f t="shared" si="92"/>
        <v>#DIV/0!</v>
      </c>
      <c r="BG600" s="35" t="e">
        <f t="shared" si="90"/>
        <v>#DIV/0!</v>
      </c>
    </row>
    <row r="601" spans="1:59" x14ac:dyDescent="0.45">
      <c r="A601" s="22"/>
      <c r="B601" s="22"/>
      <c r="C601" s="22"/>
      <c r="D601" s="22"/>
      <c r="E601" s="22"/>
      <c r="F601" s="22"/>
      <c r="G601" s="24">
        <f t="shared" si="94"/>
        <v>0</v>
      </c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6"/>
      <c r="AM601" s="25"/>
      <c r="AN601" s="26"/>
      <c r="AO601" s="25"/>
      <c r="AP601" s="25"/>
      <c r="AQ601" s="25"/>
      <c r="AR601" s="25"/>
      <c r="AS601" s="25"/>
      <c r="AT601" s="26"/>
      <c r="AU601" s="26"/>
      <c r="AV601" s="24">
        <f t="shared" si="86"/>
        <v>0</v>
      </c>
      <c r="AW601" s="27">
        <f t="shared" si="87"/>
        <v>0</v>
      </c>
      <c r="AX601" s="28">
        <f t="shared" si="93"/>
        <v>0</v>
      </c>
      <c r="AY601" s="29" t="e">
        <f t="shared" si="88"/>
        <v>#DIV/0!</v>
      </c>
      <c r="AZ601" s="30"/>
      <c r="BA601" s="31" t="e">
        <f t="shared" si="91"/>
        <v>#DIV/0!</v>
      </c>
      <c r="BB601" s="22"/>
      <c r="BC601" s="103" t="e">
        <f t="shared" si="89"/>
        <v>#DIV/0!</v>
      </c>
      <c r="BD601" s="22"/>
      <c r="BE601" s="32"/>
      <c r="BF601" s="34" t="e">
        <f t="shared" si="92"/>
        <v>#DIV/0!</v>
      </c>
      <c r="BG601" s="35" t="e">
        <f t="shared" si="90"/>
        <v>#DIV/0!</v>
      </c>
    </row>
    <row r="602" spans="1:59" x14ac:dyDescent="0.45">
      <c r="A602" s="22"/>
      <c r="B602" s="22"/>
      <c r="C602" s="22"/>
      <c r="D602" s="22"/>
      <c r="E602" s="22"/>
      <c r="F602" s="22"/>
      <c r="G602" s="24">
        <f t="shared" si="94"/>
        <v>0</v>
      </c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6"/>
      <c r="AM602" s="25"/>
      <c r="AN602" s="26"/>
      <c r="AO602" s="25"/>
      <c r="AP602" s="25"/>
      <c r="AQ602" s="25"/>
      <c r="AR602" s="25"/>
      <c r="AS602" s="25"/>
      <c r="AT602" s="26"/>
      <c r="AU602" s="26"/>
      <c r="AV602" s="24">
        <f t="shared" si="86"/>
        <v>0</v>
      </c>
      <c r="AW602" s="27">
        <f t="shared" si="87"/>
        <v>0</v>
      </c>
      <c r="AX602" s="28">
        <f t="shared" si="93"/>
        <v>0</v>
      </c>
      <c r="AY602" s="29" t="e">
        <f t="shared" si="88"/>
        <v>#DIV/0!</v>
      </c>
      <c r="AZ602" s="30"/>
      <c r="BA602" s="31" t="e">
        <f t="shared" si="91"/>
        <v>#DIV/0!</v>
      </c>
      <c r="BB602" s="22"/>
      <c r="BC602" s="103" t="e">
        <f t="shared" si="89"/>
        <v>#DIV/0!</v>
      </c>
      <c r="BD602" s="22"/>
      <c r="BE602" s="32"/>
      <c r="BF602" s="34" t="e">
        <f t="shared" si="92"/>
        <v>#DIV/0!</v>
      </c>
      <c r="BG602" s="35" t="e">
        <f t="shared" si="90"/>
        <v>#DIV/0!</v>
      </c>
    </row>
    <row r="603" spans="1:59" x14ac:dyDescent="0.45">
      <c r="A603" s="22"/>
      <c r="B603" s="22"/>
      <c r="C603" s="22"/>
      <c r="D603" s="22"/>
      <c r="E603" s="22"/>
      <c r="F603" s="22"/>
      <c r="G603" s="24">
        <f t="shared" si="94"/>
        <v>0</v>
      </c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6"/>
      <c r="AM603" s="25"/>
      <c r="AN603" s="26"/>
      <c r="AO603" s="25"/>
      <c r="AP603" s="25"/>
      <c r="AQ603" s="25"/>
      <c r="AR603" s="25"/>
      <c r="AS603" s="25"/>
      <c r="AT603" s="26"/>
      <c r="AU603" s="26"/>
      <c r="AV603" s="24">
        <f t="shared" si="86"/>
        <v>0</v>
      </c>
      <c r="AW603" s="27">
        <f t="shared" si="87"/>
        <v>0</v>
      </c>
      <c r="AX603" s="28">
        <f t="shared" si="93"/>
        <v>0</v>
      </c>
      <c r="AY603" s="29" t="e">
        <f t="shared" si="88"/>
        <v>#DIV/0!</v>
      </c>
      <c r="AZ603" s="30"/>
      <c r="BA603" s="31" t="e">
        <f t="shared" si="91"/>
        <v>#DIV/0!</v>
      </c>
      <c r="BB603" s="22"/>
      <c r="BC603" s="103" t="e">
        <f t="shared" si="89"/>
        <v>#DIV/0!</v>
      </c>
      <c r="BD603" s="22"/>
      <c r="BE603" s="32"/>
      <c r="BF603" s="34" t="e">
        <f t="shared" si="92"/>
        <v>#DIV/0!</v>
      </c>
      <c r="BG603" s="35" t="e">
        <f t="shared" si="90"/>
        <v>#DIV/0!</v>
      </c>
    </row>
    <row r="604" spans="1:59" x14ac:dyDescent="0.45">
      <c r="A604" s="22"/>
      <c r="B604" s="22"/>
      <c r="C604" s="22"/>
      <c r="D604" s="22"/>
      <c r="E604" s="22"/>
      <c r="F604" s="22"/>
      <c r="G604" s="24">
        <f t="shared" si="94"/>
        <v>0</v>
      </c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6"/>
      <c r="AM604" s="25"/>
      <c r="AN604" s="26"/>
      <c r="AO604" s="25"/>
      <c r="AP604" s="25"/>
      <c r="AQ604" s="25"/>
      <c r="AR604" s="25"/>
      <c r="AS604" s="25"/>
      <c r="AT604" s="26"/>
      <c r="AU604" s="26"/>
      <c r="AV604" s="24">
        <f t="shared" si="86"/>
        <v>0</v>
      </c>
      <c r="AW604" s="27">
        <f t="shared" si="87"/>
        <v>0</v>
      </c>
      <c r="AX604" s="28">
        <f t="shared" si="93"/>
        <v>0</v>
      </c>
      <c r="AY604" s="29" t="e">
        <f t="shared" si="88"/>
        <v>#DIV/0!</v>
      </c>
      <c r="AZ604" s="30"/>
      <c r="BA604" s="31" t="e">
        <f t="shared" si="91"/>
        <v>#DIV/0!</v>
      </c>
      <c r="BB604" s="22"/>
      <c r="BC604" s="103" t="e">
        <f t="shared" si="89"/>
        <v>#DIV/0!</v>
      </c>
      <c r="BD604" s="22"/>
      <c r="BE604" s="32"/>
      <c r="BF604" s="34" t="e">
        <f t="shared" si="92"/>
        <v>#DIV/0!</v>
      </c>
      <c r="BG604" s="35" t="e">
        <f t="shared" si="90"/>
        <v>#DIV/0!</v>
      </c>
    </row>
    <row r="605" spans="1:59" x14ac:dyDescent="0.45">
      <c r="A605" s="22"/>
      <c r="B605" s="22"/>
      <c r="C605" s="22"/>
      <c r="D605" s="22"/>
      <c r="E605" s="22"/>
      <c r="F605" s="22"/>
      <c r="G605" s="24">
        <f t="shared" si="94"/>
        <v>0</v>
      </c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6"/>
      <c r="AM605" s="25"/>
      <c r="AN605" s="26"/>
      <c r="AO605" s="25"/>
      <c r="AP605" s="25"/>
      <c r="AQ605" s="25"/>
      <c r="AR605" s="25"/>
      <c r="AS605" s="25"/>
      <c r="AT605" s="26"/>
      <c r="AU605" s="26"/>
      <c r="AV605" s="24">
        <f t="shared" si="86"/>
        <v>0</v>
      </c>
      <c r="AW605" s="27">
        <f t="shared" si="87"/>
        <v>0</v>
      </c>
      <c r="AX605" s="28">
        <f t="shared" si="93"/>
        <v>0</v>
      </c>
      <c r="AY605" s="29" t="e">
        <f t="shared" si="88"/>
        <v>#DIV/0!</v>
      </c>
      <c r="AZ605" s="30"/>
      <c r="BA605" s="31" t="e">
        <f t="shared" si="91"/>
        <v>#DIV/0!</v>
      </c>
      <c r="BB605" s="22"/>
      <c r="BC605" s="103" t="e">
        <f t="shared" si="89"/>
        <v>#DIV/0!</v>
      </c>
      <c r="BD605" s="22"/>
      <c r="BE605" s="32"/>
      <c r="BF605" s="34" t="e">
        <f t="shared" si="92"/>
        <v>#DIV/0!</v>
      </c>
      <c r="BG605" s="35" t="e">
        <f t="shared" si="90"/>
        <v>#DIV/0!</v>
      </c>
    </row>
    <row r="606" spans="1:59" x14ac:dyDescent="0.45">
      <c r="A606" s="22"/>
      <c r="B606" s="22"/>
      <c r="C606" s="22"/>
      <c r="D606" s="22"/>
      <c r="E606" s="22"/>
      <c r="F606" s="22"/>
      <c r="G606" s="24">
        <f t="shared" si="94"/>
        <v>0</v>
      </c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6"/>
      <c r="AM606" s="25"/>
      <c r="AN606" s="26"/>
      <c r="AO606" s="25"/>
      <c r="AP606" s="25"/>
      <c r="AQ606" s="25"/>
      <c r="AR606" s="25"/>
      <c r="AS606" s="25"/>
      <c r="AT606" s="26"/>
      <c r="AU606" s="26"/>
      <c r="AV606" s="24">
        <f t="shared" si="86"/>
        <v>0</v>
      </c>
      <c r="AW606" s="27">
        <f t="shared" si="87"/>
        <v>0</v>
      </c>
      <c r="AX606" s="28">
        <f t="shared" si="93"/>
        <v>0</v>
      </c>
      <c r="AY606" s="29" t="e">
        <f t="shared" si="88"/>
        <v>#DIV/0!</v>
      </c>
      <c r="AZ606" s="30"/>
      <c r="BA606" s="31" t="e">
        <f t="shared" si="91"/>
        <v>#DIV/0!</v>
      </c>
      <c r="BB606" s="22"/>
      <c r="BC606" s="103" t="e">
        <f t="shared" si="89"/>
        <v>#DIV/0!</v>
      </c>
      <c r="BD606" s="22"/>
      <c r="BE606" s="32"/>
      <c r="BF606" s="34" t="e">
        <f t="shared" si="92"/>
        <v>#DIV/0!</v>
      </c>
      <c r="BG606" s="35" t="e">
        <f t="shared" si="90"/>
        <v>#DIV/0!</v>
      </c>
    </row>
    <row r="607" spans="1:59" x14ac:dyDescent="0.45">
      <c r="A607" s="22"/>
      <c r="B607" s="22"/>
      <c r="C607" s="22"/>
      <c r="D607" s="22"/>
      <c r="E607" s="22"/>
      <c r="F607" s="22"/>
      <c r="G607" s="24">
        <f t="shared" si="94"/>
        <v>0</v>
      </c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6"/>
      <c r="AM607" s="25"/>
      <c r="AN607" s="26"/>
      <c r="AO607" s="25"/>
      <c r="AP607" s="25"/>
      <c r="AQ607" s="25"/>
      <c r="AR607" s="25"/>
      <c r="AS607" s="25"/>
      <c r="AT607" s="26"/>
      <c r="AU607" s="26"/>
      <c r="AV607" s="24">
        <f t="shared" si="86"/>
        <v>0</v>
      </c>
      <c r="AW607" s="27">
        <f t="shared" si="87"/>
        <v>0</v>
      </c>
      <c r="AX607" s="28">
        <f t="shared" si="93"/>
        <v>0</v>
      </c>
      <c r="AY607" s="29" t="e">
        <f t="shared" si="88"/>
        <v>#DIV/0!</v>
      </c>
      <c r="AZ607" s="30"/>
      <c r="BA607" s="31" t="e">
        <f t="shared" si="91"/>
        <v>#DIV/0!</v>
      </c>
      <c r="BB607" s="22"/>
      <c r="BC607" s="103" t="e">
        <f t="shared" si="89"/>
        <v>#DIV/0!</v>
      </c>
      <c r="BD607" s="22"/>
      <c r="BE607" s="32"/>
      <c r="BF607" s="34" t="e">
        <f t="shared" si="92"/>
        <v>#DIV/0!</v>
      </c>
      <c r="BG607" s="35" t="e">
        <f t="shared" si="90"/>
        <v>#DIV/0!</v>
      </c>
    </row>
    <row r="608" spans="1:59" x14ac:dyDescent="0.45">
      <c r="A608" s="22"/>
      <c r="B608" s="22"/>
      <c r="C608" s="22"/>
      <c r="D608" s="22"/>
      <c r="E608" s="22"/>
      <c r="F608" s="22"/>
      <c r="G608" s="24">
        <f t="shared" si="94"/>
        <v>0</v>
      </c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6"/>
      <c r="AM608" s="25"/>
      <c r="AN608" s="26"/>
      <c r="AO608" s="25"/>
      <c r="AP608" s="25"/>
      <c r="AQ608" s="25"/>
      <c r="AR608" s="25"/>
      <c r="AS608" s="25"/>
      <c r="AT608" s="26"/>
      <c r="AU608" s="26"/>
      <c r="AV608" s="24">
        <f t="shared" si="86"/>
        <v>0</v>
      </c>
      <c r="AW608" s="27">
        <f t="shared" si="87"/>
        <v>0</v>
      </c>
      <c r="AX608" s="28">
        <f t="shared" si="93"/>
        <v>0</v>
      </c>
      <c r="AY608" s="29" t="e">
        <f t="shared" si="88"/>
        <v>#DIV/0!</v>
      </c>
      <c r="AZ608" s="30"/>
      <c r="BA608" s="31" t="e">
        <f t="shared" si="91"/>
        <v>#DIV/0!</v>
      </c>
      <c r="BB608" s="22"/>
      <c r="BC608" s="103" t="e">
        <f t="shared" si="89"/>
        <v>#DIV/0!</v>
      </c>
      <c r="BD608" s="22"/>
      <c r="BE608" s="32"/>
      <c r="BF608" s="34" t="e">
        <f t="shared" si="92"/>
        <v>#DIV/0!</v>
      </c>
      <c r="BG608" s="35" t="e">
        <f t="shared" si="90"/>
        <v>#DIV/0!</v>
      </c>
    </row>
    <row r="609" spans="1:59" x14ac:dyDescent="0.45">
      <c r="A609" s="22"/>
      <c r="B609" s="22"/>
      <c r="C609" s="22"/>
      <c r="D609" s="22"/>
      <c r="E609" s="22"/>
      <c r="F609" s="22"/>
      <c r="G609" s="24">
        <f t="shared" si="94"/>
        <v>0</v>
      </c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6"/>
      <c r="AM609" s="25"/>
      <c r="AN609" s="26"/>
      <c r="AO609" s="25"/>
      <c r="AP609" s="25"/>
      <c r="AQ609" s="25"/>
      <c r="AR609" s="25"/>
      <c r="AS609" s="25"/>
      <c r="AT609" s="26"/>
      <c r="AU609" s="26"/>
      <c r="AV609" s="24">
        <f t="shared" si="86"/>
        <v>0</v>
      </c>
      <c r="AW609" s="27">
        <f t="shared" si="87"/>
        <v>0</v>
      </c>
      <c r="AX609" s="28">
        <f t="shared" si="93"/>
        <v>0</v>
      </c>
      <c r="AY609" s="29" t="e">
        <f t="shared" si="88"/>
        <v>#DIV/0!</v>
      </c>
      <c r="AZ609" s="30"/>
      <c r="BA609" s="31" t="e">
        <f t="shared" si="91"/>
        <v>#DIV/0!</v>
      </c>
      <c r="BB609" s="22"/>
      <c r="BC609" s="103" t="e">
        <f t="shared" si="89"/>
        <v>#DIV/0!</v>
      </c>
      <c r="BD609" s="22"/>
      <c r="BE609" s="32"/>
      <c r="BF609" s="34" t="e">
        <f t="shared" si="92"/>
        <v>#DIV/0!</v>
      </c>
      <c r="BG609" s="35" t="e">
        <f t="shared" si="90"/>
        <v>#DIV/0!</v>
      </c>
    </row>
    <row r="610" spans="1:59" x14ac:dyDescent="0.45">
      <c r="A610" s="22"/>
      <c r="B610" s="22"/>
      <c r="C610" s="22"/>
      <c r="D610" s="22"/>
      <c r="E610" s="22"/>
      <c r="F610" s="22"/>
      <c r="G610" s="24">
        <f t="shared" si="94"/>
        <v>0</v>
      </c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6"/>
      <c r="AM610" s="25"/>
      <c r="AN610" s="26"/>
      <c r="AO610" s="25"/>
      <c r="AP610" s="25"/>
      <c r="AQ610" s="25"/>
      <c r="AR610" s="25"/>
      <c r="AS610" s="25"/>
      <c r="AT610" s="26"/>
      <c r="AU610" s="26"/>
      <c r="AV610" s="24">
        <f t="shared" si="86"/>
        <v>0</v>
      </c>
      <c r="AW610" s="27">
        <f t="shared" si="87"/>
        <v>0</v>
      </c>
      <c r="AX610" s="28">
        <f t="shared" si="93"/>
        <v>0</v>
      </c>
      <c r="AY610" s="29" t="e">
        <f t="shared" si="88"/>
        <v>#DIV/0!</v>
      </c>
      <c r="AZ610" s="30"/>
      <c r="BA610" s="31" t="e">
        <f t="shared" si="91"/>
        <v>#DIV/0!</v>
      </c>
      <c r="BB610" s="22"/>
      <c r="BC610" s="103" t="e">
        <f t="shared" si="89"/>
        <v>#DIV/0!</v>
      </c>
      <c r="BD610" s="22"/>
      <c r="BE610" s="32"/>
      <c r="BF610" s="34" t="e">
        <f t="shared" si="92"/>
        <v>#DIV/0!</v>
      </c>
      <c r="BG610" s="35" t="e">
        <f t="shared" si="90"/>
        <v>#DIV/0!</v>
      </c>
    </row>
    <row r="611" spans="1:59" x14ac:dyDescent="0.45">
      <c r="A611" s="22"/>
      <c r="B611" s="22"/>
      <c r="C611" s="22"/>
      <c r="D611" s="22"/>
      <c r="E611" s="22"/>
      <c r="F611" s="22"/>
      <c r="G611" s="24">
        <f t="shared" si="94"/>
        <v>0</v>
      </c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6"/>
      <c r="AM611" s="25"/>
      <c r="AN611" s="26"/>
      <c r="AO611" s="25"/>
      <c r="AP611" s="25"/>
      <c r="AQ611" s="25"/>
      <c r="AR611" s="25"/>
      <c r="AS611" s="25"/>
      <c r="AT611" s="26"/>
      <c r="AU611" s="26"/>
      <c r="AV611" s="24">
        <f t="shared" si="86"/>
        <v>0</v>
      </c>
      <c r="AW611" s="27">
        <f t="shared" si="87"/>
        <v>0</v>
      </c>
      <c r="AX611" s="28">
        <f t="shared" si="93"/>
        <v>0</v>
      </c>
      <c r="AY611" s="29" t="e">
        <f t="shared" si="88"/>
        <v>#DIV/0!</v>
      </c>
      <c r="AZ611" s="30"/>
      <c r="BA611" s="31" t="e">
        <f t="shared" si="91"/>
        <v>#DIV/0!</v>
      </c>
      <c r="BB611" s="22"/>
      <c r="BC611" s="103" t="e">
        <f t="shared" si="89"/>
        <v>#DIV/0!</v>
      </c>
      <c r="BD611" s="22"/>
      <c r="BE611" s="32"/>
      <c r="BF611" s="34" t="e">
        <f t="shared" si="92"/>
        <v>#DIV/0!</v>
      </c>
      <c r="BG611" s="35" t="e">
        <f t="shared" si="90"/>
        <v>#DIV/0!</v>
      </c>
    </row>
    <row r="612" spans="1:59" x14ac:dyDescent="0.45">
      <c r="A612" s="22"/>
      <c r="B612" s="22"/>
      <c r="C612" s="22"/>
      <c r="D612" s="22"/>
      <c r="E612" s="22"/>
      <c r="F612" s="22"/>
      <c r="G612" s="24">
        <f t="shared" si="94"/>
        <v>0</v>
      </c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6"/>
      <c r="AM612" s="25"/>
      <c r="AN612" s="26"/>
      <c r="AO612" s="25"/>
      <c r="AP612" s="25"/>
      <c r="AQ612" s="25"/>
      <c r="AR612" s="25"/>
      <c r="AS612" s="25"/>
      <c r="AT612" s="26"/>
      <c r="AU612" s="26"/>
      <c r="AV612" s="24">
        <f t="shared" ref="AV612:AV675" si="95">SUM(H612:AT612)</f>
        <v>0</v>
      </c>
      <c r="AW612" s="27">
        <f t="shared" si="87"/>
        <v>0</v>
      </c>
      <c r="AX612" s="28">
        <f t="shared" si="93"/>
        <v>0</v>
      </c>
      <c r="AY612" s="29" t="e">
        <f t="shared" si="88"/>
        <v>#DIV/0!</v>
      </c>
      <c r="AZ612" s="30"/>
      <c r="BA612" s="31" t="e">
        <f t="shared" si="91"/>
        <v>#DIV/0!</v>
      </c>
      <c r="BB612" s="22"/>
      <c r="BC612" s="103" t="e">
        <f t="shared" si="89"/>
        <v>#DIV/0!</v>
      </c>
      <c r="BD612" s="22"/>
      <c r="BE612" s="32"/>
      <c r="BF612" s="34" t="e">
        <f t="shared" si="92"/>
        <v>#DIV/0!</v>
      </c>
      <c r="BG612" s="35" t="e">
        <f t="shared" si="90"/>
        <v>#DIV/0!</v>
      </c>
    </row>
    <row r="613" spans="1:59" x14ac:dyDescent="0.45">
      <c r="A613" s="22"/>
      <c r="B613" s="22"/>
      <c r="C613" s="22"/>
      <c r="D613" s="22"/>
      <c r="E613" s="22"/>
      <c r="F613" s="22"/>
      <c r="G613" s="24">
        <f t="shared" si="94"/>
        <v>0</v>
      </c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6"/>
      <c r="AM613" s="25"/>
      <c r="AN613" s="26"/>
      <c r="AO613" s="25"/>
      <c r="AP613" s="25"/>
      <c r="AQ613" s="25"/>
      <c r="AR613" s="25"/>
      <c r="AS613" s="25"/>
      <c r="AT613" s="26"/>
      <c r="AU613" s="26"/>
      <c r="AV613" s="24">
        <f t="shared" si="95"/>
        <v>0</v>
      </c>
      <c r="AW613" s="27">
        <f t="shared" si="87"/>
        <v>0</v>
      </c>
      <c r="AX613" s="28">
        <f t="shared" si="93"/>
        <v>0</v>
      </c>
      <c r="AY613" s="29" t="e">
        <f t="shared" si="88"/>
        <v>#DIV/0!</v>
      </c>
      <c r="AZ613" s="30"/>
      <c r="BA613" s="31" t="e">
        <f t="shared" si="91"/>
        <v>#DIV/0!</v>
      </c>
      <c r="BB613" s="22"/>
      <c r="BC613" s="103" t="e">
        <f t="shared" si="89"/>
        <v>#DIV/0!</v>
      </c>
      <c r="BD613" s="22"/>
      <c r="BE613" s="32"/>
      <c r="BF613" s="34" t="e">
        <f t="shared" si="92"/>
        <v>#DIV/0!</v>
      </c>
      <c r="BG613" s="35" t="e">
        <f t="shared" si="90"/>
        <v>#DIV/0!</v>
      </c>
    </row>
    <row r="614" spans="1:59" x14ac:dyDescent="0.45">
      <c r="A614" s="22"/>
      <c r="B614" s="22"/>
      <c r="C614" s="22"/>
      <c r="D614" s="22"/>
      <c r="E614" s="22"/>
      <c r="F614" s="22"/>
      <c r="G614" s="24">
        <f t="shared" si="94"/>
        <v>0</v>
      </c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6"/>
      <c r="AM614" s="25"/>
      <c r="AN614" s="26"/>
      <c r="AO614" s="25"/>
      <c r="AP614" s="25"/>
      <c r="AQ614" s="25"/>
      <c r="AR614" s="25"/>
      <c r="AS614" s="25"/>
      <c r="AT614" s="26"/>
      <c r="AU614" s="26"/>
      <c r="AV614" s="24">
        <f t="shared" si="95"/>
        <v>0</v>
      </c>
      <c r="AW614" s="27">
        <f t="shared" si="87"/>
        <v>0</v>
      </c>
      <c r="AX614" s="28">
        <f t="shared" si="93"/>
        <v>0</v>
      </c>
      <c r="AY614" s="29" t="e">
        <f t="shared" si="88"/>
        <v>#DIV/0!</v>
      </c>
      <c r="AZ614" s="30"/>
      <c r="BA614" s="31" t="e">
        <f t="shared" si="91"/>
        <v>#DIV/0!</v>
      </c>
      <c r="BB614" s="22"/>
      <c r="BC614" s="103" t="e">
        <f t="shared" si="89"/>
        <v>#DIV/0!</v>
      </c>
      <c r="BD614" s="22"/>
      <c r="BE614" s="32"/>
      <c r="BF614" s="34" t="e">
        <f t="shared" si="92"/>
        <v>#DIV/0!</v>
      </c>
      <c r="BG614" s="35" t="e">
        <f t="shared" si="90"/>
        <v>#DIV/0!</v>
      </c>
    </row>
    <row r="615" spans="1:59" x14ac:dyDescent="0.45">
      <c r="A615" s="22"/>
      <c r="B615" s="22"/>
      <c r="C615" s="22"/>
      <c r="D615" s="22"/>
      <c r="E615" s="22"/>
      <c r="F615" s="22"/>
      <c r="G615" s="24">
        <f t="shared" si="94"/>
        <v>0</v>
      </c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6"/>
      <c r="AM615" s="25"/>
      <c r="AN615" s="26"/>
      <c r="AO615" s="25"/>
      <c r="AP615" s="25"/>
      <c r="AQ615" s="25"/>
      <c r="AR615" s="25"/>
      <c r="AS615" s="25"/>
      <c r="AT615" s="26"/>
      <c r="AU615" s="26"/>
      <c r="AV615" s="24">
        <f t="shared" si="95"/>
        <v>0</v>
      </c>
      <c r="AW615" s="27">
        <f t="shared" si="87"/>
        <v>0</v>
      </c>
      <c r="AX615" s="28">
        <f t="shared" si="93"/>
        <v>0</v>
      </c>
      <c r="AY615" s="29" t="e">
        <f t="shared" si="88"/>
        <v>#DIV/0!</v>
      </c>
      <c r="AZ615" s="30"/>
      <c r="BA615" s="31" t="e">
        <f t="shared" si="91"/>
        <v>#DIV/0!</v>
      </c>
      <c r="BB615" s="22"/>
      <c r="BC615" s="103" t="e">
        <f t="shared" si="89"/>
        <v>#DIV/0!</v>
      </c>
      <c r="BD615" s="22"/>
      <c r="BE615" s="32"/>
      <c r="BF615" s="34" t="e">
        <f t="shared" si="92"/>
        <v>#DIV/0!</v>
      </c>
      <c r="BG615" s="35" t="e">
        <f t="shared" si="90"/>
        <v>#DIV/0!</v>
      </c>
    </row>
    <row r="616" spans="1:59" x14ac:dyDescent="0.45">
      <c r="A616" s="22"/>
      <c r="B616" s="22"/>
      <c r="C616" s="22"/>
      <c r="D616" s="22"/>
      <c r="E616" s="22"/>
      <c r="F616" s="22"/>
      <c r="G616" s="24">
        <f t="shared" si="94"/>
        <v>0</v>
      </c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6"/>
      <c r="AM616" s="25"/>
      <c r="AN616" s="26"/>
      <c r="AO616" s="25"/>
      <c r="AP616" s="25"/>
      <c r="AQ616" s="25"/>
      <c r="AR616" s="25"/>
      <c r="AS616" s="25"/>
      <c r="AT616" s="26"/>
      <c r="AU616" s="26"/>
      <c r="AV616" s="24">
        <f t="shared" si="95"/>
        <v>0</v>
      </c>
      <c r="AW616" s="27">
        <f t="shared" si="87"/>
        <v>0</v>
      </c>
      <c r="AX616" s="28">
        <f t="shared" si="93"/>
        <v>0</v>
      </c>
      <c r="AY616" s="29" t="e">
        <f t="shared" si="88"/>
        <v>#DIV/0!</v>
      </c>
      <c r="AZ616" s="30"/>
      <c r="BA616" s="31" t="e">
        <f t="shared" si="91"/>
        <v>#DIV/0!</v>
      </c>
      <c r="BB616" s="22"/>
      <c r="BC616" s="103" t="e">
        <f t="shared" si="89"/>
        <v>#DIV/0!</v>
      </c>
      <c r="BD616" s="22"/>
      <c r="BE616" s="32"/>
      <c r="BF616" s="34" t="e">
        <f t="shared" si="92"/>
        <v>#DIV/0!</v>
      </c>
      <c r="BG616" s="35" t="e">
        <f t="shared" si="90"/>
        <v>#DIV/0!</v>
      </c>
    </row>
    <row r="617" spans="1:59" x14ac:dyDescent="0.45">
      <c r="A617" s="22"/>
      <c r="B617" s="22"/>
      <c r="C617" s="22"/>
      <c r="D617" s="22"/>
      <c r="E617" s="22"/>
      <c r="F617" s="22"/>
      <c r="G617" s="24">
        <f t="shared" si="94"/>
        <v>0</v>
      </c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6"/>
      <c r="AM617" s="25"/>
      <c r="AN617" s="26"/>
      <c r="AO617" s="25"/>
      <c r="AP617" s="25"/>
      <c r="AQ617" s="25"/>
      <c r="AR617" s="25"/>
      <c r="AS617" s="25"/>
      <c r="AT617" s="26"/>
      <c r="AU617" s="26"/>
      <c r="AV617" s="24">
        <f t="shared" si="95"/>
        <v>0</v>
      </c>
      <c r="AW617" s="27">
        <f t="shared" si="87"/>
        <v>0</v>
      </c>
      <c r="AX617" s="28">
        <f t="shared" si="93"/>
        <v>0</v>
      </c>
      <c r="AY617" s="29" t="e">
        <f t="shared" si="88"/>
        <v>#DIV/0!</v>
      </c>
      <c r="AZ617" s="30"/>
      <c r="BA617" s="31" t="e">
        <f t="shared" si="91"/>
        <v>#DIV/0!</v>
      </c>
      <c r="BB617" s="22"/>
      <c r="BC617" s="103" t="e">
        <f t="shared" si="89"/>
        <v>#DIV/0!</v>
      </c>
      <c r="BD617" s="22"/>
      <c r="BE617" s="32"/>
      <c r="BF617" s="34" t="e">
        <f t="shared" si="92"/>
        <v>#DIV/0!</v>
      </c>
      <c r="BG617" s="35" t="e">
        <f t="shared" si="90"/>
        <v>#DIV/0!</v>
      </c>
    </row>
    <row r="618" spans="1:59" x14ac:dyDescent="0.45">
      <c r="A618" s="22"/>
      <c r="B618" s="22"/>
      <c r="C618" s="22"/>
      <c r="D618" s="22"/>
      <c r="E618" s="22"/>
      <c r="F618" s="22"/>
      <c r="G618" s="24">
        <f t="shared" si="94"/>
        <v>0</v>
      </c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6"/>
      <c r="AM618" s="25"/>
      <c r="AN618" s="26"/>
      <c r="AO618" s="25"/>
      <c r="AP618" s="25"/>
      <c r="AQ618" s="25"/>
      <c r="AR618" s="25"/>
      <c r="AS618" s="25"/>
      <c r="AT618" s="26"/>
      <c r="AU618" s="26"/>
      <c r="AV618" s="24">
        <f t="shared" si="95"/>
        <v>0</v>
      </c>
      <c r="AW618" s="27">
        <f t="shared" si="87"/>
        <v>0</v>
      </c>
      <c r="AX618" s="28">
        <f t="shared" si="93"/>
        <v>0</v>
      </c>
      <c r="AY618" s="29" t="e">
        <f t="shared" si="88"/>
        <v>#DIV/0!</v>
      </c>
      <c r="AZ618" s="30"/>
      <c r="BA618" s="31" t="e">
        <f t="shared" si="91"/>
        <v>#DIV/0!</v>
      </c>
      <c r="BB618" s="22"/>
      <c r="BC618" s="103" t="e">
        <f t="shared" si="89"/>
        <v>#DIV/0!</v>
      </c>
      <c r="BD618" s="22"/>
      <c r="BE618" s="32"/>
      <c r="BF618" s="34" t="e">
        <f t="shared" si="92"/>
        <v>#DIV/0!</v>
      </c>
      <c r="BG618" s="35" t="e">
        <f t="shared" si="90"/>
        <v>#DIV/0!</v>
      </c>
    </row>
    <row r="619" spans="1:59" x14ac:dyDescent="0.45">
      <c r="A619" s="22"/>
      <c r="B619" s="22"/>
      <c r="C619" s="22"/>
      <c r="D619" s="22"/>
      <c r="E619" s="22"/>
      <c r="F619" s="22"/>
      <c r="G619" s="24">
        <f t="shared" si="94"/>
        <v>0</v>
      </c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6"/>
      <c r="AM619" s="25"/>
      <c r="AN619" s="26"/>
      <c r="AO619" s="25"/>
      <c r="AP619" s="25"/>
      <c r="AQ619" s="25"/>
      <c r="AR619" s="25"/>
      <c r="AS619" s="25"/>
      <c r="AT619" s="26"/>
      <c r="AU619" s="26"/>
      <c r="AV619" s="24">
        <f t="shared" si="95"/>
        <v>0</v>
      </c>
      <c r="AW619" s="27">
        <f t="shared" si="87"/>
        <v>0</v>
      </c>
      <c r="AX619" s="28">
        <f t="shared" si="93"/>
        <v>0</v>
      </c>
      <c r="AY619" s="29" t="e">
        <f t="shared" si="88"/>
        <v>#DIV/0!</v>
      </c>
      <c r="AZ619" s="30"/>
      <c r="BA619" s="31" t="e">
        <f t="shared" si="91"/>
        <v>#DIV/0!</v>
      </c>
      <c r="BB619" s="22"/>
      <c r="BC619" s="103" t="e">
        <f t="shared" si="89"/>
        <v>#DIV/0!</v>
      </c>
      <c r="BD619" s="22"/>
      <c r="BE619" s="32"/>
      <c r="BF619" s="34" t="e">
        <f t="shared" si="92"/>
        <v>#DIV/0!</v>
      </c>
      <c r="BG619" s="35" t="e">
        <f t="shared" si="90"/>
        <v>#DIV/0!</v>
      </c>
    </row>
    <row r="620" spans="1:59" x14ac:dyDescent="0.45">
      <c r="A620" s="22"/>
      <c r="B620" s="22"/>
      <c r="C620" s="22"/>
      <c r="D620" s="22"/>
      <c r="E620" s="22"/>
      <c r="F620" s="22"/>
      <c r="G620" s="24">
        <f t="shared" si="94"/>
        <v>0</v>
      </c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6"/>
      <c r="AM620" s="25"/>
      <c r="AN620" s="26"/>
      <c r="AO620" s="25"/>
      <c r="AP620" s="25"/>
      <c r="AQ620" s="25"/>
      <c r="AR620" s="25"/>
      <c r="AS620" s="25"/>
      <c r="AT620" s="26"/>
      <c r="AU620" s="26"/>
      <c r="AV620" s="24">
        <f t="shared" si="95"/>
        <v>0</v>
      </c>
      <c r="AW620" s="27">
        <f t="shared" si="87"/>
        <v>0</v>
      </c>
      <c r="AX620" s="28">
        <f t="shared" si="93"/>
        <v>0</v>
      </c>
      <c r="AY620" s="29" t="e">
        <f t="shared" si="88"/>
        <v>#DIV/0!</v>
      </c>
      <c r="AZ620" s="30"/>
      <c r="BA620" s="31" t="e">
        <f t="shared" si="91"/>
        <v>#DIV/0!</v>
      </c>
      <c r="BB620" s="22"/>
      <c r="BC620" s="103" t="e">
        <f t="shared" si="89"/>
        <v>#DIV/0!</v>
      </c>
      <c r="BD620" s="22"/>
      <c r="BE620" s="32"/>
      <c r="BF620" s="34" t="e">
        <f t="shared" si="92"/>
        <v>#DIV/0!</v>
      </c>
      <c r="BG620" s="35" t="e">
        <f t="shared" si="90"/>
        <v>#DIV/0!</v>
      </c>
    </row>
    <row r="621" spans="1:59" x14ac:dyDescent="0.45">
      <c r="A621" s="22"/>
      <c r="B621" s="22"/>
      <c r="C621" s="22"/>
      <c r="D621" s="22"/>
      <c r="E621" s="22"/>
      <c r="F621" s="22"/>
      <c r="G621" s="24">
        <f t="shared" si="94"/>
        <v>0</v>
      </c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6"/>
      <c r="AM621" s="25"/>
      <c r="AN621" s="26"/>
      <c r="AO621" s="25"/>
      <c r="AP621" s="25"/>
      <c r="AQ621" s="25"/>
      <c r="AR621" s="25"/>
      <c r="AS621" s="25"/>
      <c r="AT621" s="26"/>
      <c r="AU621" s="26"/>
      <c r="AV621" s="24">
        <f t="shared" si="95"/>
        <v>0</v>
      </c>
      <c r="AW621" s="27">
        <f t="shared" ref="AW621:AW684" si="96">G621-AV621</f>
        <v>0</v>
      </c>
      <c r="AX621" s="28">
        <f t="shared" si="93"/>
        <v>0</v>
      </c>
      <c r="AY621" s="29" t="e">
        <f t="shared" ref="AY621:AY684" si="97">AW621/G621</f>
        <v>#DIV/0!</v>
      </c>
      <c r="AZ621" s="30"/>
      <c r="BA621" s="31" t="e">
        <f t="shared" si="91"/>
        <v>#DIV/0!</v>
      </c>
      <c r="BB621" s="22"/>
      <c r="BC621" s="103" t="e">
        <f t="shared" si="89"/>
        <v>#DIV/0!</v>
      </c>
      <c r="BD621" s="22"/>
      <c r="BE621" s="32"/>
      <c r="BF621" s="34" t="e">
        <f t="shared" si="92"/>
        <v>#DIV/0!</v>
      </c>
      <c r="BG621" s="35" t="e">
        <f t="shared" si="90"/>
        <v>#DIV/0!</v>
      </c>
    </row>
    <row r="622" spans="1:59" x14ac:dyDescent="0.45">
      <c r="A622" s="22"/>
      <c r="B622" s="22"/>
      <c r="C622" s="22"/>
      <c r="D622" s="22"/>
      <c r="E622" s="22"/>
      <c r="F622" s="22"/>
      <c r="G622" s="24">
        <f t="shared" si="94"/>
        <v>0</v>
      </c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6"/>
      <c r="AM622" s="25"/>
      <c r="AN622" s="26"/>
      <c r="AO622" s="25"/>
      <c r="AP622" s="25"/>
      <c r="AQ622" s="25"/>
      <c r="AR622" s="25"/>
      <c r="AS622" s="25"/>
      <c r="AT622" s="26"/>
      <c r="AU622" s="26"/>
      <c r="AV622" s="24">
        <f t="shared" si="95"/>
        <v>0</v>
      </c>
      <c r="AW622" s="27">
        <f t="shared" si="96"/>
        <v>0</v>
      </c>
      <c r="AX622" s="28">
        <f t="shared" si="93"/>
        <v>0</v>
      </c>
      <c r="AY622" s="29" t="e">
        <f t="shared" si="97"/>
        <v>#DIV/0!</v>
      </c>
      <c r="AZ622" s="30"/>
      <c r="BA622" s="31" t="e">
        <f t="shared" si="91"/>
        <v>#DIV/0!</v>
      </c>
      <c r="BB622" s="22"/>
      <c r="BC622" s="103" t="e">
        <f t="shared" si="89"/>
        <v>#DIV/0!</v>
      </c>
      <c r="BD622" s="22"/>
      <c r="BE622" s="32"/>
      <c r="BF622" s="34" t="e">
        <f t="shared" si="92"/>
        <v>#DIV/0!</v>
      </c>
      <c r="BG622" s="35" t="e">
        <f t="shared" si="90"/>
        <v>#DIV/0!</v>
      </c>
    </row>
    <row r="623" spans="1:59" x14ac:dyDescent="0.45">
      <c r="A623" s="22"/>
      <c r="B623" s="22"/>
      <c r="C623" s="22"/>
      <c r="D623" s="22"/>
      <c r="E623" s="22"/>
      <c r="F623" s="22"/>
      <c r="G623" s="24">
        <f t="shared" si="94"/>
        <v>0</v>
      </c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6"/>
      <c r="AM623" s="25"/>
      <c r="AN623" s="26"/>
      <c r="AO623" s="25"/>
      <c r="AP623" s="25"/>
      <c r="AQ623" s="25"/>
      <c r="AR623" s="25"/>
      <c r="AS623" s="25"/>
      <c r="AT623" s="26"/>
      <c r="AU623" s="26"/>
      <c r="AV623" s="24">
        <f t="shared" si="95"/>
        <v>0</v>
      </c>
      <c r="AW623" s="27">
        <f t="shared" si="96"/>
        <v>0</v>
      </c>
      <c r="AX623" s="28">
        <f t="shared" si="93"/>
        <v>0</v>
      </c>
      <c r="AY623" s="29" t="e">
        <f t="shared" si="97"/>
        <v>#DIV/0!</v>
      </c>
      <c r="AZ623" s="30"/>
      <c r="BA623" s="31" t="e">
        <f t="shared" si="91"/>
        <v>#DIV/0!</v>
      </c>
      <c r="BB623" s="22"/>
      <c r="BC623" s="103" t="e">
        <f t="shared" si="89"/>
        <v>#DIV/0!</v>
      </c>
      <c r="BD623" s="22"/>
      <c r="BE623" s="32"/>
      <c r="BF623" s="34" t="e">
        <f t="shared" si="92"/>
        <v>#DIV/0!</v>
      </c>
      <c r="BG623" s="35" t="e">
        <f t="shared" si="90"/>
        <v>#DIV/0!</v>
      </c>
    </row>
    <row r="624" spans="1:59" x14ac:dyDescent="0.45">
      <c r="A624" s="22"/>
      <c r="B624" s="22"/>
      <c r="C624" s="22"/>
      <c r="D624" s="22"/>
      <c r="E624" s="22"/>
      <c r="F624" s="22"/>
      <c r="G624" s="24">
        <f t="shared" si="94"/>
        <v>0</v>
      </c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6"/>
      <c r="AM624" s="25"/>
      <c r="AN624" s="26"/>
      <c r="AO624" s="25"/>
      <c r="AP624" s="25"/>
      <c r="AQ624" s="25"/>
      <c r="AR624" s="25"/>
      <c r="AS624" s="25"/>
      <c r="AT624" s="26"/>
      <c r="AU624" s="26"/>
      <c r="AV624" s="24">
        <f t="shared" si="95"/>
        <v>0</v>
      </c>
      <c r="AW624" s="27">
        <f t="shared" si="96"/>
        <v>0</v>
      </c>
      <c r="AX624" s="28">
        <f t="shared" si="93"/>
        <v>0</v>
      </c>
      <c r="AY624" s="29" t="e">
        <f t="shared" si="97"/>
        <v>#DIV/0!</v>
      </c>
      <c r="AZ624" s="30"/>
      <c r="BA624" s="31" t="e">
        <f t="shared" si="91"/>
        <v>#DIV/0!</v>
      </c>
      <c r="BB624" s="22"/>
      <c r="BC624" s="103" t="e">
        <f t="shared" si="89"/>
        <v>#DIV/0!</v>
      </c>
      <c r="BD624" s="22"/>
      <c r="BE624" s="32"/>
      <c r="BF624" s="34" t="e">
        <f t="shared" si="92"/>
        <v>#DIV/0!</v>
      </c>
      <c r="BG624" s="35" t="e">
        <f t="shared" si="90"/>
        <v>#DIV/0!</v>
      </c>
    </row>
    <row r="625" spans="1:59" x14ac:dyDescent="0.45">
      <c r="A625" s="22"/>
      <c r="B625" s="22"/>
      <c r="C625" s="22"/>
      <c r="D625" s="22"/>
      <c r="E625" s="22"/>
      <c r="F625" s="22"/>
      <c r="G625" s="24">
        <f t="shared" si="94"/>
        <v>0</v>
      </c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6"/>
      <c r="AM625" s="25"/>
      <c r="AN625" s="26"/>
      <c r="AO625" s="25"/>
      <c r="AP625" s="25"/>
      <c r="AQ625" s="25"/>
      <c r="AR625" s="25"/>
      <c r="AS625" s="25"/>
      <c r="AT625" s="26"/>
      <c r="AU625" s="26"/>
      <c r="AV625" s="24">
        <f t="shared" si="95"/>
        <v>0</v>
      </c>
      <c r="AW625" s="27">
        <f t="shared" si="96"/>
        <v>0</v>
      </c>
      <c r="AX625" s="28">
        <f t="shared" si="93"/>
        <v>0</v>
      </c>
      <c r="AY625" s="29" t="e">
        <f t="shared" si="97"/>
        <v>#DIV/0!</v>
      </c>
      <c r="AZ625" s="30"/>
      <c r="BA625" s="31" t="e">
        <f t="shared" si="91"/>
        <v>#DIV/0!</v>
      </c>
      <c r="BB625" s="22"/>
      <c r="BC625" s="103" t="e">
        <f t="shared" si="89"/>
        <v>#DIV/0!</v>
      </c>
      <c r="BD625" s="22"/>
      <c r="BE625" s="32"/>
      <c r="BF625" s="34" t="e">
        <f t="shared" si="92"/>
        <v>#DIV/0!</v>
      </c>
      <c r="BG625" s="35" t="e">
        <f t="shared" si="90"/>
        <v>#DIV/0!</v>
      </c>
    </row>
    <row r="626" spans="1:59" x14ac:dyDescent="0.45">
      <c r="A626" s="22"/>
      <c r="B626" s="22"/>
      <c r="C626" s="22"/>
      <c r="D626" s="22"/>
      <c r="E626" s="22"/>
      <c r="F626" s="22"/>
      <c r="G626" s="24">
        <f t="shared" si="94"/>
        <v>0</v>
      </c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6"/>
      <c r="AM626" s="25"/>
      <c r="AN626" s="26"/>
      <c r="AO626" s="25"/>
      <c r="AP626" s="25"/>
      <c r="AQ626" s="25"/>
      <c r="AR626" s="25"/>
      <c r="AS626" s="25"/>
      <c r="AT626" s="26"/>
      <c r="AU626" s="26"/>
      <c r="AV626" s="24">
        <f t="shared" si="95"/>
        <v>0</v>
      </c>
      <c r="AW626" s="27">
        <f t="shared" si="96"/>
        <v>0</v>
      </c>
      <c r="AX626" s="28">
        <f t="shared" si="93"/>
        <v>0</v>
      </c>
      <c r="AY626" s="29" t="e">
        <f t="shared" si="97"/>
        <v>#DIV/0!</v>
      </c>
      <c r="AZ626" s="30"/>
      <c r="BA626" s="31" t="e">
        <f t="shared" si="91"/>
        <v>#DIV/0!</v>
      </c>
      <c r="BB626" s="22"/>
      <c r="BC626" s="103" t="e">
        <f t="shared" si="89"/>
        <v>#DIV/0!</v>
      </c>
      <c r="BD626" s="22"/>
      <c r="BE626" s="32"/>
      <c r="BF626" s="34" t="e">
        <f t="shared" si="92"/>
        <v>#DIV/0!</v>
      </c>
      <c r="BG626" s="35" t="e">
        <f t="shared" si="90"/>
        <v>#DIV/0!</v>
      </c>
    </row>
    <row r="627" spans="1:59" x14ac:dyDescent="0.45">
      <c r="A627" s="22"/>
      <c r="B627" s="22"/>
      <c r="C627" s="22"/>
      <c r="D627" s="22"/>
      <c r="E627" s="22"/>
      <c r="F627" s="22"/>
      <c r="G627" s="24">
        <f t="shared" si="94"/>
        <v>0</v>
      </c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6"/>
      <c r="AM627" s="25"/>
      <c r="AN627" s="26"/>
      <c r="AO627" s="25"/>
      <c r="AP627" s="25"/>
      <c r="AQ627" s="25"/>
      <c r="AR627" s="25"/>
      <c r="AS627" s="25"/>
      <c r="AT627" s="26"/>
      <c r="AU627" s="26"/>
      <c r="AV627" s="24">
        <f t="shared" si="95"/>
        <v>0</v>
      </c>
      <c r="AW627" s="27">
        <f t="shared" si="96"/>
        <v>0</v>
      </c>
      <c r="AX627" s="28">
        <f t="shared" si="93"/>
        <v>0</v>
      </c>
      <c r="AY627" s="29" t="e">
        <f t="shared" si="97"/>
        <v>#DIV/0!</v>
      </c>
      <c r="AZ627" s="30"/>
      <c r="BA627" s="31" t="e">
        <f t="shared" si="91"/>
        <v>#DIV/0!</v>
      </c>
      <c r="BB627" s="22"/>
      <c r="BC627" s="103" t="e">
        <f t="shared" si="89"/>
        <v>#DIV/0!</v>
      </c>
      <c r="BD627" s="22"/>
      <c r="BE627" s="32"/>
      <c r="BF627" s="34" t="e">
        <f t="shared" si="92"/>
        <v>#DIV/0!</v>
      </c>
      <c r="BG627" s="35" t="e">
        <f t="shared" si="90"/>
        <v>#DIV/0!</v>
      </c>
    </row>
    <row r="628" spans="1:59" x14ac:dyDescent="0.45">
      <c r="A628" s="22"/>
      <c r="B628" s="22"/>
      <c r="C628" s="22"/>
      <c r="D628" s="22"/>
      <c r="E628" s="22"/>
      <c r="F628" s="22"/>
      <c r="G628" s="24">
        <f t="shared" si="94"/>
        <v>0</v>
      </c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6"/>
      <c r="AM628" s="25"/>
      <c r="AN628" s="26"/>
      <c r="AO628" s="25"/>
      <c r="AP628" s="25"/>
      <c r="AQ628" s="25"/>
      <c r="AR628" s="25"/>
      <c r="AS628" s="25"/>
      <c r="AT628" s="26"/>
      <c r="AU628" s="26"/>
      <c r="AV628" s="24">
        <f t="shared" si="95"/>
        <v>0</v>
      </c>
      <c r="AW628" s="27">
        <f t="shared" si="96"/>
        <v>0</v>
      </c>
      <c r="AX628" s="28">
        <f t="shared" si="93"/>
        <v>0</v>
      </c>
      <c r="AY628" s="29" t="e">
        <f t="shared" si="97"/>
        <v>#DIV/0!</v>
      </c>
      <c r="AZ628" s="30"/>
      <c r="BA628" s="31" t="e">
        <f t="shared" si="91"/>
        <v>#DIV/0!</v>
      </c>
      <c r="BB628" s="22"/>
      <c r="BC628" s="103" t="e">
        <f t="shared" si="89"/>
        <v>#DIV/0!</v>
      </c>
      <c r="BD628" s="22"/>
      <c r="BE628" s="32"/>
      <c r="BF628" s="34" t="e">
        <f t="shared" si="92"/>
        <v>#DIV/0!</v>
      </c>
      <c r="BG628" s="35" t="e">
        <f t="shared" si="90"/>
        <v>#DIV/0!</v>
      </c>
    </row>
    <row r="629" spans="1:59" x14ac:dyDescent="0.45">
      <c r="A629" s="22"/>
      <c r="B629" s="22"/>
      <c r="C629" s="22"/>
      <c r="D629" s="22"/>
      <c r="E629" s="22"/>
      <c r="F629" s="22"/>
      <c r="G629" s="24">
        <f t="shared" si="94"/>
        <v>0</v>
      </c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6"/>
      <c r="AM629" s="25"/>
      <c r="AN629" s="26"/>
      <c r="AO629" s="25"/>
      <c r="AP629" s="25"/>
      <c r="AQ629" s="25"/>
      <c r="AR629" s="25"/>
      <c r="AS629" s="25"/>
      <c r="AT629" s="26"/>
      <c r="AU629" s="26"/>
      <c r="AV629" s="24">
        <f t="shared" si="95"/>
        <v>0</v>
      </c>
      <c r="AW629" s="27">
        <f t="shared" si="96"/>
        <v>0</v>
      </c>
      <c r="AX629" s="28">
        <f t="shared" si="93"/>
        <v>0</v>
      </c>
      <c r="AY629" s="29" t="e">
        <f t="shared" si="97"/>
        <v>#DIV/0!</v>
      </c>
      <c r="AZ629" s="30"/>
      <c r="BA629" s="31" t="e">
        <f t="shared" si="91"/>
        <v>#DIV/0!</v>
      </c>
      <c r="BB629" s="22"/>
      <c r="BC629" s="103" t="e">
        <f t="shared" si="89"/>
        <v>#DIV/0!</v>
      </c>
      <c r="BD629" s="22"/>
      <c r="BE629" s="32"/>
      <c r="BF629" s="34" t="e">
        <f t="shared" si="92"/>
        <v>#DIV/0!</v>
      </c>
      <c r="BG629" s="35" t="e">
        <f t="shared" si="90"/>
        <v>#DIV/0!</v>
      </c>
    </row>
    <row r="630" spans="1:59" x14ac:dyDescent="0.45">
      <c r="A630" s="22"/>
      <c r="B630" s="22"/>
      <c r="C630" s="22"/>
      <c r="D630" s="22"/>
      <c r="E630" s="22"/>
      <c r="F630" s="22"/>
      <c r="G630" s="24">
        <f t="shared" si="94"/>
        <v>0</v>
      </c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6"/>
      <c r="AM630" s="25"/>
      <c r="AN630" s="26"/>
      <c r="AO630" s="25"/>
      <c r="AP630" s="25"/>
      <c r="AQ630" s="25"/>
      <c r="AR630" s="25"/>
      <c r="AS630" s="25"/>
      <c r="AT630" s="26"/>
      <c r="AU630" s="26"/>
      <c r="AV630" s="24">
        <f t="shared" si="95"/>
        <v>0</v>
      </c>
      <c r="AW630" s="27">
        <f t="shared" si="96"/>
        <v>0</v>
      </c>
      <c r="AX630" s="28">
        <f t="shared" si="93"/>
        <v>0</v>
      </c>
      <c r="AY630" s="29" t="e">
        <f t="shared" si="97"/>
        <v>#DIV/0!</v>
      </c>
      <c r="AZ630" s="30"/>
      <c r="BA630" s="31" t="e">
        <f t="shared" si="91"/>
        <v>#DIV/0!</v>
      </c>
      <c r="BB630" s="22"/>
      <c r="BC630" s="103" t="e">
        <f t="shared" si="89"/>
        <v>#DIV/0!</v>
      </c>
      <c r="BD630" s="22"/>
      <c r="BE630" s="32"/>
      <c r="BF630" s="34" t="e">
        <f t="shared" si="92"/>
        <v>#DIV/0!</v>
      </c>
      <c r="BG630" s="35" t="e">
        <f t="shared" si="90"/>
        <v>#DIV/0!</v>
      </c>
    </row>
    <row r="631" spans="1:59" x14ac:dyDescent="0.45">
      <c r="A631" s="22"/>
      <c r="B631" s="22"/>
      <c r="C631" s="22"/>
      <c r="D631" s="22"/>
      <c r="E631" s="22"/>
      <c r="F631" s="22"/>
      <c r="G631" s="24">
        <f t="shared" si="94"/>
        <v>0</v>
      </c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6"/>
      <c r="AM631" s="25"/>
      <c r="AN631" s="26"/>
      <c r="AO631" s="25"/>
      <c r="AP631" s="25"/>
      <c r="AQ631" s="25"/>
      <c r="AR631" s="25"/>
      <c r="AS631" s="25"/>
      <c r="AT631" s="26"/>
      <c r="AU631" s="26"/>
      <c r="AV631" s="24">
        <f t="shared" si="95"/>
        <v>0</v>
      </c>
      <c r="AW631" s="27">
        <f t="shared" si="96"/>
        <v>0</v>
      </c>
      <c r="AX631" s="28">
        <f t="shared" si="93"/>
        <v>0</v>
      </c>
      <c r="AY631" s="29" t="e">
        <f t="shared" si="97"/>
        <v>#DIV/0!</v>
      </c>
      <c r="AZ631" s="30"/>
      <c r="BA631" s="31" t="e">
        <f t="shared" si="91"/>
        <v>#DIV/0!</v>
      </c>
      <c r="BB631" s="22"/>
      <c r="BC631" s="103" t="e">
        <f t="shared" si="89"/>
        <v>#DIV/0!</v>
      </c>
      <c r="BD631" s="22"/>
      <c r="BE631" s="32"/>
      <c r="BF631" s="34" t="e">
        <f t="shared" si="92"/>
        <v>#DIV/0!</v>
      </c>
      <c r="BG631" s="35" t="e">
        <f t="shared" si="90"/>
        <v>#DIV/0!</v>
      </c>
    </row>
    <row r="632" spans="1:59" x14ac:dyDescent="0.45">
      <c r="A632" s="22"/>
      <c r="B632" s="22"/>
      <c r="C632" s="22"/>
      <c r="D632" s="22"/>
      <c r="E632" s="22"/>
      <c r="F632" s="22"/>
      <c r="G632" s="24">
        <f t="shared" si="94"/>
        <v>0</v>
      </c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6"/>
      <c r="AM632" s="25"/>
      <c r="AN632" s="26"/>
      <c r="AO632" s="25"/>
      <c r="AP632" s="25"/>
      <c r="AQ632" s="25"/>
      <c r="AR632" s="25"/>
      <c r="AS632" s="25"/>
      <c r="AT632" s="26"/>
      <c r="AU632" s="26"/>
      <c r="AV632" s="24">
        <f t="shared" si="95"/>
        <v>0</v>
      </c>
      <c r="AW632" s="27">
        <f t="shared" si="96"/>
        <v>0</v>
      </c>
      <c r="AX632" s="28">
        <f t="shared" si="93"/>
        <v>0</v>
      </c>
      <c r="AY632" s="29" t="e">
        <f t="shared" si="97"/>
        <v>#DIV/0!</v>
      </c>
      <c r="AZ632" s="30"/>
      <c r="BA632" s="31" t="e">
        <f t="shared" si="91"/>
        <v>#DIV/0!</v>
      </c>
      <c r="BB632" s="22"/>
      <c r="BC632" s="103" t="e">
        <f t="shared" si="89"/>
        <v>#DIV/0!</v>
      </c>
      <c r="BD632" s="22"/>
      <c r="BE632" s="32"/>
      <c r="BF632" s="34" t="e">
        <f t="shared" si="92"/>
        <v>#DIV/0!</v>
      </c>
      <c r="BG632" s="35" t="e">
        <f t="shared" si="90"/>
        <v>#DIV/0!</v>
      </c>
    </row>
    <row r="633" spans="1:59" x14ac:dyDescent="0.45">
      <c r="A633" s="22"/>
      <c r="B633" s="22"/>
      <c r="C633" s="22"/>
      <c r="D633" s="22"/>
      <c r="E633" s="22"/>
      <c r="F633" s="22"/>
      <c r="G633" s="24">
        <f t="shared" si="94"/>
        <v>0</v>
      </c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6"/>
      <c r="AM633" s="25"/>
      <c r="AN633" s="26"/>
      <c r="AO633" s="25"/>
      <c r="AP633" s="25"/>
      <c r="AQ633" s="25"/>
      <c r="AR633" s="25"/>
      <c r="AS633" s="25"/>
      <c r="AT633" s="26"/>
      <c r="AU633" s="26"/>
      <c r="AV633" s="24">
        <f t="shared" si="95"/>
        <v>0</v>
      </c>
      <c r="AW633" s="27">
        <f t="shared" si="96"/>
        <v>0</v>
      </c>
      <c r="AX633" s="28">
        <f t="shared" si="93"/>
        <v>0</v>
      </c>
      <c r="AY633" s="29" t="e">
        <f t="shared" si="97"/>
        <v>#DIV/0!</v>
      </c>
      <c r="AZ633" s="30"/>
      <c r="BA633" s="31" t="e">
        <f t="shared" si="91"/>
        <v>#DIV/0!</v>
      </c>
      <c r="BB633" s="22"/>
      <c r="BC633" s="103" t="e">
        <f t="shared" si="89"/>
        <v>#DIV/0!</v>
      </c>
      <c r="BD633" s="22"/>
      <c r="BE633" s="32"/>
      <c r="BF633" s="34" t="e">
        <f t="shared" si="92"/>
        <v>#DIV/0!</v>
      </c>
      <c r="BG633" s="35" t="e">
        <f t="shared" si="90"/>
        <v>#DIV/0!</v>
      </c>
    </row>
    <row r="634" spans="1:59" x14ac:dyDescent="0.45">
      <c r="A634" s="22"/>
      <c r="B634" s="22"/>
      <c r="C634" s="22"/>
      <c r="D634" s="22"/>
      <c r="E634" s="22"/>
      <c r="F634" s="22"/>
      <c r="G634" s="24">
        <f t="shared" si="94"/>
        <v>0</v>
      </c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6"/>
      <c r="AM634" s="25"/>
      <c r="AN634" s="26"/>
      <c r="AO634" s="25"/>
      <c r="AP634" s="25"/>
      <c r="AQ634" s="25"/>
      <c r="AR634" s="25"/>
      <c r="AS634" s="25"/>
      <c r="AT634" s="26"/>
      <c r="AU634" s="26"/>
      <c r="AV634" s="24">
        <f t="shared" si="95"/>
        <v>0</v>
      </c>
      <c r="AW634" s="27">
        <f t="shared" si="96"/>
        <v>0</v>
      </c>
      <c r="AX634" s="28">
        <f t="shared" si="93"/>
        <v>0</v>
      </c>
      <c r="AY634" s="29" t="e">
        <f t="shared" si="97"/>
        <v>#DIV/0!</v>
      </c>
      <c r="AZ634" s="30"/>
      <c r="BA634" s="31" t="e">
        <f t="shared" si="91"/>
        <v>#DIV/0!</v>
      </c>
      <c r="BB634" s="22"/>
      <c r="BC634" s="103" t="e">
        <f t="shared" si="89"/>
        <v>#DIV/0!</v>
      </c>
      <c r="BD634" s="22"/>
      <c r="BE634" s="32"/>
      <c r="BF634" s="34" t="e">
        <f t="shared" si="92"/>
        <v>#DIV/0!</v>
      </c>
      <c r="BG634" s="35" t="e">
        <f t="shared" si="90"/>
        <v>#DIV/0!</v>
      </c>
    </row>
    <row r="635" spans="1:59" x14ac:dyDescent="0.45">
      <c r="A635" s="22"/>
      <c r="B635" s="22"/>
      <c r="C635" s="22"/>
      <c r="D635" s="22"/>
      <c r="E635" s="22"/>
      <c r="F635" s="22"/>
      <c r="G635" s="24">
        <f t="shared" si="94"/>
        <v>0</v>
      </c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6"/>
      <c r="AM635" s="25"/>
      <c r="AN635" s="26"/>
      <c r="AO635" s="25"/>
      <c r="AP635" s="25"/>
      <c r="AQ635" s="25"/>
      <c r="AR635" s="25"/>
      <c r="AS635" s="25"/>
      <c r="AT635" s="26"/>
      <c r="AU635" s="26"/>
      <c r="AV635" s="24">
        <f t="shared" si="95"/>
        <v>0</v>
      </c>
      <c r="AW635" s="27">
        <f t="shared" si="96"/>
        <v>0</v>
      </c>
      <c r="AX635" s="28">
        <f t="shared" si="93"/>
        <v>0</v>
      </c>
      <c r="AY635" s="29" t="e">
        <f t="shared" si="97"/>
        <v>#DIV/0!</v>
      </c>
      <c r="AZ635" s="30"/>
      <c r="BA635" s="31" t="e">
        <f t="shared" si="91"/>
        <v>#DIV/0!</v>
      </c>
      <c r="BB635" s="22"/>
      <c r="BC635" s="103" t="e">
        <f t="shared" si="89"/>
        <v>#DIV/0!</v>
      </c>
      <c r="BD635" s="22"/>
      <c r="BE635" s="32"/>
      <c r="BF635" s="34" t="e">
        <f t="shared" si="92"/>
        <v>#DIV/0!</v>
      </c>
      <c r="BG635" s="35" t="e">
        <f t="shared" si="90"/>
        <v>#DIV/0!</v>
      </c>
    </row>
    <row r="636" spans="1:59" x14ac:dyDescent="0.45">
      <c r="A636" s="22"/>
      <c r="B636" s="22"/>
      <c r="C636" s="22"/>
      <c r="D636" s="22"/>
      <c r="E636" s="22"/>
      <c r="F636" s="22"/>
      <c r="G636" s="24">
        <f t="shared" si="94"/>
        <v>0</v>
      </c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6"/>
      <c r="AM636" s="25"/>
      <c r="AN636" s="26"/>
      <c r="AO636" s="25"/>
      <c r="AP636" s="25"/>
      <c r="AQ636" s="25"/>
      <c r="AR636" s="25"/>
      <c r="AS636" s="25"/>
      <c r="AT636" s="26"/>
      <c r="AU636" s="26"/>
      <c r="AV636" s="24">
        <f t="shared" si="95"/>
        <v>0</v>
      </c>
      <c r="AW636" s="27">
        <f t="shared" si="96"/>
        <v>0</v>
      </c>
      <c r="AX636" s="28">
        <f t="shared" si="93"/>
        <v>0</v>
      </c>
      <c r="AY636" s="29" t="e">
        <f t="shared" si="97"/>
        <v>#DIV/0!</v>
      </c>
      <c r="AZ636" s="30"/>
      <c r="BA636" s="31" t="e">
        <f t="shared" si="91"/>
        <v>#DIV/0!</v>
      </c>
      <c r="BB636" s="22"/>
      <c r="BC636" s="103" t="e">
        <f t="shared" si="89"/>
        <v>#DIV/0!</v>
      </c>
      <c r="BD636" s="22"/>
      <c r="BE636" s="32"/>
      <c r="BF636" s="34" t="e">
        <f t="shared" si="92"/>
        <v>#DIV/0!</v>
      </c>
      <c r="BG636" s="35" t="e">
        <f t="shared" si="90"/>
        <v>#DIV/0!</v>
      </c>
    </row>
    <row r="637" spans="1:59" x14ac:dyDescent="0.45">
      <c r="A637" s="22"/>
      <c r="B637" s="22"/>
      <c r="C637" s="22"/>
      <c r="D637" s="22"/>
      <c r="E637" s="22"/>
      <c r="F637" s="22"/>
      <c r="G637" s="24">
        <f t="shared" si="94"/>
        <v>0</v>
      </c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6"/>
      <c r="AM637" s="25"/>
      <c r="AN637" s="26"/>
      <c r="AO637" s="25"/>
      <c r="AP637" s="25"/>
      <c r="AQ637" s="25"/>
      <c r="AR637" s="25"/>
      <c r="AS637" s="25"/>
      <c r="AT637" s="26"/>
      <c r="AU637" s="26"/>
      <c r="AV637" s="24">
        <f t="shared" si="95"/>
        <v>0</v>
      </c>
      <c r="AW637" s="27">
        <f t="shared" si="96"/>
        <v>0</v>
      </c>
      <c r="AX637" s="28">
        <f t="shared" si="93"/>
        <v>0</v>
      </c>
      <c r="AY637" s="29" t="e">
        <f t="shared" si="97"/>
        <v>#DIV/0!</v>
      </c>
      <c r="AZ637" s="30"/>
      <c r="BA637" s="31" t="e">
        <f t="shared" si="91"/>
        <v>#DIV/0!</v>
      </c>
      <c r="BB637" s="22"/>
      <c r="BC637" s="103" t="e">
        <f t="shared" si="89"/>
        <v>#DIV/0!</v>
      </c>
      <c r="BD637" s="22"/>
      <c r="BE637" s="32"/>
      <c r="BF637" s="34" t="e">
        <f t="shared" si="92"/>
        <v>#DIV/0!</v>
      </c>
      <c r="BG637" s="35" t="e">
        <f t="shared" si="90"/>
        <v>#DIV/0!</v>
      </c>
    </row>
    <row r="638" spans="1:59" x14ac:dyDescent="0.45">
      <c r="A638" s="22"/>
      <c r="B638" s="22"/>
      <c r="C638" s="22"/>
      <c r="D638" s="22"/>
      <c r="E638" s="22"/>
      <c r="F638" s="22"/>
      <c r="G638" s="24">
        <f t="shared" si="94"/>
        <v>0</v>
      </c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6"/>
      <c r="AM638" s="25"/>
      <c r="AN638" s="26"/>
      <c r="AO638" s="25"/>
      <c r="AP638" s="25"/>
      <c r="AQ638" s="25"/>
      <c r="AR638" s="25"/>
      <c r="AS638" s="25"/>
      <c r="AT638" s="26"/>
      <c r="AU638" s="26"/>
      <c r="AV638" s="24">
        <f t="shared" si="95"/>
        <v>0</v>
      </c>
      <c r="AW638" s="27">
        <f t="shared" si="96"/>
        <v>0</v>
      </c>
      <c r="AX638" s="28">
        <f t="shared" si="93"/>
        <v>0</v>
      </c>
      <c r="AY638" s="29" t="e">
        <f t="shared" si="97"/>
        <v>#DIV/0!</v>
      </c>
      <c r="AZ638" s="30"/>
      <c r="BA638" s="31" t="e">
        <f t="shared" si="91"/>
        <v>#DIV/0!</v>
      </c>
      <c r="BB638" s="22"/>
      <c r="BC638" s="103" t="e">
        <f t="shared" si="89"/>
        <v>#DIV/0!</v>
      </c>
      <c r="BD638" s="22"/>
      <c r="BE638" s="32"/>
      <c r="BF638" s="34" t="e">
        <f t="shared" si="92"/>
        <v>#DIV/0!</v>
      </c>
      <c r="BG638" s="35" t="e">
        <f t="shared" si="90"/>
        <v>#DIV/0!</v>
      </c>
    </row>
    <row r="639" spans="1:59" x14ac:dyDescent="0.45">
      <c r="A639" s="22"/>
      <c r="B639" s="22"/>
      <c r="C639" s="22"/>
      <c r="D639" s="22"/>
      <c r="E639" s="22"/>
      <c r="F639" s="22"/>
      <c r="G639" s="24">
        <f t="shared" si="94"/>
        <v>0</v>
      </c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6"/>
      <c r="AM639" s="25"/>
      <c r="AN639" s="26"/>
      <c r="AO639" s="25"/>
      <c r="AP639" s="25"/>
      <c r="AQ639" s="25"/>
      <c r="AR639" s="25"/>
      <c r="AS639" s="25"/>
      <c r="AT639" s="26"/>
      <c r="AU639" s="26"/>
      <c r="AV639" s="24">
        <f t="shared" si="95"/>
        <v>0</v>
      </c>
      <c r="AW639" s="27">
        <f t="shared" si="96"/>
        <v>0</v>
      </c>
      <c r="AX639" s="28">
        <f t="shared" si="93"/>
        <v>0</v>
      </c>
      <c r="AY639" s="29" t="e">
        <f t="shared" si="97"/>
        <v>#DIV/0!</v>
      </c>
      <c r="AZ639" s="30"/>
      <c r="BA639" s="31" t="e">
        <f t="shared" si="91"/>
        <v>#DIV/0!</v>
      </c>
      <c r="BB639" s="22"/>
      <c r="BC639" s="103" t="e">
        <f t="shared" si="89"/>
        <v>#DIV/0!</v>
      </c>
      <c r="BD639" s="22"/>
      <c r="BE639" s="32"/>
      <c r="BF639" s="34" t="e">
        <f t="shared" si="92"/>
        <v>#DIV/0!</v>
      </c>
      <c r="BG639" s="35" t="e">
        <f t="shared" si="90"/>
        <v>#DIV/0!</v>
      </c>
    </row>
    <row r="640" spans="1:59" x14ac:dyDescent="0.45">
      <c r="A640" s="22"/>
      <c r="B640" s="22"/>
      <c r="C640" s="22"/>
      <c r="D640" s="22"/>
      <c r="E640" s="22"/>
      <c r="F640" s="22"/>
      <c r="G640" s="24">
        <f t="shared" si="94"/>
        <v>0</v>
      </c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6"/>
      <c r="AM640" s="25"/>
      <c r="AN640" s="26"/>
      <c r="AO640" s="25"/>
      <c r="AP640" s="25"/>
      <c r="AQ640" s="25"/>
      <c r="AR640" s="25"/>
      <c r="AS640" s="25"/>
      <c r="AT640" s="26"/>
      <c r="AU640" s="26"/>
      <c r="AV640" s="24">
        <f t="shared" si="95"/>
        <v>0</v>
      </c>
      <c r="AW640" s="27">
        <f t="shared" si="96"/>
        <v>0</v>
      </c>
      <c r="AX640" s="28">
        <f t="shared" si="93"/>
        <v>0</v>
      </c>
      <c r="AY640" s="29" t="e">
        <f t="shared" si="97"/>
        <v>#DIV/0!</v>
      </c>
      <c r="AZ640" s="30"/>
      <c r="BA640" s="31" t="e">
        <f t="shared" si="91"/>
        <v>#DIV/0!</v>
      </c>
      <c r="BB640" s="22"/>
      <c r="BC640" s="103" t="e">
        <f t="shared" si="89"/>
        <v>#DIV/0!</v>
      </c>
      <c r="BD640" s="22"/>
      <c r="BE640" s="32"/>
      <c r="BF640" s="34" t="e">
        <f t="shared" si="92"/>
        <v>#DIV/0!</v>
      </c>
      <c r="BG640" s="35" t="e">
        <f t="shared" si="90"/>
        <v>#DIV/0!</v>
      </c>
    </row>
    <row r="641" spans="1:59" x14ac:dyDescent="0.45">
      <c r="A641" s="22"/>
      <c r="B641" s="22"/>
      <c r="C641" s="22"/>
      <c r="D641" s="22"/>
      <c r="E641" s="22"/>
      <c r="F641" s="22"/>
      <c r="G641" s="24">
        <f t="shared" si="94"/>
        <v>0</v>
      </c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6"/>
      <c r="AM641" s="25"/>
      <c r="AN641" s="26"/>
      <c r="AO641" s="25"/>
      <c r="AP641" s="25"/>
      <c r="AQ641" s="25"/>
      <c r="AR641" s="25"/>
      <c r="AS641" s="25"/>
      <c r="AT641" s="26"/>
      <c r="AU641" s="26"/>
      <c r="AV641" s="24">
        <f t="shared" si="95"/>
        <v>0</v>
      </c>
      <c r="AW641" s="27">
        <f t="shared" si="96"/>
        <v>0</v>
      </c>
      <c r="AX641" s="28">
        <f t="shared" si="93"/>
        <v>0</v>
      </c>
      <c r="AY641" s="29" t="e">
        <f t="shared" si="97"/>
        <v>#DIV/0!</v>
      </c>
      <c r="AZ641" s="30"/>
      <c r="BA641" s="31" t="e">
        <f t="shared" si="91"/>
        <v>#DIV/0!</v>
      </c>
      <c r="BB641" s="22"/>
      <c r="BC641" s="103" t="e">
        <f t="shared" si="89"/>
        <v>#DIV/0!</v>
      </c>
      <c r="BD641" s="22"/>
      <c r="BE641" s="32"/>
      <c r="BF641" s="34" t="e">
        <f t="shared" si="92"/>
        <v>#DIV/0!</v>
      </c>
      <c r="BG641" s="35" t="e">
        <f t="shared" si="90"/>
        <v>#DIV/0!</v>
      </c>
    </row>
    <row r="642" spans="1:59" x14ac:dyDescent="0.45">
      <c r="A642" s="22"/>
      <c r="B642" s="22"/>
      <c r="C642" s="22"/>
      <c r="D642" s="22"/>
      <c r="E642" s="22"/>
      <c r="F642" s="22"/>
      <c r="G642" s="24">
        <f t="shared" si="94"/>
        <v>0</v>
      </c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6"/>
      <c r="AM642" s="25"/>
      <c r="AN642" s="26"/>
      <c r="AO642" s="25"/>
      <c r="AP642" s="25"/>
      <c r="AQ642" s="25"/>
      <c r="AR642" s="25"/>
      <c r="AS642" s="25"/>
      <c r="AT642" s="26"/>
      <c r="AU642" s="26"/>
      <c r="AV642" s="24">
        <f t="shared" si="95"/>
        <v>0</v>
      </c>
      <c r="AW642" s="27">
        <f t="shared" si="96"/>
        <v>0</v>
      </c>
      <c r="AX642" s="28">
        <f t="shared" si="93"/>
        <v>0</v>
      </c>
      <c r="AY642" s="29" t="e">
        <f t="shared" si="97"/>
        <v>#DIV/0!</v>
      </c>
      <c r="AZ642" s="30"/>
      <c r="BA642" s="31" t="e">
        <f t="shared" si="91"/>
        <v>#DIV/0!</v>
      </c>
      <c r="BB642" s="22"/>
      <c r="BC642" s="103" t="e">
        <f t="shared" ref="BC642:BC705" si="98">BB642/BA642</f>
        <v>#DIV/0!</v>
      </c>
      <c r="BD642" s="22"/>
      <c r="BE642" s="32"/>
      <c r="BF642" s="34" t="e">
        <f t="shared" si="92"/>
        <v>#DIV/0!</v>
      </c>
      <c r="BG642" s="35" t="e">
        <f t="shared" ref="BG642:BG705" si="99">BF642*BC642*AY642</f>
        <v>#DIV/0!</v>
      </c>
    </row>
    <row r="643" spans="1:59" x14ac:dyDescent="0.45">
      <c r="A643" s="22"/>
      <c r="B643" s="22"/>
      <c r="C643" s="22"/>
      <c r="D643" s="22"/>
      <c r="E643" s="22"/>
      <c r="F643" s="22"/>
      <c r="G643" s="24">
        <f t="shared" si="94"/>
        <v>0</v>
      </c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6"/>
      <c r="AM643" s="25"/>
      <c r="AN643" s="26"/>
      <c r="AO643" s="25"/>
      <c r="AP643" s="25"/>
      <c r="AQ643" s="25"/>
      <c r="AR643" s="25"/>
      <c r="AS643" s="25"/>
      <c r="AT643" s="26"/>
      <c r="AU643" s="26"/>
      <c r="AV643" s="24">
        <f t="shared" si="95"/>
        <v>0</v>
      </c>
      <c r="AW643" s="27">
        <f t="shared" si="96"/>
        <v>0</v>
      </c>
      <c r="AX643" s="28">
        <f t="shared" si="93"/>
        <v>0</v>
      </c>
      <c r="AY643" s="29" t="e">
        <f t="shared" si="97"/>
        <v>#DIV/0!</v>
      </c>
      <c r="AZ643" s="30"/>
      <c r="BA643" s="31" t="e">
        <f t="shared" ref="BA643:BA706" si="100">(AX643*60)/AZ643*1</f>
        <v>#DIV/0!</v>
      </c>
      <c r="BB643" s="22"/>
      <c r="BC643" s="103" t="e">
        <f t="shared" si="98"/>
        <v>#DIV/0!</v>
      </c>
      <c r="BD643" s="22"/>
      <c r="BE643" s="32"/>
      <c r="BF643" s="34" t="e">
        <f t="shared" si="92"/>
        <v>#DIV/0!</v>
      </c>
      <c r="BG643" s="35" t="e">
        <f t="shared" si="99"/>
        <v>#DIV/0!</v>
      </c>
    </row>
    <row r="644" spans="1:59" x14ac:dyDescent="0.45">
      <c r="A644" s="22"/>
      <c r="B644" s="22"/>
      <c r="C644" s="22"/>
      <c r="D644" s="22"/>
      <c r="E644" s="22"/>
      <c r="F644" s="22"/>
      <c r="G644" s="24">
        <f t="shared" si="94"/>
        <v>0</v>
      </c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6"/>
      <c r="AM644" s="25"/>
      <c r="AN644" s="26"/>
      <c r="AO644" s="25"/>
      <c r="AP644" s="25"/>
      <c r="AQ644" s="25"/>
      <c r="AR644" s="25"/>
      <c r="AS644" s="25"/>
      <c r="AT644" s="26"/>
      <c r="AU644" s="26"/>
      <c r="AV644" s="24">
        <f t="shared" si="95"/>
        <v>0</v>
      </c>
      <c r="AW644" s="27">
        <f t="shared" si="96"/>
        <v>0</v>
      </c>
      <c r="AX644" s="28">
        <f t="shared" si="93"/>
        <v>0</v>
      </c>
      <c r="AY644" s="29" t="e">
        <f t="shared" si="97"/>
        <v>#DIV/0!</v>
      </c>
      <c r="AZ644" s="30"/>
      <c r="BA644" s="31" t="e">
        <f t="shared" si="100"/>
        <v>#DIV/0!</v>
      </c>
      <c r="BB644" s="22"/>
      <c r="BC644" s="103" t="e">
        <f t="shared" si="98"/>
        <v>#DIV/0!</v>
      </c>
      <c r="BD644" s="22"/>
      <c r="BE644" s="32"/>
      <c r="BF644" s="34" t="e">
        <f t="shared" si="92"/>
        <v>#DIV/0!</v>
      </c>
      <c r="BG644" s="35" t="e">
        <f t="shared" si="99"/>
        <v>#DIV/0!</v>
      </c>
    </row>
    <row r="645" spans="1:59" x14ac:dyDescent="0.45">
      <c r="A645" s="22"/>
      <c r="B645" s="22"/>
      <c r="C645" s="22"/>
      <c r="D645" s="22"/>
      <c r="E645" s="22"/>
      <c r="F645" s="22"/>
      <c r="G645" s="24">
        <f t="shared" si="94"/>
        <v>0</v>
      </c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6"/>
      <c r="AM645" s="25"/>
      <c r="AN645" s="26"/>
      <c r="AO645" s="25"/>
      <c r="AP645" s="25"/>
      <c r="AQ645" s="25"/>
      <c r="AR645" s="25"/>
      <c r="AS645" s="25"/>
      <c r="AT645" s="26"/>
      <c r="AU645" s="26"/>
      <c r="AV645" s="24">
        <f t="shared" si="95"/>
        <v>0</v>
      </c>
      <c r="AW645" s="27">
        <f t="shared" si="96"/>
        <v>0</v>
      </c>
      <c r="AX645" s="28">
        <f t="shared" si="93"/>
        <v>0</v>
      </c>
      <c r="AY645" s="29" t="e">
        <f t="shared" si="97"/>
        <v>#DIV/0!</v>
      </c>
      <c r="AZ645" s="30"/>
      <c r="BA645" s="31" t="e">
        <f t="shared" si="100"/>
        <v>#DIV/0!</v>
      </c>
      <c r="BB645" s="22"/>
      <c r="BC645" s="103" t="e">
        <f t="shared" si="98"/>
        <v>#DIV/0!</v>
      </c>
      <c r="BD645" s="22"/>
      <c r="BE645" s="32"/>
      <c r="BF645" s="34" t="e">
        <f t="shared" ref="BF645:BF708" si="101">(BD645-BE645)/BB645</f>
        <v>#DIV/0!</v>
      </c>
      <c r="BG645" s="35" t="e">
        <f t="shared" si="99"/>
        <v>#DIV/0!</v>
      </c>
    </row>
    <row r="646" spans="1:59" x14ac:dyDescent="0.45">
      <c r="A646" s="22"/>
      <c r="B646" s="22"/>
      <c r="C646" s="22"/>
      <c r="D646" s="22"/>
      <c r="E646" s="22"/>
      <c r="F646" s="22"/>
      <c r="G646" s="24">
        <f t="shared" si="94"/>
        <v>0</v>
      </c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6"/>
      <c r="AM646" s="25"/>
      <c r="AN646" s="26"/>
      <c r="AO646" s="25"/>
      <c r="AP646" s="25"/>
      <c r="AQ646" s="25"/>
      <c r="AR646" s="25"/>
      <c r="AS646" s="25"/>
      <c r="AT646" s="26"/>
      <c r="AU646" s="26"/>
      <c r="AV646" s="24">
        <f t="shared" si="95"/>
        <v>0</v>
      </c>
      <c r="AW646" s="27">
        <f t="shared" si="96"/>
        <v>0</v>
      </c>
      <c r="AX646" s="28">
        <f t="shared" si="93"/>
        <v>0</v>
      </c>
      <c r="AY646" s="29" t="e">
        <f t="shared" si="97"/>
        <v>#DIV/0!</v>
      </c>
      <c r="AZ646" s="30"/>
      <c r="BA646" s="31" t="e">
        <f t="shared" si="100"/>
        <v>#DIV/0!</v>
      </c>
      <c r="BB646" s="22"/>
      <c r="BC646" s="103" t="e">
        <f t="shared" si="98"/>
        <v>#DIV/0!</v>
      </c>
      <c r="BD646" s="22"/>
      <c r="BE646" s="32"/>
      <c r="BF646" s="34" t="e">
        <f t="shared" si="101"/>
        <v>#DIV/0!</v>
      </c>
      <c r="BG646" s="35" t="e">
        <f t="shared" si="99"/>
        <v>#DIV/0!</v>
      </c>
    </row>
    <row r="647" spans="1:59" x14ac:dyDescent="0.45">
      <c r="A647" s="22"/>
      <c r="B647" s="22"/>
      <c r="C647" s="22"/>
      <c r="D647" s="22"/>
      <c r="E647" s="22"/>
      <c r="F647" s="22"/>
      <c r="G647" s="24">
        <f t="shared" si="94"/>
        <v>0</v>
      </c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6"/>
      <c r="AM647" s="25"/>
      <c r="AN647" s="26"/>
      <c r="AO647" s="25"/>
      <c r="AP647" s="25"/>
      <c r="AQ647" s="25"/>
      <c r="AR647" s="25"/>
      <c r="AS647" s="25"/>
      <c r="AT647" s="26"/>
      <c r="AU647" s="26"/>
      <c r="AV647" s="24">
        <f t="shared" si="95"/>
        <v>0</v>
      </c>
      <c r="AW647" s="27">
        <f t="shared" si="96"/>
        <v>0</v>
      </c>
      <c r="AX647" s="28">
        <f t="shared" si="93"/>
        <v>0</v>
      </c>
      <c r="AY647" s="29" t="e">
        <f t="shared" si="97"/>
        <v>#DIV/0!</v>
      </c>
      <c r="AZ647" s="30"/>
      <c r="BA647" s="31" t="e">
        <f t="shared" si="100"/>
        <v>#DIV/0!</v>
      </c>
      <c r="BB647" s="22"/>
      <c r="BC647" s="103" t="e">
        <f t="shared" si="98"/>
        <v>#DIV/0!</v>
      </c>
      <c r="BD647" s="22"/>
      <c r="BE647" s="32"/>
      <c r="BF647" s="34" t="e">
        <f t="shared" si="101"/>
        <v>#DIV/0!</v>
      </c>
      <c r="BG647" s="35" t="e">
        <f t="shared" si="99"/>
        <v>#DIV/0!</v>
      </c>
    </row>
    <row r="648" spans="1:59" x14ac:dyDescent="0.45">
      <c r="A648" s="22"/>
      <c r="B648" s="22"/>
      <c r="C648" s="22"/>
      <c r="D648" s="22"/>
      <c r="E648" s="22"/>
      <c r="F648" s="22"/>
      <c r="G648" s="24">
        <f t="shared" si="94"/>
        <v>0</v>
      </c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6"/>
      <c r="AM648" s="25"/>
      <c r="AN648" s="26"/>
      <c r="AO648" s="25"/>
      <c r="AP648" s="25"/>
      <c r="AQ648" s="25"/>
      <c r="AR648" s="25"/>
      <c r="AS648" s="25"/>
      <c r="AT648" s="26"/>
      <c r="AU648" s="26"/>
      <c r="AV648" s="24">
        <f t="shared" si="95"/>
        <v>0</v>
      </c>
      <c r="AW648" s="27">
        <f t="shared" si="96"/>
        <v>0</v>
      </c>
      <c r="AX648" s="28">
        <f t="shared" si="93"/>
        <v>0</v>
      </c>
      <c r="AY648" s="29" t="e">
        <f t="shared" si="97"/>
        <v>#DIV/0!</v>
      </c>
      <c r="AZ648" s="30"/>
      <c r="BA648" s="31" t="e">
        <f t="shared" si="100"/>
        <v>#DIV/0!</v>
      </c>
      <c r="BB648" s="22"/>
      <c r="BC648" s="103" t="e">
        <f t="shared" si="98"/>
        <v>#DIV/0!</v>
      </c>
      <c r="BD648" s="22"/>
      <c r="BE648" s="32"/>
      <c r="BF648" s="34" t="e">
        <f t="shared" si="101"/>
        <v>#DIV/0!</v>
      </c>
      <c r="BG648" s="35" t="e">
        <f t="shared" si="99"/>
        <v>#DIV/0!</v>
      </c>
    </row>
    <row r="649" spans="1:59" x14ac:dyDescent="0.45">
      <c r="A649" s="22"/>
      <c r="B649" s="22"/>
      <c r="C649" s="22"/>
      <c r="D649" s="22"/>
      <c r="E649" s="22"/>
      <c r="F649" s="22"/>
      <c r="G649" s="24">
        <f t="shared" si="94"/>
        <v>0</v>
      </c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6"/>
      <c r="AM649" s="25"/>
      <c r="AN649" s="26"/>
      <c r="AO649" s="25"/>
      <c r="AP649" s="25"/>
      <c r="AQ649" s="25"/>
      <c r="AR649" s="25"/>
      <c r="AS649" s="25"/>
      <c r="AT649" s="26"/>
      <c r="AU649" s="26"/>
      <c r="AV649" s="24">
        <f t="shared" si="95"/>
        <v>0</v>
      </c>
      <c r="AW649" s="27">
        <f t="shared" si="96"/>
        <v>0</v>
      </c>
      <c r="AX649" s="28">
        <f t="shared" si="93"/>
        <v>0</v>
      </c>
      <c r="AY649" s="29" t="e">
        <f t="shared" si="97"/>
        <v>#DIV/0!</v>
      </c>
      <c r="AZ649" s="30"/>
      <c r="BA649" s="31" t="e">
        <f t="shared" si="100"/>
        <v>#DIV/0!</v>
      </c>
      <c r="BB649" s="22"/>
      <c r="BC649" s="103" t="e">
        <f t="shared" si="98"/>
        <v>#DIV/0!</v>
      </c>
      <c r="BD649" s="22"/>
      <c r="BE649" s="32"/>
      <c r="BF649" s="34" t="e">
        <f t="shared" si="101"/>
        <v>#DIV/0!</v>
      </c>
      <c r="BG649" s="35" t="e">
        <f t="shared" si="99"/>
        <v>#DIV/0!</v>
      </c>
    </row>
    <row r="650" spans="1:59" x14ac:dyDescent="0.45">
      <c r="A650" s="22"/>
      <c r="B650" s="22"/>
      <c r="C650" s="22"/>
      <c r="D650" s="22"/>
      <c r="E650" s="22"/>
      <c r="F650" s="22"/>
      <c r="G650" s="24">
        <f t="shared" si="94"/>
        <v>0</v>
      </c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6"/>
      <c r="AM650" s="25"/>
      <c r="AN650" s="26"/>
      <c r="AO650" s="25"/>
      <c r="AP650" s="25"/>
      <c r="AQ650" s="25"/>
      <c r="AR650" s="25"/>
      <c r="AS650" s="25"/>
      <c r="AT650" s="26"/>
      <c r="AU650" s="26"/>
      <c r="AV650" s="24">
        <f t="shared" si="95"/>
        <v>0</v>
      </c>
      <c r="AW650" s="27">
        <f t="shared" si="96"/>
        <v>0</v>
      </c>
      <c r="AX650" s="28">
        <f t="shared" si="93"/>
        <v>0</v>
      </c>
      <c r="AY650" s="29" t="e">
        <f t="shared" si="97"/>
        <v>#DIV/0!</v>
      </c>
      <c r="AZ650" s="30"/>
      <c r="BA650" s="31" t="e">
        <f t="shared" si="100"/>
        <v>#DIV/0!</v>
      </c>
      <c r="BB650" s="22"/>
      <c r="BC650" s="103" t="e">
        <f t="shared" si="98"/>
        <v>#DIV/0!</v>
      </c>
      <c r="BD650" s="22"/>
      <c r="BE650" s="32"/>
      <c r="BF650" s="34" t="e">
        <f t="shared" si="101"/>
        <v>#DIV/0!</v>
      </c>
      <c r="BG650" s="35" t="e">
        <f t="shared" si="99"/>
        <v>#DIV/0!</v>
      </c>
    </row>
    <row r="651" spans="1:59" x14ac:dyDescent="0.45">
      <c r="A651" s="22"/>
      <c r="B651" s="22"/>
      <c r="C651" s="22"/>
      <c r="D651" s="22"/>
      <c r="E651" s="22"/>
      <c r="F651" s="22"/>
      <c r="G651" s="24">
        <f t="shared" si="94"/>
        <v>0</v>
      </c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6"/>
      <c r="AM651" s="25"/>
      <c r="AN651" s="26"/>
      <c r="AO651" s="25"/>
      <c r="AP651" s="25"/>
      <c r="AQ651" s="25"/>
      <c r="AR651" s="25"/>
      <c r="AS651" s="25"/>
      <c r="AT651" s="26"/>
      <c r="AU651" s="26"/>
      <c r="AV651" s="24">
        <f t="shared" si="95"/>
        <v>0</v>
      </c>
      <c r="AW651" s="27">
        <f t="shared" si="96"/>
        <v>0</v>
      </c>
      <c r="AX651" s="28">
        <f t="shared" si="93"/>
        <v>0</v>
      </c>
      <c r="AY651" s="29" t="e">
        <f t="shared" si="97"/>
        <v>#DIV/0!</v>
      </c>
      <c r="AZ651" s="30"/>
      <c r="BA651" s="31" t="e">
        <f t="shared" si="100"/>
        <v>#DIV/0!</v>
      </c>
      <c r="BB651" s="22"/>
      <c r="BC651" s="103" t="e">
        <f t="shared" si="98"/>
        <v>#DIV/0!</v>
      </c>
      <c r="BD651" s="22"/>
      <c r="BE651" s="32"/>
      <c r="BF651" s="34" t="e">
        <f t="shared" si="101"/>
        <v>#DIV/0!</v>
      </c>
      <c r="BG651" s="35" t="e">
        <f t="shared" si="99"/>
        <v>#DIV/0!</v>
      </c>
    </row>
    <row r="652" spans="1:59" x14ac:dyDescent="0.45">
      <c r="A652" s="22"/>
      <c r="B652" s="22"/>
      <c r="C652" s="22"/>
      <c r="D652" s="22"/>
      <c r="E652" s="22"/>
      <c r="F652" s="22"/>
      <c r="G652" s="24">
        <f t="shared" si="94"/>
        <v>0</v>
      </c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6"/>
      <c r="AM652" s="25"/>
      <c r="AN652" s="26"/>
      <c r="AO652" s="25"/>
      <c r="AP652" s="25"/>
      <c r="AQ652" s="25"/>
      <c r="AR652" s="25"/>
      <c r="AS652" s="25"/>
      <c r="AT652" s="26"/>
      <c r="AU652" s="26"/>
      <c r="AV652" s="24">
        <f t="shared" si="95"/>
        <v>0</v>
      </c>
      <c r="AW652" s="27">
        <f t="shared" si="96"/>
        <v>0</v>
      </c>
      <c r="AX652" s="28">
        <f t="shared" si="93"/>
        <v>0</v>
      </c>
      <c r="AY652" s="29" t="e">
        <f t="shared" si="97"/>
        <v>#DIV/0!</v>
      </c>
      <c r="AZ652" s="30"/>
      <c r="BA652" s="31" t="e">
        <f t="shared" si="100"/>
        <v>#DIV/0!</v>
      </c>
      <c r="BB652" s="22"/>
      <c r="BC652" s="103" t="e">
        <f t="shared" si="98"/>
        <v>#DIV/0!</v>
      </c>
      <c r="BD652" s="22"/>
      <c r="BE652" s="32"/>
      <c r="BF652" s="34" t="e">
        <f t="shared" si="101"/>
        <v>#DIV/0!</v>
      </c>
      <c r="BG652" s="35" t="e">
        <f t="shared" si="99"/>
        <v>#DIV/0!</v>
      </c>
    </row>
    <row r="653" spans="1:59" x14ac:dyDescent="0.45">
      <c r="A653" s="22"/>
      <c r="B653" s="22"/>
      <c r="C653" s="22"/>
      <c r="D653" s="22"/>
      <c r="E653" s="22"/>
      <c r="F653" s="22"/>
      <c r="G653" s="24">
        <f t="shared" si="94"/>
        <v>0</v>
      </c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6"/>
      <c r="AM653" s="25"/>
      <c r="AN653" s="26"/>
      <c r="AO653" s="25"/>
      <c r="AP653" s="25"/>
      <c r="AQ653" s="25"/>
      <c r="AR653" s="25"/>
      <c r="AS653" s="25"/>
      <c r="AT653" s="26"/>
      <c r="AU653" s="26"/>
      <c r="AV653" s="24">
        <f t="shared" si="95"/>
        <v>0</v>
      </c>
      <c r="AW653" s="27">
        <f t="shared" si="96"/>
        <v>0</v>
      </c>
      <c r="AX653" s="28">
        <f t="shared" si="93"/>
        <v>0</v>
      </c>
      <c r="AY653" s="29" t="e">
        <f t="shared" si="97"/>
        <v>#DIV/0!</v>
      </c>
      <c r="AZ653" s="30"/>
      <c r="BA653" s="31" t="e">
        <f t="shared" si="100"/>
        <v>#DIV/0!</v>
      </c>
      <c r="BB653" s="22"/>
      <c r="BC653" s="103" t="e">
        <f t="shared" si="98"/>
        <v>#DIV/0!</v>
      </c>
      <c r="BD653" s="22"/>
      <c r="BE653" s="32"/>
      <c r="BF653" s="34" t="e">
        <f t="shared" si="101"/>
        <v>#DIV/0!</v>
      </c>
      <c r="BG653" s="35" t="e">
        <f t="shared" si="99"/>
        <v>#DIV/0!</v>
      </c>
    </row>
    <row r="654" spans="1:59" x14ac:dyDescent="0.45">
      <c r="A654" s="22"/>
      <c r="B654" s="22"/>
      <c r="C654" s="22"/>
      <c r="D654" s="22"/>
      <c r="E654" s="22"/>
      <c r="F654" s="22"/>
      <c r="G654" s="24">
        <f t="shared" si="94"/>
        <v>0</v>
      </c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6"/>
      <c r="AM654" s="25"/>
      <c r="AN654" s="26"/>
      <c r="AO654" s="25"/>
      <c r="AP654" s="25"/>
      <c r="AQ654" s="25"/>
      <c r="AR654" s="25"/>
      <c r="AS654" s="25"/>
      <c r="AT654" s="26"/>
      <c r="AU654" s="26"/>
      <c r="AV654" s="24">
        <f t="shared" si="95"/>
        <v>0</v>
      </c>
      <c r="AW654" s="27">
        <f t="shared" si="96"/>
        <v>0</v>
      </c>
      <c r="AX654" s="28">
        <f t="shared" si="93"/>
        <v>0</v>
      </c>
      <c r="AY654" s="29" t="e">
        <f t="shared" si="97"/>
        <v>#DIV/0!</v>
      </c>
      <c r="AZ654" s="30"/>
      <c r="BA654" s="31" t="e">
        <f t="shared" si="100"/>
        <v>#DIV/0!</v>
      </c>
      <c r="BB654" s="22"/>
      <c r="BC654" s="103" t="e">
        <f t="shared" si="98"/>
        <v>#DIV/0!</v>
      </c>
      <c r="BD654" s="22"/>
      <c r="BE654" s="32"/>
      <c r="BF654" s="34" t="e">
        <f t="shared" si="101"/>
        <v>#DIV/0!</v>
      </c>
      <c r="BG654" s="35" t="e">
        <f t="shared" si="99"/>
        <v>#DIV/0!</v>
      </c>
    </row>
    <row r="655" spans="1:59" x14ac:dyDescent="0.45">
      <c r="A655" s="22"/>
      <c r="B655" s="22"/>
      <c r="C655" s="22"/>
      <c r="D655" s="22"/>
      <c r="E655" s="22"/>
      <c r="F655" s="22"/>
      <c r="G655" s="24">
        <f t="shared" si="94"/>
        <v>0</v>
      </c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6"/>
      <c r="AM655" s="25"/>
      <c r="AN655" s="26"/>
      <c r="AO655" s="25"/>
      <c r="AP655" s="25"/>
      <c r="AQ655" s="25"/>
      <c r="AR655" s="25"/>
      <c r="AS655" s="25"/>
      <c r="AT655" s="26"/>
      <c r="AU655" s="26"/>
      <c r="AV655" s="24">
        <f t="shared" si="95"/>
        <v>0</v>
      </c>
      <c r="AW655" s="27">
        <f t="shared" si="96"/>
        <v>0</v>
      </c>
      <c r="AX655" s="28">
        <f t="shared" si="93"/>
        <v>0</v>
      </c>
      <c r="AY655" s="29" t="e">
        <f t="shared" si="97"/>
        <v>#DIV/0!</v>
      </c>
      <c r="AZ655" s="30"/>
      <c r="BA655" s="31" t="e">
        <f t="shared" si="100"/>
        <v>#DIV/0!</v>
      </c>
      <c r="BB655" s="22"/>
      <c r="BC655" s="103" t="e">
        <f t="shared" si="98"/>
        <v>#DIV/0!</v>
      </c>
      <c r="BD655" s="22"/>
      <c r="BE655" s="32"/>
      <c r="BF655" s="34" t="e">
        <f t="shared" si="101"/>
        <v>#DIV/0!</v>
      </c>
      <c r="BG655" s="35" t="e">
        <f t="shared" si="99"/>
        <v>#DIV/0!</v>
      </c>
    </row>
    <row r="656" spans="1:59" x14ac:dyDescent="0.45">
      <c r="A656" s="22"/>
      <c r="B656" s="22"/>
      <c r="C656" s="22"/>
      <c r="D656" s="22"/>
      <c r="E656" s="22"/>
      <c r="F656" s="22"/>
      <c r="G656" s="24">
        <f t="shared" si="94"/>
        <v>0</v>
      </c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6"/>
      <c r="AM656" s="25"/>
      <c r="AN656" s="26"/>
      <c r="AO656" s="25"/>
      <c r="AP656" s="25"/>
      <c r="AQ656" s="25"/>
      <c r="AR656" s="25"/>
      <c r="AS656" s="25"/>
      <c r="AT656" s="26"/>
      <c r="AU656" s="26"/>
      <c r="AV656" s="24">
        <f t="shared" si="95"/>
        <v>0</v>
      </c>
      <c r="AW656" s="27">
        <f t="shared" si="96"/>
        <v>0</v>
      </c>
      <c r="AX656" s="28">
        <f t="shared" si="93"/>
        <v>0</v>
      </c>
      <c r="AY656" s="29" t="e">
        <f t="shared" si="97"/>
        <v>#DIV/0!</v>
      </c>
      <c r="AZ656" s="30"/>
      <c r="BA656" s="31" t="e">
        <f t="shared" si="100"/>
        <v>#DIV/0!</v>
      </c>
      <c r="BB656" s="22"/>
      <c r="BC656" s="103" t="e">
        <f t="shared" si="98"/>
        <v>#DIV/0!</v>
      </c>
      <c r="BD656" s="22"/>
      <c r="BE656" s="32"/>
      <c r="BF656" s="34" t="e">
        <f t="shared" si="101"/>
        <v>#DIV/0!</v>
      </c>
      <c r="BG656" s="35" t="e">
        <f t="shared" si="99"/>
        <v>#DIV/0!</v>
      </c>
    </row>
    <row r="657" spans="1:59" x14ac:dyDescent="0.45">
      <c r="A657" s="22"/>
      <c r="B657" s="22"/>
      <c r="C657" s="22"/>
      <c r="D657" s="22"/>
      <c r="E657" s="22"/>
      <c r="F657" s="22"/>
      <c r="G657" s="24">
        <f t="shared" si="94"/>
        <v>0</v>
      </c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6"/>
      <c r="AM657" s="25"/>
      <c r="AN657" s="26"/>
      <c r="AO657" s="25"/>
      <c r="AP657" s="25"/>
      <c r="AQ657" s="25"/>
      <c r="AR657" s="25"/>
      <c r="AS657" s="25"/>
      <c r="AT657" s="26"/>
      <c r="AU657" s="26"/>
      <c r="AV657" s="24">
        <f t="shared" si="95"/>
        <v>0</v>
      </c>
      <c r="AW657" s="27">
        <f t="shared" si="96"/>
        <v>0</v>
      </c>
      <c r="AX657" s="28">
        <f t="shared" si="93"/>
        <v>0</v>
      </c>
      <c r="AY657" s="29" t="e">
        <f t="shared" si="97"/>
        <v>#DIV/0!</v>
      </c>
      <c r="AZ657" s="30"/>
      <c r="BA657" s="31" t="e">
        <f t="shared" si="100"/>
        <v>#DIV/0!</v>
      </c>
      <c r="BB657" s="22"/>
      <c r="BC657" s="103" t="e">
        <f t="shared" si="98"/>
        <v>#DIV/0!</v>
      </c>
      <c r="BD657" s="22"/>
      <c r="BE657" s="32"/>
      <c r="BF657" s="34" t="e">
        <f t="shared" si="101"/>
        <v>#DIV/0!</v>
      </c>
      <c r="BG657" s="35" t="e">
        <f t="shared" si="99"/>
        <v>#DIV/0!</v>
      </c>
    </row>
    <row r="658" spans="1:59" x14ac:dyDescent="0.45">
      <c r="A658" s="22"/>
      <c r="B658" s="22"/>
      <c r="C658" s="22"/>
      <c r="D658" s="22"/>
      <c r="E658" s="22"/>
      <c r="F658" s="22"/>
      <c r="G658" s="24">
        <f t="shared" si="94"/>
        <v>0</v>
      </c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6"/>
      <c r="AM658" s="25"/>
      <c r="AN658" s="26"/>
      <c r="AO658" s="25"/>
      <c r="AP658" s="25"/>
      <c r="AQ658" s="25"/>
      <c r="AR658" s="25"/>
      <c r="AS658" s="25"/>
      <c r="AT658" s="26"/>
      <c r="AU658" s="26"/>
      <c r="AV658" s="24">
        <f t="shared" si="95"/>
        <v>0</v>
      </c>
      <c r="AW658" s="27">
        <f t="shared" si="96"/>
        <v>0</v>
      </c>
      <c r="AX658" s="28">
        <f t="shared" si="93"/>
        <v>0</v>
      </c>
      <c r="AY658" s="29" t="e">
        <f t="shared" si="97"/>
        <v>#DIV/0!</v>
      </c>
      <c r="AZ658" s="30"/>
      <c r="BA658" s="31" t="e">
        <f t="shared" si="100"/>
        <v>#DIV/0!</v>
      </c>
      <c r="BB658" s="22"/>
      <c r="BC658" s="103" t="e">
        <f t="shared" si="98"/>
        <v>#DIV/0!</v>
      </c>
      <c r="BD658" s="22"/>
      <c r="BE658" s="32"/>
      <c r="BF658" s="34" t="e">
        <f t="shared" si="101"/>
        <v>#DIV/0!</v>
      </c>
      <c r="BG658" s="35" t="e">
        <f t="shared" si="99"/>
        <v>#DIV/0!</v>
      </c>
    </row>
    <row r="659" spans="1:59" x14ac:dyDescent="0.45">
      <c r="A659" s="22"/>
      <c r="B659" s="22"/>
      <c r="C659" s="22"/>
      <c r="D659" s="22"/>
      <c r="E659" s="22"/>
      <c r="F659" s="22"/>
      <c r="G659" s="24">
        <f t="shared" si="94"/>
        <v>0</v>
      </c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6"/>
      <c r="AM659" s="25"/>
      <c r="AN659" s="26"/>
      <c r="AO659" s="25"/>
      <c r="AP659" s="25"/>
      <c r="AQ659" s="25"/>
      <c r="AR659" s="25"/>
      <c r="AS659" s="25"/>
      <c r="AT659" s="26"/>
      <c r="AU659" s="26"/>
      <c r="AV659" s="24">
        <f t="shared" si="95"/>
        <v>0</v>
      </c>
      <c r="AW659" s="27">
        <f t="shared" si="96"/>
        <v>0</v>
      </c>
      <c r="AX659" s="28">
        <f t="shared" ref="AX659:AX722" si="102">(HOUR(AW659)*60)+MINUTE(AW659)</f>
        <v>0</v>
      </c>
      <c r="AY659" s="29" t="e">
        <f t="shared" si="97"/>
        <v>#DIV/0!</v>
      </c>
      <c r="AZ659" s="30"/>
      <c r="BA659" s="31" t="e">
        <f t="shared" si="100"/>
        <v>#DIV/0!</v>
      </c>
      <c r="BB659" s="22"/>
      <c r="BC659" s="103" t="e">
        <f t="shared" si="98"/>
        <v>#DIV/0!</v>
      </c>
      <c r="BD659" s="22"/>
      <c r="BE659" s="32"/>
      <c r="BF659" s="34" t="e">
        <f t="shared" si="101"/>
        <v>#DIV/0!</v>
      </c>
      <c r="BG659" s="35" t="e">
        <f t="shared" si="99"/>
        <v>#DIV/0!</v>
      </c>
    </row>
    <row r="660" spans="1:59" x14ac:dyDescent="0.45">
      <c r="A660" s="22"/>
      <c r="B660" s="22"/>
      <c r="C660" s="22"/>
      <c r="D660" s="22"/>
      <c r="E660" s="22"/>
      <c r="F660" s="22"/>
      <c r="G660" s="24">
        <f t="shared" si="94"/>
        <v>0</v>
      </c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6"/>
      <c r="AM660" s="25"/>
      <c r="AN660" s="26"/>
      <c r="AO660" s="25"/>
      <c r="AP660" s="25"/>
      <c r="AQ660" s="25"/>
      <c r="AR660" s="25"/>
      <c r="AS660" s="25"/>
      <c r="AT660" s="26"/>
      <c r="AU660" s="26"/>
      <c r="AV660" s="24">
        <f t="shared" si="95"/>
        <v>0</v>
      </c>
      <c r="AW660" s="27">
        <f t="shared" si="96"/>
        <v>0</v>
      </c>
      <c r="AX660" s="28">
        <f t="shared" si="102"/>
        <v>0</v>
      </c>
      <c r="AY660" s="29" t="e">
        <f t="shared" si="97"/>
        <v>#DIV/0!</v>
      </c>
      <c r="AZ660" s="30"/>
      <c r="BA660" s="31" t="e">
        <f t="shared" si="100"/>
        <v>#DIV/0!</v>
      </c>
      <c r="BB660" s="22"/>
      <c r="BC660" s="103" t="e">
        <f t="shared" si="98"/>
        <v>#DIV/0!</v>
      </c>
      <c r="BD660" s="22"/>
      <c r="BE660" s="32"/>
      <c r="BF660" s="34" t="e">
        <f t="shared" si="101"/>
        <v>#DIV/0!</v>
      </c>
      <c r="BG660" s="35" t="e">
        <f t="shared" si="99"/>
        <v>#DIV/0!</v>
      </c>
    </row>
    <row r="661" spans="1:59" x14ac:dyDescent="0.45">
      <c r="A661" s="22"/>
      <c r="B661" s="22"/>
      <c r="C661" s="22"/>
      <c r="D661" s="22"/>
      <c r="E661" s="22"/>
      <c r="F661" s="22"/>
      <c r="G661" s="24">
        <f t="shared" si="94"/>
        <v>0</v>
      </c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6"/>
      <c r="AM661" s="25"/>
      <c r="AN661" s="26"/>
      <c r="AO661" s="25"/>
      <c r="AP661" s="25"/>
      <c r="AQ661" s="25"/>
      <c r="AR661" s="25"/>
      <c r="AS661" s="25"/>
      <c r="AT661" s="26"/>
      <c r="AU661" s="26"/>
      <c r="AV661" s="24">
        <f t="shared" si="95"/>
        <v>0</v>
      </c>
      <c r="AW661" s="27">
        <f t="shared" si="96"/>
        <v>0</v>
      </c>
      <c r="AX661" s="28">
        <f t="shared" si="102"/>
        <v>0</v>
      </c>
      <c r="AY661" s="29" t="e">
        <f t="shared" si="97"/>
        <v>#DIV/0!</v>
      </c>
      <c r="AZ661" s="30"/>
      <c r="BA661" s="31" t="e">
        <f t="shared" si="100"/>
        <v>#DIV/0!</v>
      </c>
      <c r="BB661" s="22"/>
      <c r="BC661" s="103" t="e">
        <f t="shared" si="98"/>
        <v>#DIV/0!</v>
      </c>
      <c r="BD661" s="22"/>
      <c r="BE661" s="32"/>
      <c r="BF661" s="34" t="e">
        <f t="shared" si="101"/>
        <v>#DIV/0!</v>
      </c>
      <c r="BG661" s="35" t="e">
        <f t="shared" si="99"/>
        <v>#DIV/0!</v>
      </c>
    </row>
    <row r="662" spans="1:59" x14ac:dyDescent="0.45">
      <c r="A662" s="22"/>
      <c r="B662" s="22"/>
      <c r="C662" s="22"/>
      <c r="D662" s="22"/>
      <c r="E662" s="22"/>
      <c r="F662" s="22"/>
      <c r="G662" s="24">
        <f t="shared" si="94"/>
        <v>0</v>
      </c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6"/>
      <c r="AM662" s="25"/>
      <c r="AN662" s="26"/>
      <c r="AO662" s="25"/>
      <c r="AP662" s="25"/>
      <c r="AQ662" s="25"/>
      <c r="AR662" s="25"/>
      <c r="AS662" s="25"/>
      <c r="AT662" s="26"/>
      <c r="AU662" s="26"/>
      <c r="AV662" s="24">
        <f t="shared" si="95"/>
        <v>0</v>
      </c>
      <c r="AW662" s="27">
        <f t="shared" si="96"/>
        <v>0</v>
      </c>
      <c r="AX662" s="28">
        <f t="shared" si="102"/>
        <v>0</v>
      </c>
      <c r="AY662" s="29" t="e">
        <f t="shared" si="97"/>
        <v>#DIV/0!</v>
      </c>
      <c r="AZ662" s="30"/>
      <c r="BA662" s="31" t="e">
        <f t="shared" si="100"/>
        <v>#DIV/0!</v>
      </c>
      <c r="BB662" s="22"/>
      <c r="BC662" s="103" t="e">
        <f t="shared" si="98"/>
        <v>#DIV/0!</v>
      </c>
      <c r="BD662" s="22"/>
      <c r="BE662" s="32"/>
      <c r="BF662" s="34" t="e">
        <f t="shared" si="101"/>
        <v>#DIV/0!</v>
      </c>
      <c r="BG662" s="35" t="e">
        <f t="shared" si="99"/>
        <v>#DIV/0!</v>
      </c>
    </row>
    <row r="663" spans="1:59" x14ac:dyDescent="0.45">
      <c r="A663" s="22"/>
      <c r="B663" s="22"/>
      <c r="C663" s="22"/>
      <c r="D663" s="22"/>
      <c r="E663" s="22"/>
      <c r="F663" s="22"/>
      <c r="G663" s="24">
        <f t="shared" si="94"/>
        <v>0</v>
      </c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6"/>
      <c r="AM663" s="25"/>
      <c r="AN663" s="26"/>
      <c r="AO663" s="25"/>
      <c r="AP663" s="25"/>
      <c r="AQ663" s="25"/>
      <c r="AR663" s="25"/>
      <c r="AS663" s="25"/>
      <c r="AT663" s="26"/>
      <c r="AU663" s="26"/>
      <c r="AV663" s="24">
        <f t="shared" si="95"/>
        <v>0</v>
      </c>
      <c r="AW663" s="27">
        <f t="shared" si="96"/>
        <v>0</v>
      </c>
      <c r="AX663" s="28">
        <f t="shared" si="102"/>
        <v>0</v>
      </c>
      <c r="AY663" s="29" t="e">
        <f t="shared" si="97"/>
        <v>#DIV/0!</v>
      </c>
      <c r="AZ663" s="30"/>
      <c r="BA663" s="31" t="e">
        <f t="shared" si="100"/>
        <v>#DIV/0!</v>
      </c>
      <c r="BB663" s="22"/>
      <c r="BC663" s="103" t="e">
        <f t="shared" si="98"/>
        <v>#DIV/0!</v>
      </c>
      <c r="BD663" s="22"/>
      <c r="BE663" s="32"/>
      <c r="BF663" s="34" t="e">
        <f t="shared" si="101"/>
        <v>#DIV/0!</v>
      </c>
      <c r="BG663" s="35" t="e">
        <f t="shared" si="99"/>
        <v>#DIV/0!</v>
      </c>
    </row>
    <row r="664" spans="1:59" x14ac:dyDescent="0.45">
      <c r="A664" s="22"/>
      <c r="B664" s="22"/>
      <c r="C664" s="22"/>
      <c r="D664" s="22"/>
      <c r="E664" s="22"/>
      <c r="F664" s="22"/>
      <c r="G664" s="24">
        <f t="shared" ref="G664:G727" si="103">(D664-C664)-(E664+F664)</f>
        <v>0</v>
      </c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6"/>
      <c r="AM664" s="25"/>
      <c r="AN664" s="26"/>
      <c r="AO664" s="25"/>
      <c r="AP664" s="25"/>
      <c r="AQ664" s="25"/>
      <c r="AR664" s="25"/>
      <c r="AS664" s="25"/>
      <c r="AT664" s="26"/>
      <c r="AU664" s="26"/>
      <c r="AV664" s="24">
        <f t="shared" si="95"/>
        <v>0</v>
      </c>
      <c r="AW664" s="27">
        <f t="shared" si="96"/>
        <v>0</v>
      </c>
      <c r="AX664" s="28">
        <f t="shared" si="102"/>
        <v>0</v>
      </c>
      <c r="AY664" s="29" t="e">
        <f t="shared" si="97"/>
        <v>#DIV/0!</v>
      </c>
      <c r="AZ664" s="30"/>
      <c r="BA664" s="31" t="e">
        <f t="shared" si="100"/>
        <v>#DIV/0!</v>
      </c>
      <c r="BB664" s="22"/>
      <c r="BC664" s="103" t="e">
        <f t="shared" si="98"/>
        <v>#DIV/0!</v>
      </c>
      <c r="BD664" s="22"/>
      <c r="BE664" s="32"/>
      <c r="BF664" s="34" t="e">
        <f t="shared" si="101"/>
        <v>#DIV/0!</v>
      </c>
      <c r="BG664" s="35" t="e">
        <f t="shared" si="99"/>
        <v>#DIV/0!</v>
      </c>
    </row>
    <row r="665" spans="1:59" x14ac:dyDescent="0.45">
      <c r="A665" s="22"/>
      <c r="B665" s="22"/>
      <c r="C665" s="22"/>
      <c r="D665" s="22"/>
      <c r="E665" s="22"/>
      <c r="F665" s="22"/>
      <c r="G665" s="24">
        <f t="shared" si="103"/>
        <v>0</v>
      </c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6"/>
      <c r="AM665" s="25"/>
      <c r="AN665" s="26"/>
      <c r="AO665" s="25"/>
      <c r="AP665" s="25"/>
      <c r="AQ665" s="25"/>
      <c r="AR665" s="25"/>
      <c r="AS665" s="25"/>
      <c r="AT665" s="26"/>
      <c r="AU665" s="26"/>
      <c r="AV665" s="24">
        <f t="shared" si="95"/>
        <v>0</v>
      </c>
      <c r="AW665" s="27">
        <f t="shared" si="96"/>
        <v>0</v>
      </c>
      <c r="AX665" s="28">
        <f t="shared" si="102"/>
        <v>0</v>
      </c>
      <c r="AY665" s="29" t="e">
        <f t="shared" si="97"/>
        <v>#DIV/0!</v>
      </c>
      <c r="AZ665" s="30"/>
      <c r="BA665" s="31" t="e">
        <f t="shared" si="100"/>
        <v>#DIV/0!</v>
      </c>
      <c r="BB665" s="22"/>
      <c r="BC665" s="103" t="e">
        <f t="shared" si="98"/>
        <v>#DIV/0!</v>
      </c>
      <c r="BD665" s="22"/>
      <c r="BE665" s="32"/>
      <c r="BF665" s="34" t="e">
        <f t="shared" si="101"/>
        <v>#DIV/0!</v>
      </c>
      <c r="BG665" s="35" t="e">
        <f t="shared" si="99"/>
        <v>#DIV/0!</v>
      </c>
    </row>
    <row r="666" spans="1:59" x14ac:dyDescent="0.45">
      <c r="A666" s="22"/>
      <c r="B666" s="22"/>
      <c r="C666" s="22"/>
      <c r="D666" s="22"/>
      <c r="E666" s="22"/>
      <c r="F666" s="22"/>
      <c r="G666" s="24">
        <f t="shared" si="103"/>
        <v>0</v>
      </c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6"/>
      <c r="AM666" s="25"/>
      <c r="AN666" s="26"/>
      <c r="AO666" s="25"/>
      <c r="AP666" s="25"/>
      <c r="AQ666" s="25"/>
      <c r="AR666" s="25"/>
      <c r="AS666" s="25"/>
      <c r="AT666" s="26"/>
      <c r="AU666" s="26"/>
      <c r="AV666" s="24">
        <f t="shared" si="95"/>
        <v>0</v>
      </c>
      <c r="AW666" s="27">
        <f t="shared" si="96"/>
        <v>0</v>
      </c>
      <c r="AX666" s="28">
        <f t="shared" si="102"/>
        <v>0</v>
      </c>
      <c r="AY666" s="29" t="e">
        <f t="shared" si="97"/>
        <v>#DIV/0!</v>
      </c>
      <c r="AZ666" s="30"/>
      <c r="BA666" s="31" t="e">
        <f t="shared" si="100"/>
        <v>#DIV/0!</v>
      </c>
      <c r="BB666" s="22"/>
      <c r="BC666" s="103" t="e">
        <f t="shared" si="98"/>
        <v>#DIV/0!</v>
      </c>
      <c r="BD666" s="22"/>
      <c r="BE666" s="32"/>
      <c r="BF666" s="34" t="e">
        <f t="shared" si="101"/>
        <v>#DIV/0!</v>
      </c>
      <c r="BG666" s="35" t="e">
        <f t="shared" si="99"/>
        <v>#DIV/0!</v>
      </c>
    </row>
    <row r="667" spans="1:59" x14ac:dyDescent="0.45">
      <c r="A667" s="22"/>
      <c r="B667" s="22"/>
      <c r="C667" s="22"/>
      <c r="D667" s="22"/>
      <c r="E667" s="22"/>
      <c r="F667" s="22"/>
      <c r="G667" s="24">
        <f t="shared" si="103"/>
        <v>0</v>
      </c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6"/>
      <c r="AM667" s="25"/>
      <c r="AN667" s="26"/>
      <c r="AO667" s="25"/>
      <c r="AP667" s="25"/>
      <c r="AQ667" s="25"/>
      <c r="AR667" s="25"/>
      <c r="AS667" s="25"/>
      <c r="AT667" s="26"/>
      <c r="AU667" s="26"/>
      <c r="AV667" s="24">
        <f t="shared" si="95"/>
        <v>0</v>
      </c>
      <c r="AW667" s="27">
        <f t="shared" si="96"/>
        <v>0</v>
      </c>
      <c r="AX667" s="28">
        <f t="shared" si="102"/>
        <v>0</v>
      </c>
      <c r="AY667" s="29" t="e">
        <f t="shared" si="97"/>
        <v>#DIV/0!</v>
      </c>
      <c r="AZ667" s="30"/>
      <c r="BA667" s="31" t="e">
        <f t="shared" si="100"/>
        <v>#DIV/0!</v>
      </c>
      <c r="BB667" s="22"/>
      <c r="BC667" s="103" t="e">
        <f t="shared" si="98"/>
        <v>#DIV/0!</v>
      </c>
      <c r="BD667" s="22"/>
      <c r="BE667" s="32"/>
      <c r="BF667" s="34" t="e">
        <f t="shared" si="101"/>
        <v>#DIV/0!</v>
      </c>
      <c r="BG667" s="35" t="e">
        <f t="shared" si="99"/>
        <v>#DIV/0!</v>
      </c>
    </row>
    <row r="668" spans="1:59" x14ac:dyDescent="0.45">
      <c r="A668" s="22"/>
      <c r="B668" s="22"/>
      <c r="C668" s="22"/>
      <c r="D668" s="22"/>
      <c r="E668" s="22"/>
      <c r="F668" s="22"/>
      <c r="G668" s="24">
        <f t="shared" si="103"/>
        <v>0</v>
      </c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6"/>
      <c r="AM668" s="25"/>
      <c r="AN668" s="26"/>
      <c r="AO668" s="25"/>
      <c r="AP668" s="25"/>
      <c r="AQ668" s="25"/>
      <c r="AR668" s="25"/>
      <c r="AS668" s="25"/>
      <c r="AT668" s="26"/>
      <c r="AU668" s="26"/>
      <c r="AV668" s="24">
        <f t="shared" si="95"/>
        <v>0</v>
      </c>
      <c r="AW668" s="27">
        <f t="shared" si="96"/>
        <v>0</v>
      </c>
      <c r="AX668" s="28">
        <f t="shared" si="102"/>
        <v>0</v>
      </c>
      <c r="AY668" s="29" t="e">
        <f t="shared" si="97"/>
        <v>#DIV/0!</v>
      </c>
      <c r="AZ668" s="30"/>
      <c r="BA668" s="31" t="e">
        <f t="shared" si="100"/>
        <v>#DIV/0!</v>
      </c>
      <c r="BB668" s="22"/>
      <c r="BC668" s="103" t="e">
        <f t="shared" si="98"/>
        <v>#DIV/0!</v>
      </c>
      <c r="BD668" s="22"/>
      <c r="BE668" s="32"/>
      <c r="BF668" s="34" t="e">
        <f t="shared" si="101"/>
        <v>#DIV/0!</v>
      </c>
      <c r="BG668" s="35" t="e">
        <f t="shared" si="99"/>
        <v>#DIV/0!</v>
      </c>
    </row>
    <row r="669" spans="1:59" x14ac:dyDescent="0.45">
      <c r="A669" s="22"/>
      <c r="B669" s="22"/>
      <c r="C669" s="22"/>
      <c r="D669" s="22"/>
      <c r="E669" s="22"/>
      <c r="F669" s="22"/>
      <c r="G669" s="24">
        <f t="shared" si="103"/>
        <v>0</v>
      </c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6"/>
      <c r="AM669" s="25"/>
      <c r="AN669" s="26"/>
      <c r="AO669" s="25"/>
      <c r="AP669" s="25"/>
      <c r="AQ669" s="25"/>
      <c r="AR669" s="25"/>
      <c r="AS669" s="25"/>
      <c r="AT669" s="26"/>
      <c r="AU669" s="26"/>
      <c r="AV669" s="24">
        <f t="shared" si="95"/>
        <v>0</v>
      </c>
      <c r="AW669" s="27">
        <f t="shared" si="96"/>
        <v>0</v>
      </c>
      <c r="AX669" s="28">
        <f t="shared" si="102"/>
        <v>0</v>
      </c>
      <c r="AY669" s="29" t="e">
        <f t="shared" si="97"/>
        <v>#DIV/0!</v>
      </c>
      <c r="AZ669" s="30"/>
      <c r="BA669" s="31" t="e">
        <f t="shared" si="100"/>
        <v>#DIV/0!</v>
      </c>
      <c r="BB669" s="22"/>
      <c r="BC669" s="103" t="e">
        <f t="shared" si="98"/>
        <v>#DIV/0!</v>
      </c>
      <c r="BD669" s="22"/>
      <c r="BE669" s="32"/>
      <c r="BF669" s="34" t="e">
        <f t="shared" si="101"/>
        <v>#DIV/0!</v>
      </c>
      <c r="BG669" s="35" t="e">
        <f t="shared" si="99"/>
        <v>#DIV/0!</v>
      </c>
    </row>
    <row r="670" spans="1:59" x14ac:dyDescent="0.45">
      <c r="A670" s="22"/>
      <c r="B670" s="22"/>
      <c r="C670" s="22"/>
      <c r="D670" s="22"/>
      <c r="E670" s="22"/>
      <c r="F670" s="22"/>
      <c r="G670" s="24">
        <f t="shared" si="103"/>
        <v>0</v>
      </c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6"/>
      <c r="AM670" s="25"/>
      <c r="AN670" s="26"/>
      <c r="AO670" s="25"/>
      <c r="AP670" s="25"/>
      <c r="AQ670" s="25"/>
      <c r="AR670" s="25"/>
      <c r="AS670" s="25"/>
      <c r="AT670" s="26"/>
      <c r="AU670" s="26"/>
      <c r="AV670" s="24">
        <f t="shared" si="95"/>
        <v>0</v>
      </c>
      <c r="AW670" s="27">
        <f t="shared" si="96"/>
        <v>0</v>
      </c>
      <c r="AX670" s="28">
        <f t="shared" si="102"/>
        <v>0</v>
      </c>
      <c r="AY670" s="29" t="e">
        <f t="shared" si="97"/>
        <v>#DIV/0!</v>
      </c>
      <c r="AZ670" s="30"/>
      <c r="BA670" s="31" t="e">
        <f t="shared" si="100"/>
        <v>#DIV/0!</v>
      </c>
      <c r="BB670" s="22"/>
      <c r="BC670" s="103" t="e">
        <f t="shared" si="98"/>
        <v>#DIV/0!</v>
      </c>
      <c r="BD670" s="22"/>
      <c r="BE670" s="32"/>
      <c r="BF670" s="34" t="e">
        <f t="shared" si="101"/>
        <v>#DIV/0!</v>
      </c>
      <c r="BG670" s="35" t="e">
        <f t="shared" si="99"/>
        <v>#DIV/0!</v>
      </c>
    </row>
    <row r="671" spans="1:59" x14ac:dyDescent="0.45">
      <c r="A671" s="22"/>
      <c r="B671" s="22"/>
      <c r="C671" s="22"/>
      <c r="D671" s="22"/>
      <c r="E671" s="22"/>
      <c r="F671" s="22"/>
      <c r="G671" s="24">
        <f t="shared" si="103"/>
        <v>0</v>
      </c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6"/>
      <c r="AM671" s="25"/>
      <c r="AN671" s="26"/>
      <c r="AO671" s="25"/>
      <c r="AP671" s="25"/>
      <c r="AQ671" s="25"/>
      <c r="AR671" s="25"/>
      <c r="AS671" s="25"/>
      <c r="AT671" s="26"/>
      <c r="AU671" s="26"/>
      <c r="AV671" s="24">
        <f t="shared" si="95"/>
        <v>0</v>
      </c>
      <c r="AW671" s="27">
        <f t="shared" si="96"/>
        <v>0</v>
      </c>
      <c r="AX671" s="28">
        <f t="shared" si="102"/>
        <v>0</v>
      </c>
      <c r="AY671" s="29" t="e">
        <f t="shared" si="97"/>
        <v>#DIV/0!</v>
      </c>
      <c r="AZ671" s="30"/>
      <c r="BA671" s="31" t="e">
        <f t="shared" si="100"/>
        <v>#DIV/0!</v>
      </c>
      <c r="BB671" s="22"/>
      <c r="BC671" s="103" t="e">
        <f t="shared" si="98"/>
        <v>#DIV/0!</v>
      </c>
      <c r="BD671" s="22"/>
      <c r="BE671" s="32"/>
      <c r="BF671" s="34" t="e">
        <f t="shared" si="101"/>
        <v>#DIV/0!</v>
      </c>
      <c r="BG671" s="35" t="e">
        <f t="shared" si="99"/>
        <v>#DIV/0!</v>
      </c>
    </row>
    <row r="672" spans="1:59" x14ac:dyDescent="0.45">
      <c r="A672" s="22"/>
      <c r="B672" s="22"/>
      <c r="C672" s="22"/>
      <c r="D672" s="22"/>
      <c r="E672" s="22"/>
      <c r="F672" s="22"/>
      <c r="G672" s="24">
        <f t="shared" si="103"/>
        <v>0</v>
      </c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6"/>
      <c r="AM672" s="25"/>
      <c r="AN672" s="26"/>
      <c r="AO672" s="25"/>
      <c r="AP672" s="25"/>
      <c r="AQ672" s="25"/>
      <c r="AR672" s="25"/>
      <c r="AS672" s="25"/>
      <c r="AT672" s="26"/>
      <c r="AU672" s="26"/>
      <c r="AV672" s="24">
        <f t="shared" si="95"/>
        <v>0</v>
      </c>
      <c r="AW672" s="27">
        <f t="shared" si="96"/>
        <v>0</v>
      </c>
      <c r="AX672" s="28">
        <f t="shared" si="102"/>
        <v>0</v>
      </c>
      <c r="AY672" s="29" t="e">
        <f t="shared" si="97"/>
        <v>#DIV/0!</v>
      </c>
      <c r="AZ672" s="30"/>
      <c r="BA672" s="31" t="e">
        <f t="shared" si="100"/>
        <v>#DIV/0!</v>
      </c>
      <c r="BB672" s="22"/>
      <c r="BC672" s="103" t="e">
        <f t="shared" si="98"/>
        <v>#DIV/0!</v>
      </c>
      <c r="BD672" s="22"/>
      <c r="BE672" s="32"/>
      <c r="BF672" s="34" t="e">
        <f t="shared" si="101"/>
        <v>#DIV/0!</v>
      </c>
      <c r="BG672" s="35" t="e">
        <f t="shared" si="99"/>
        <v>#DIV/0!</v>
      </c>
    </row>
    <row r="673" spans="1:59" x14ac:dyDescent="0.45">
      <c r="A673" s="22"/>
      <c r="B673" s="22"/>
      <c r="C673" s="22"/>
      <c r="D673" s="22"/>
      <c r="E673" s="22"/>
      <c r="F673" s="22"/>
      <c r="G673" s="24">
        <f t="shared" si="103"/>
        <v>0</v>
      </c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6"/>
      <c r="AM673" s="25"/>
      <c r="AN673" s="26"/>
      <c r="AO673" s="25"/>
      <c r="AP673" s="25"/>
      <c r="AQ673" s="25"/>
      <c r="AR673" s="25"/>
      <c r="AS673" s="25"/>
      <c r="AT673" s="26"/>
      <c r="AU673" s="26"/>
      <c r="AV673" s="24">
        <f t="shared" si="95"/>
        <v>0</v>
      </c>
      <c r="AW673" s="27">
        <f t="shared" si="96"/>
        <v>0</v>
      </c>
      <c r="AX673" s="28">
        <f t="shared" si="102"/>
        <v>0</v>
      </c>
      <c r="AY673" s="29" t="e">
        <f t="shared" si="97"/>
        <v>#DIV/0!</v>
      </c>
      <c r="AZ673" s="30"/>
      <c r="BA673" s="31" t="e">
        <f t="shared" si="100"/>
        <v>#DIV/0!</v>
      </c>
      <c r="BB673" s="22"/>
      <c r="BC673" s="103" t="e">
        <f t="shared" si="98"/>
        <v>#DIV/0!</v>
      </c>
      <c r="BD673" s="22"/>
      <c r="BE673" s="32"/>
      <c r="BF673" s="34" t="e">
        <f t="shared" si="101"/>
        <v>#DIV/0!</v>
      </c>
      <c r="BG673" s="35" t="e">
        <f t="shared" si="99"/>
        <v>#DIV/0!</v>
      </c>
    </row>
    <row r="674" spans="1:59" x14ac:dyDescent="0.45">
      <c r="A674" s="22"/>
      <c r="B674" s="22"/>
      <c r="C674" s="22"/>
      <c r="D674" s="22"/>
      <c r="E674" s="22"/>
      <c r="F674" s="22"/>
      <c r="G674" s="24">
        <f t="shared" si="103"/>
        <v>0</v>
      </c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6"/>
      <c r="AM674" s="25"/>
      <c r="AN674" s="26"/>
      <c r="AO674" s="25"/>
      <c r="AP674" s="25"/>
      <c r="AQ674" s="25"/>
      <c r="AR674" s="25"/>
      <c r="AS674" s="25"/>
      <c r="AT674" s="26"/>
      <c r="AU674" s="26"/>
      <c r="AV674" s="24">
        <f t="shared" si="95"/>
        <v>0</v>
      </c>
      <c r="AW674" s="27">
        <f t="shared" si="96"/>
        <v>0</v>
      </c>
      <c r="AX674" s="28">
        <f t="shared" si="102"/>
        <v>0</v>
      </c>
      <c r="AY674" s="29" t="e">
        <f t="shared" si="97"/>
        <v>#DIV/0!</v>
      </c>
      <c r="AZ674" s="30"/>
      <c r="BA674" s="31" t="e">
        <f t="shared" si="100"/>
        <v>#DIV/0!</v>
      </c>
      <c r="BB674" s="22"/>
      <c r="BC674" s="103" t="e">
        <f t="shared" si="98"/>
        <v>#DIV/0!</v>
      </c>
      <c r="BD674" s="22"/>
      <c r="BE674" s="32"/>
      <c r="BF674" s="34" t="e">
        <f t="shared" si="101"/>
        <v>#DIV/0!</v>
      </c>
      <c r="BG674" s="35" t="e">
        <f t="shared" si="99"/>
        <v>#DIV/0!</v>
      </c>
    </row>
    <row r="675" spans="1:59" x14ac:dyDescent="0.45">
      <c r="A675" s="22"/>
      <c r="B675" s="22"/>
      <c r="C675" s="22"/>
      <c r="D675" s="22"/>
      <c r="E675" s="22"/>
      <c r="F675" s="22"/>
      <c r="G675" s="24">
        <f t="shared" si="103"/>
        <v>0</v>
      </c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6"/>
      <c r="AM675" s="25"/>
      <c r="AN675" s="26"/>
      <c r="AO675" s="25"/>
      <c r="AP675" s="25"/>
      <c r="AQ675" s="25"/>
      <c r="AR675" s="25"/>
      <c r="AS675" s="25"/>
      <c r="AT675" s="26"/>
      <c r="AU675" s="26"/>
      <c r="AV675" s="24">
        <f t="shared" si="95"/>
        <v>0</v>
      </c>
      <c r="AW675" s="27">
        <f t="shared" si="96"/>
        <v>0</v>
      </c>
      <c r="AX675" s="28">
        <f t="shared" si="102"/>
        <v>0</v>
      </c>
      <c r="AY675" s="29" t="e">
        <f t="shared" si="97"/>
        <v>#DIV/0!</v>
      </c>
      <c r="AZ675" s="30"/>
      <c r="BA675" s="31" t="e">
        <f t="shared" si="100"/>
        <v>#DIV/0!</v>
      </c>
      <c r="BB675" s="22"/>
      <c r="BC675" s="103" t="e">
        <f t="shared" si="98"/>
        <v>#DIV/0!</v>
      </c>
      <c r="BD675" s="22"/>
      <c r="BE675" s="32"/>
      <c r="BF675" s="34" t="e">
        <f t="shared" si="101"/>
        <v>#DIV/0!</v>
      </c>
      <c r="BG675" s="35" t="e">
        <f t="shared" si="99"/>
        <v>#DIV/0!</v>
      </c>
    </row>
    <row r="676" spans="1:59" x14ac:dyDescent="0.45">
      <c r="A676" s="22"/>
      <c r="B676" s="22"/>
      <c r="C676" s="22"/>
      <c r="D676" s="22"/>
      <c r="E676" s="22"/>
      <c r="F676" s="22"/>
      <c r="G676" s="24">
        <f t="shared" si="103"/>
        <v>0</v>
      </c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6"/>
      <c r="AM676" s="25"/>
      <c r="AN676" s="26"/>
      <c r="AO676" s="25"/>
      <c r="AP676" s="25"/>
      <c r="AQ676" s="25"/>
      <c r="AR676" s="25"/>
      <c r="AS676" s="25"/>
      <c r="AT676" s="26"/>
      <c r="AU676" s="26"/>
      <c r="AV676" s="24">
        <f t="shared" ref="AV676:AV739" si="104">SUM(H676:AT676)</f>
        <v>0</v>
      </c>
      <c r="AW676" s="27">
        <f t="shared" si="96"/>
        <v>0</v>
      </c>
      <c r="AX676" s="28">
        <f t="shared" si="102"/>
        <v>0</v>
      </c>
      <c r="AY676" s="29" t="e">
        <f t="shared" si="97"/>
        <v>#DIV/0!</v>
      </c>
      <c r="AZ676" s="30"/>
      <c r="BA676" s="31" t="e">
        <f t="shared" si="100"/>
        <v>#DIV/0!</v>
      </c>
      <c r="BB676" s="22"/>
      <c r="BC676" s="103" t="e">
        <f t="shared" si="98"/>
        <v>#DIV/0!</v>
      </c>
      <c r="BD676" s="22"/>
      <c r="BE676" s="32"/>
      <c r="BF676" s="34" t="e">
        <f t="shared" si="101"/>
        <v>#DIV/0!</v>
      </c>
      <c r="BG676" s="35" t="e">
        <f t="shared" si="99"/>
        <v>#DIV/0!</v>
      </c>
    </row>
    <row r="677" spans="1:59" x14ac:dyDescent="0.45">
      <c r="A677" s="22"/>
      <c r="B677" s="22"/>
      <c r="C677" s="22"/>
      <c r="D677" s="22"/>
      <c r="E677" s="22"/>
      <c r="F677" s="22"/>
      <c r="G677" s="24">
        <f t="shared" si="103"/>
        <v>0</v>
      </c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6"/>
      <c r="AM677" s="25"/>
      <c r="AN677" s="26"/>
      <c r="AO677" s="25"/>
      <c r="AP677" s="25"/>
      <c r="AQ677" s="25"/>
      <c r="AR677" s="25"/>
      <c r="AS677" s="25"/>
      <c r="AT677" s="26"/>
      <c r="AU677" s="26"/>
      <c r="AV677" s="24">
        <f t="shared" si="104"/>
        <v>0</v>
      </c>
      <c r="AW677" s="27">
        <f t="shared" si="96"/>
        <v>0</v>
      </c>
      <c r="AX677" s="28">
        <f t="shared" si="102"/>
        <v>0</v>
      </c>
      <c r="AY677" s="29" t="e">
        <f t="shared" si="97"/>
        <v>#DIV/0!</v>
      </c>
      <c r="AZ677" s="30"/>
      <c r="BA677" s="31" t="e">
        <f t="shared" si="100"/>
        <v>#DIV/0!</v>
      </c>
      <c r="BB677" s="22"/>
      <c r="BC677" s="103" t="e">
        <f t="shared" si="98"/>
        <v>#DIV/0!</v>
      </c>
      <c r="BD677" s="22"/>
      <c r="BE677" s="32"/>
      <c r="BF677" s="34" t="e">
        <f t="shared" si="101"/>
        <v>#DIV/0!</v>
      </c>
      <c r="BG677" s="35" t="e">
        <f t="shared" si="99"/>
        <v>#DIV/0!</v>
      </c>
    </row>
    <row r="678" spans="1:59" x14ac:dyDescent="0.45">
      <c r="A678" s="22"/>
      <c r="B678" s="22"/>
      <c r="C678" s="22"/>
      <c r="D678" s="22"/>
      <c r="E678" s="22"/>
      <c r="F678" s="22"/>
      <c r="G678" s="24">
        <f t="shared" si="103"/>
        <v>0</v>
      </c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6"/>
      <c r="AM678" s="25"/>
      <c r="AN678" s="26"/>
      <c r="AO678" s="25"/>
      <c r="AP678" s="25"/>
      <c r="AQ678" s="25"/>
      <c r="AR678" s="25"/>
      <c r="AS678" s="25"/>
      <c r="AT678" s="26"/>
      <c r="AU678" s="26"/>
      <c r="AV678" s="24">
        <f t="shared" si="104"/>
        <v>0</v>
      </c>
      <c r="AW678" s="27">
        <f t="shared" si="96"/>
        <v>0</v>
      </c>
      <c r="AX678" s="28">
        <f t="shared" si="102"/>
        <v>0</v>
      </c>
      <c r="AY678" s="29" t="e">
        <f t="shared" si="97"/>
        <v>#DIV/0!</v>
      </c>
      <c r="AZ678" s="30"/>
      <c r="BA678" s="31" t="e">
        <f t="shared" si="100"/>
        <v>#DIV/0!</v>
      </c>
      <c r="BB678" s="22"/>
      <c r="BC678" s="103" t="e">
        <f t="shared" si="98"/>
        <v>#DIV/0!</v>
      </c>
      <c r="BD678" s="22"/>
      <c r="BE678" s="32"/>
      <c r="BF678" s="34" t="e">
        <f t="shared" si="101"/>
        <v>#DIV/0!</v>
      </c>
      <c r="BG678" s="35" t="e">
        <f t="shared" si="99"/>
        <v>#DIV/0!</v>
      </c>
    </row>
    <row r="679" spans="1:59" x14ac:dyDescent="0.45">
      <c r="A679" s="22"/>
      <c r="B679" s="22"/>
      <c r="C679" s="22"/>
      <c r="D679" s="22"/>
      <c r="E679" s="22"/>
      <c r="F679" s="22"/>
      <c r="G679" s="24">
        <f t="shared" si="103"/>
        <v>0</v>
      </c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6"/>
      <c r="AM679" s="25"/>
      <c r="AN679" s="26"/>
      <c r="AO679" s="25"/>
      <c r="AP679" s="25"/>
      <c r="AQ679" s="25"/>
      <c r="AR679" s="25"/>
      <c r="AS679" s="25"/>
      <c r="AT679" s="26"/>
      <c r="AU679" s="26"/>
      <c r="AV679" s="24">
        <f t="shared" si="104"/>
        <v>0</v>
      </c>
      <c r="AW679" s="27">
        <f t="shared" si="96"/>
        <v>0</v>
      </c>
      <c r="AX679" s="28">
        <f t="shared" si="102"/>
        <v>0</v>
      </c>
      <c r="AY679" s="29" t="e">
        <f t="shared" si="97"/>
        <v>#DIV/0!</v>
      </c>
      <c r="AZ679" s="30"/>
      <c r="BA679" s="31" t="e">
        <f t="shared" si="100"/>
        <v>#DIV/0!</v>
      </c>
      <c r="BB679" s="22"/>
      <c r="BC679" s="103" t="e">
        <f t="shared" si="98"/>
        <v>#DIV/0!</v>
      </c>
      <c r="BD679" s="22"/>
      <c r="BE679" s="32"/>
      <c r="BF679" s="34" t="e">
        <f t="shared" si="101"/>
        <v>#DIV/0!</v>
      </c>
      <c r="BG679" s="35" t="e">
        <f t="shared" si="99"/>
        <v>#DIV/0!</v>
      </c>
    </row>
    <row r="680" spans="1:59" x14ac:dyDescent="0.45">
      <c r="A680" s="22"/>
      <c r="B680" s="22"/>
      <c r="C680" s="22"/>
      <c r="D680" s="22"/>
      <c r="E680" s="22"/>
      <c r="F680" s="22"/>
      <c r="G680" s="24">
        <f t="shared" si="103"/>
        <v>0</v>
      </c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6"/>
      <c r="AM680" s="25"/>
      <c r="AN680" s="26"/>
      <c r="AO680" s="25"/>
      <c r="AP680" s="25"/>
      <c r="AQ680" s="25"/>
      <c r="AR680" s="25"/>
      <c r="AS680" s="25"/>
      <c r="AT680" s="26"/>
      <c r="AU680" s="26"/>
      <c r="AV680" s="24">
        <f t="shared" si="104"/>
        <v>0</v>
      </c>
      <c r="AW680" s="27">
        <f t="shared" si="96"/>
        <v>0</v>
      </c>
      <c r="AX680" s="28">
        <f t="shared" si="102"/>
        <v>0</v>
      </c>
      <c r="AY680" s="29" t="e">
        <f t="shared" si="97"/>
        <v>#DIV/0!</v>
      </c>
      <c r="AZ680" s="30"/>
      <c r="BA680" s="31" t="e">
        <f t="shared" si="100"/>
        <v>#DIV/0!</v>
      </c>
      <c r="BB680" s="22"/>
      <c r="BC680" s="103" t="e">
        <f t="shared" si="98"/>
        <v>#DIV/0!</v>
      </c>
      <c r="BD680" s="22"/>
      <c r="BE680" s="32"/>
      <c r="BF680" s="34" t="e">
        <f t="shared" si="101"/>
        <v>#DIV/0!</v>
      </c>
      <c r="BG680" s="35" t="e">
        <f t="shared" si="99"/>
        <v>#DIV/0!</v>
      </c>
    </row>
    <row r="681" spans="1:59" x14ac:dyDescent="0.45">
      <c r="A681" s="22"/>
      <c r="B681" s="22"/>
      <c r="C681" s="22"/>
      <c r="D681" s="22"/>
      <c r="E681" s="22"/>
      <c r="F681" s="22"/>
      <c r="G681" s="24">
        <f t="shared" si="103"/>
        <v>0</v>
      </c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6"/>
      <c r="AM681" s="25"/>
      <c r="AN681" s="26"/>
      <c r="AO681" s="25"/>
      <c r="AP681" s="25"/>
      <c r="AQ681" s="25"/>
      <c r="AR681" s="25"/>
      <c r="AS681" s="25"/>
      <c r="AT681" s="26"/>
      <c r="AU681" s="26"/>
      <c r="AV681" s="24">
        <f t="shared" si="104"/>
        <v>0</v>
      </c>
      <c r="AW681" s="27">
        <f t="shared" si="96"/>
        <v>0</v>
      </c>
      <c r="AX681" s="28">
        <f t="shared" si="102"/>
        <v>0</v>
      </c>
      <c r="AY681" s="29" t="e">
        <f t="shared" si="97"/>
        <v>#DIV/0!</v>
      </c>
      <c r="AZ681" s="30"/>
      <c r="BA681" s="31" t="e">
        <f t="shared" si="100"/>
        <v>#DIV/0!</v>
      </c>
      <c r="BB681" s="22"/>
      <c r="BC681" s="103" t="e">
        <f t="shared" si="98"/>
        <v>#DIV/0!</v>
      </c>
      <c r="BD681" s="22"/>
      <c r="BE681" s="32"/>
      <c r="BF681" s="34" t="e">
        <f t="shared" si="101"/>
        <v>#DIV/0!</v>
      </c>
      <c r="BG681" s="35" t="e">
        <f t="shared" si="99"/>
        <v>#DIV/0!</v>
      </c>
    </row>
    <row r="682" spans="1:59" x14ac:dyDescent="0.45">
      <c r="A682" s="22"/>
      <c r="B682" s="22"/>
      <c r="C682" s="22"/>
      <c r="D682" s="22"/>
      <c r="E682" s="22"/>
      <c r="F682" s="22"/>
      <c r="G682" s="24">
        <f t="shared" si="103"/>
        <v>0</v>
      </c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6"/>
      <c r="AM682" s="25"/>
      <c r="AN682" s="26"/>
      <c r="AO682" s="25"/>
      <c r="AP682" s="25"/>
      <c r="AQ682" s="25"/>
      <c r="AR682" s="25"/>
      <c r="AS682" s="25"/>
      <c r="AT682" s="26"/>
      <c r="AU682" s="26"/>
      <c r="AV682" s="24">
        <f t="shared" si="104"/>
        <v>0</v>
      </c>
      <c r="AW682" s="27">
        <f t="shared" si="96"/>
        <v>0</v>
      </c>
      <c r="AX682" s="28">
        <f t="shared" si="102"/>
        <v>0</v>
      </c>
      <c r="AY682" s="29" t="e">
        <f t="shared" si="97"/>
        <v>#DIV/0!</v>
      </c>
      <c r="AZ682" s="30"/>
      <c r="BA682" s="31" t="e">
        <f t="shared" si="100"/>
        <v>#DIV/0!</v>
      </c>
      <c r="BB682" s="22"/>
      <c r="BC682" s="103" t="e">
        <f t="shared" si="98"/>
        <v>#DIV/0!</v>
      </c>
      <c r="BD682" s="22"/>
      <c r="BE682" s="32"/>
      <c r="BF682" s="34" t="e">
        <f t="shared" si="101"/>
        <v>#DIV/0!</v>
      </c>
      <c r="BG682" s="35" t="e">
        <f t="shared" si="99"/>
        <v>#DIV/0!</v>
      </c>
    </row>
    <row r="683" spans="1:59" x14ac:dyDescent="0.45">
      <c r="A683" s="22"/>
      <c r="B683" s="22"/>
      <c r="C683" s="22"/>
      <c r="D683" s="22"/>
      <c r="E683" s="22"/>
      <c r="F683" s="22"/>
      <c r="G683" s="24">
        <f t="shared" si="103"/>
        <v>0</v>
      </c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6"/>
      <c r="AM683" s="25"/>
      <c r="AN683" s="26"/>
      <c r="AO683" s="25"/>
      <c r="AP683" s="25"/>
      <c r="AQ683" s="25"/>
      <c r="AR683" s="25"/>
      <c r="AS683" s="25"/>
      <c r="AT683" s="26"/>
      <c r="AU683" s="26"/>
      <c r="AV683" s="24">
        <f t="shared" si="104"/>
        <v>0</v>
      </c>
      <c r="AW683" s="27">
        <f t="shared" si="96"/>
        <v>0</v>
      </c>
      <c r="AX683" s="28">
        <f t="shared" si="102"/>
        <v>0</v>
      </c>
      <c r="AY683" s="29" t="e">
        <f t="shared" si="97"/>
        <v>#DIV/0!</v>
      </c>
      <c r="AZ683" s="30"/>
      <c r="BA683" s="31" t="e">
        <f t="shared" si="100"/>
        <v>#DIV/0!</v>
      </c>
      <c r="BB683" s="22"/>
      <c r="BC683" s="103" t="e">
        <f t="shared" si="98"/>
        <v>#DIV/0!</v>
      </c>
      <c r="BD683" s="22"/>
      <c r="BE683" s="32"/>
      <c r="BF683" s="34" t="e">
        <f t="shared" si="101"/>
        <v>#DIV/0!</v>
      </c>
      <c r="BG683" s="35" t="e">
        <f t="shared" si="99"/>
        <v>#DIV/0!</v>
      </c>
    </row>
    <row r="684" spans="1:59" x14ac:dyDescent="0.45">
      <c r="A684" s="22"/>
      <c r="B684" s="22"/>
      <c r="C684" s="22"/>
      <c r="D684" s="22"/>
      <c r="E684" s="22"/>
      <c r="F684" s="22"/>
      <c r="G684" s="24">
        <f t="shared" si="103"/>
        <v>0</v>
      </c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6"/>
      <c r="AM684" s="25"/>
      <c r="AN684" s="26"/>
      <c r="AO684" s="25"/>
      <c r="AP684" s="25"/>
      <c r="AQ684" s="25"/>
      <c r="AR684" s="25"/>
      <c r="AS684" s="25"/>
      <c r="AT684" s="26"/>
      <c r="AU684" s="26"/>
      <c r="AV684" s="24">
        <f t="shared" si="104"/>
        <v>0</v>
      </c>
      <c r="AW684" s="27">
        <f t="shared" si="96"/>
        <v>0</v>
      </c>
      <c r="AX684" s="28">
        <f t="shared" si="102"/>
        <v>0</v>
      </c>
      <c r="AY684" s="29" t="e">
        <f t="shared" si="97"/>
        <v>#DIV/0!</v>
      </c>
      <c r="AZ684" s="30"/>
      <c r="BA684" s="31" t="e">
        <f t="shared" si="100"/>
        <v>#DIV/0!</v>
      </c>
      <c r="BB684" s="22"/>
      <c r="BC684" s="103" t="e">
        <f t="shared" si="98"/>
        <v>#DIV/0!</v>
      </c>
      <c r="BD684" s="22"/>
      <c r="BE684" s="32"/>
      <c r="BF684" s="34" t="e">
        <f t="shared" si="101"/>
        <v>#DIV/0!</v>
      </c>
      <c r="BG684" s="35" t="e">
        <f t="shared" si="99"/>
        <v>#DIV/0!</v>
      </c>
    </row>
    <row r="685" spans="1:59" x14ac:dyDescent="0.45">
      <c r="A685" s="22"/>
      <c r="B685" s="22"/>
      <c r="C685" s="22"/>
      <c r="D685" s="22"/>
      <c r="E685" s="22"/>
      <c r="F685" s="22"/>
      <c r="G685" s="24">
        <f t="shared" si="103"/>
        <v>0</v>
      </c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6"/>
      <c r="AM685" s="25"/>
      <c r="AN685" s="26"/>
      <c r="AO685" s="25"/>
      <c r="AP685" s="25"/>
      <c r="AQ685" s="25"/>
      <c r="AR685" s="25"/>
      <c r="AS685" s="25"/>
      <c r="AT685" s="26"/>
      <c r="AU685" s="26"/>
      <c r="AV685" s="24">
        <f t="shared" si="104"/>
        <v>0</v>
      </c>
      <c r="AW685" s="27">
        <f t="shared" ref="AW685:AW748" si="105">G685-AV685</f>
        <v>0</v>
      </c>
      <c r="AX685" s="28">
        <f t="shared" si="102"/>
        <v>0</v>
      </c>
      <c r="AY685" s="29" t="e">
        <f t="shared" ref="AY685:AY748" si="106">AW685/G685</f>
        <v>#DIV/0!</v>
      </c>
      <c r="AZ685" s="30"/>
      <c r="BA685" s="31" t="e">
        <f t="shared" si="100"/>
        <v>#DIV/0!</v>
      </c>
      <c r="BB685" s="22"/>
      <c r="BC685" s="103" t="e">
        <f t="shared" si="98"/>
        <v>#DIV/0!</v>
      </c>
      <c r="BD685" s="22"/>
      <c r="BE685" s="32"/>
      <c r="BF685" s="34" t="e">
        <f t="shared" si="101"/>
        <v>#DIV/0!</v>
      </c>
      <c r="BG685" s="35" t="e">
        <f t="shared" si="99"/>
        <v>#DIV/0!</v>
      </c>
    </row>
    <row r="686" spans="1:59" x14ac:dyDescent="0.45">
      <c r="A686" s="22"/>
      <c r="B686" s="22"/>
      <c r="C686" s="22"/>
      <c r="D686" s="22"/>
      <c r="E686" s="22"/>
      <c r="F686" s="22"/>
      <c r="G686" s="24">
        <f t="shared" si="103"/>
        <v>0</v>
      </c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6"/>
      <c r="AM686" s="25"/>
      <c r="AN686" s="26"/>
      <c r="AO686" s="25"/>
      <c r="AP686" s="25"/>
      <c r="AQ686" s="25"/>
      <c r="AR686" s="25"/>
      <c r="AS686" s="25"/>
      <c r="AT686" s="26"/>
      <c r="AU686" s="26"/>
      <c r="AV686" s="24">
        <f t="shared" si="104"/>
        <v>0</v>
      </c>
      <c r="AW686" s="27">
        <f t="shared" si="105"/>
        <v>0</v>
      </c>
      <c r="AX686" s="28">
        <f t="shared" si="102"/>
        <v>0</v>
      </c>
      <c r="AY686" s="29" t="e">
        <f t="shared" si="106"/>
        <v>#DIV/0!</v>
      </c>
      <c r="AZ686" s="30"/>
      <c r="BA686" s="31" t="e">
        <f t="shared" si="100"/>
        <v>#DIV/0!</v>
      </c>
      <c r="BB686" s="22"/>
      <c r="BC686" s="103" t="e">
        <f t="shared" si="98"/>
        <v>#DIV/0!</v>
      </c>
      <c r="BD686" s="22"/>
      <c r="BE686" s="32"/>
      <c r="BF686" s="34" t="e">
        <f t="shared" si="101"/>
        <v>#DIV/0!</v>
      </c>
      <c r="BG686" s="35" t="e">
        <f t="shared" si="99"/>
        <v>#DIV/0!</v>
      </c>
    </row>
    <row r="687" spans="1:59" x14ac:dyDescent="0.45">
      <c r="A687" s="22"/>
      <c r="B687" s="22"/>
      <c r="C687" s="22"/>
      <c r="D687" s="22"/>
      <c r="E687" s="22"/>
      <c r="F687" s="22"/>
      <c r="G687" s="24">
        <f t="shared" si="103"/>
        <v>0</v>
      </c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6"/>
      <c r="AM687" s="25"/>
      <c r="AN687" s="26"/>
      <c r="AO687" s="25"/>
      <c r="AP687" s="25"/>
      <c r="AQ687" s="25"/>
      <c r="AR687" s="25"/>
      <c r="AS687" s="25"/>
      <c r="AT687" s="26"/>
      <c r="AU687" s="26"/>
      <c r="AV687" s="24">
        <f t="shared" si="104"/>
        <v>0</v>
      </c>
      <c r="AW687" s="27">
        <f t="shared" si="105"/>
        <v>0</v>
      </c>
      <c r="AX687" s="28">
        <f t="shared" si="102"/>
        <v>0</v>
      </c>
      <c r="AY687" s="29" t="e">
        <f t="shared" si="106"/>
        <v>#DIV/0!</v>
      </c>
      <c r="AZ687" s="30"/>
      <c r="BA687" s="31" t="e">
        <f t="shared" si="100"/>
        <v>#DIV/0!</v>
      </c>
      <c r="BB687" s="22"/>
      <c r="BC687" s="103" t="e">
        <f t="shared" si="98"/>
        <v>#DIV/0!</v>
      </c>
      <c r="BD687" s="22"/>
      <c r="BE687" s="32"/>
      <c r="BF687" s="34" t="e">
        <f t="shared" si="101"/>
        <v>#DIV/0!</v>
      </c>
      <c r="BG687" s="35" t="e">
        <f t="shared" si="99"/>
        <v>#DIV/0!</v>
      </c>
    </row>
    <row r="688" spans="1:59" x14ac:dyDescent="0.45">
      <c r="A688" s="22"/>
      <c r="B688" s="22"/>
      <c r="C688" s="22"/>
      <c r="D688" s="22"/>
      <c r="E688" s="22"/>
      <c r="F688" s="22"/>
      <c r="G688" s="24">
        <f t="shared" si="103"/>
        <v>0</v>
      </c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6"/>
      <c r="AM688" s="25"/>
      <c r="AN688" s="26"/>
      <c r="AO688" s="25"/>
      <c r="AP688" s="25"/>
      <c r="AQ688" s="25"/>
      <c r="AR688" s="25"/>
      <c r="AS688" s="25"/>
      <c r="AT688" s="26"/>
      <c r="AU688" s="26"/>
      <c r="AV688" s="24">
        <f t="shared" si="104"/>
        <v>0</v>
      </c>
      <c r="AW688" s="27">
        <f t="shared" si="105"/>
        <v>0</v>
      </c>
      <c r="AX688" s="28">
        <f t="shared" si="102"/>
        <v>0</v>
      </c>
      <c r="AY688" s="29" t="e">
        <f t="shared" si="106"/>
        <v>#DIV/0!</v>
      </c>
      <c r="AZ688" s="30"/>
      <c r="BA688" s="31" t="e">
        <f t="shared" si="100"/>
        <v>#DIV/0!</v>
      </c>
      <c r="BB688" s="22"/>
      <c r="BC688" s="103" t="e">
        <f t="shared" si="98"/>
        <v>#DIV/0!</v>
      </c>
      <c r="BD688" s="22"/>
      <c r="BE688" s="32"/>
      <c r="BF688" s="34" t="e">
        <f t="shared" si="101"/>
        <v>#DIV/0!</v>
      </c>
      <c r="BG688" s="35" t="e">
        <f t="shared" si="99"/>
        <v>#DIV/0!</v>
      </c>
    </row>
    <row r="689" spans="1:59" x14ac:dyDescent="0.45">
      <c r="A689" s="22"/>
      <c r="B689" s="22"/>
      <c r="C689" s="22"/>
      <c r="D689" s="22"/>
      <c r="E689" s="22"/>
      <c r="F689" s="22"/>
      <c r="G689" s="24">
        <f t="shared" si="103"/>
        <v>0</v>
      </c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6"/>
      <c r="AM689" s="25"/>
      <c r="AN689" s="26"/>
      <c r="AO689" s="25"/>
      <c r="AP689" s="25"/>
      <c r="AQ689" s="25"/>
      <c r="AR689" s="25"/>
      <c r="AS689" s="25"/>
      <c r="AT689" s="26"/>
      <c r="AU689" s="26"/>
      <c r="AV689" s="24">
        <f t="shared" si="104"/>
        <v>0</v>
      </c>
      <c r="AW689" s="27">
        <f t="shared" si="105"/>
        <v>0</v>
      </c>
      <c r="AX689" s="28">
        <f t="shared" si="102"/>
        <v>0</v>
      </c>
      <c r="AY689" s="29" t="e">
        <f t="shared" si="106"/>
        <v>#DIV/0!</v>
      </c>
      <c r="AZ689" s="30"/>
      <c r="BA689" s="31" t="e">
        <f t="shared" si="100"/>
        <v>#DIV/0!</v>
      </c>
      <c r="BB689" s="22"/>
      <c r="BC689" s="103" t="e">
        <f t="shared" si="98"/>
        <v>#DIV/0!</v>
      </c>
      <c r="BD689" s="22"/>
      <c r="BE689" s="32"/>
      <c r="BF689" s="34" t="e">
        <f t="shared" si="101"/>
        <v>#DIV/0!</v>
      </c>
      <c r="BG689" s="35" t="e">
        <f t="shared" si="99"/>
        <v>#DIV/0!</v>
      </c>
    </row>
    <row r="690" spans="1:59" x14ac:dyDescent="0.45">
      <c r="A690" s="22"/>
      <c r="B690" s="22"/>
      <c r="C690" s="22"/>
      <c r="D690" s="22"/>
      <c r="E690" s="22"/>
      <c r="F690" s="22"/>
      <c r="G690" s="24">
        <f t="shared" si="103"/>
        <v>0</v>
      </c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6"/>
      <c r="AM690" s="25"/>
      <c r="AN690" s="26"/>
      <c r="AO690" s="25"/>
      <c r="AP690" s="25"/>
      <c r="AQ690" s="25"/>
      <c r="AR690" s="25"/>
      <c r="AS690" s="25"/>
      <c r="AT690" s="26"/>
      <c r="AU690" s="26"/>
      <c r="AV690" s="24">
        <f t="shared" si="104"/>
        <v>0</v>
      </c>
      <c r="AW690" s="27">
        <f t="shared" si="105"/>
        <v>0</v>
      </c>
      <c r="AX690" s="28">
        <f t="shared" si="102"/>
        <v>0</v>
      </c>
      <c r="AY690" s="29" t="e">
        <f t="shared" si="106"/>
        <v>#DIV/0!</v>
      </c>
      <c r="AZ690" s="30"/>
      <c r="BA690" s="31" t="e">
        <f t="shared" si="100"/>
        <v>#DIV/0!</v>
      </c>
      <c r="BB690" s="22"/>
      <c r="BC690" s="103" t="e">
        <f t="shared" si="98"/>
        <v>#DIV/0!</v>
      </c>
      <c r="BD690" s="22"/>
      <c r="BE690" s="32"/>
      <c r="BF690" s="34" t="e">
        <f t="shared" si="101"/>
        <v>#DIV/0!</v>
      </c>
      <c r="BG690" s="35" t="e">
        <f t="shared" si="99"/>
        <v>#DIV/0!</v>
      </c>
    </row>
    <row r="691" spans="1:59" x14ac:dyDescent="0.45">
      <c r="A691" s="22"/>
      <c r="B691" s="22"/>
      <c r="C691" s="22"/>
      <c r="D691" s="22"/>
      <c r="E691" s="22"/>
      <c r="F691" s="22"/>
      <c r="G691" s="24">
        <f t="shared" si="103"/>
        <v>0</v>
      </c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6"/>
      <c r="AM691" s="25"/>
      <c r="AN691" s="26"/>
      <c r="AO691" s="25"/>
      <c r="AP691" s="25"/>
      <c r="AQ691" s="25"/>
      <c r="AR691" s="25"/>
      <c r="AS691" s="25"/>
      <c r="AT691" s="26"/>
      <c r="AU691" s="26"/>
      <c r="AV691" s="24">
        <f t="shared" si="104"/>
        <v>0</v>
      </c>
      <c r="AW691" s="27">
        <f t="shared" si="105"/>
        <v>0</v>
      </c>
      <c r="AX691" s="28">
        <f t="shared" si="102"/>
        <v>0</v>
      </c>
      <c r="AY691" s="29" t="e">
        <f t="shared" si="106"/>
        <v>#DIV/0!</v>
      </c>
      <c r="AZ691" s="30"/>
      <c r="BA691" s="31" t="e">
        <f t="shared" si="100"/>
        <v>#DIV/0!</v>
      </c>
      <c r="BB691" s="22"/>
      <c r="BC691" s="103" t="e">
        <f t="shared" si="98"/>
        <v>#DIV/0!</v>
      </c>
      <c r="BD691" s="22"/>
      <c r="BE691" s="32"/>
      <c r="BF691" s="34" t="e">
        <f t="shared" si="101"/>
        <v>#DIV/0!</v>
      </c>
      <c r="BG691" s="35" t="e">
        <f t="shared" si="99"/>
        <v>#DIV/0!</v>
      </c>
    </row>
    <row r="692" spans="1:59" x14ac:dyDescent="0.45">
      <c r="A692" s="22"/>
      <c r="B692" s="22"/>
      <c r="C692" s="22"/>
      <c r="D692" s="22"/>
      <c r="E692" s="22"/>
      <c r="F692" s="22"/>
      <c r="G692" s="24">
        <f t="shared" si="103"/>
        <v>0</v>
      </c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6"/>
      <c r="AM692" s="25"/>
      <c r="AN692" s="26"/>
      <c r="AO692" s="25"/>
      <c r="AP692" s="25"/>
      <c r="AQ692" s="25"/>
      <c r="AR692" s="25"/>
      <c r="AS692" s="25"/>
      <c r="AT692" s="26"/>
      <c r="AU692" s="26"/>
      <c r="AV692" s="24">
        <f t="shared" si="104"/>
        <v>0</v>
      </c>
      <c r="AW692" s="27">
        <f t="shared" si="105"/>
        <v>0</v>
      </c>
      <c r="AX692" s="28">
        <f t="shared" si="102"/>
        <v>0</v>
      </c>
      <c r="AY692" s="29" t="e">
        <f t="shared" si="106"/>
        <v>#DIV/0!</v>
      </c>
      <c r="AZ692" s="30"/>
      <c r="BA692" s="31" t="e">
        <f t="shared" si="100"/>
        <v>#DIV/0!</v>
      </c>
      <c r="BB692" s="22"/>
      <c r="BC692" s="103" t="e">
        <f t="shared" si="98"/>
        <v>#DIV/0!</v>
      </c>
      <c r="BD692" s="22"/>
      <c r="BE692" s="32"/>
      <c r="BF692" s="34" t="e">
        <f t="shared" si="101"/>
        <v>#DIV/0!</v>
      </c>
      <c r="BG692" s="35" t="e">
        <f t="shared" si="99"/>
        <v>#DIV/0!</v>
      </c>
    </row>
    <row r="693" spans="1:59" x14ac:dyDescent="0.45">
      <c r="A693" s="22"/>
      <c r="B693" s="22"/>
      <c r="C693" s="22"/>
      <c r="D693" s="22"/>
      <c r="E693" s="22"/>
      <c r="F693" s="22"/>
      <c r="G693" s="24">
        <f t="shared" si="103"/>
        <v>0</v>
      </c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6"/>
      <c r="AM693" s="25"/>
      <c r="AN693" s="26"/>
      <c r="AO693" s="25"/>
      <c r="AP693" s="25"/>
      <c r="AQ693" s="25"/>
      <c r="AR693" s="25"/>
      <c r="AS693" s="25"/>
      <c r="AT693" s="26"/>
      <c r="AU693" s="26"/>
      <c r="AV693" s="24">
        <f t="shared" si="104"/>
        <v>0</v>
      </c>
      <c r="AW693" s="27">
        <f t="shared" si="105"/>
        <v>0</v>
      </c>
      <c r="AX693" s="28">
        <f t="shared" si="102"/>
        <v>0</v>
      </c>
      <c r="AY693" s="29" t="e">
        <f t="shared" si="106"/>
        <v>#DIV/0!</v>
      </c>
      <c r="AZ693" s="30"/>
      <c r="BA693" s="31" t="e">
        <f t="shared" si="100"/>
        <v>#DIV/0!</v>
      </c>
      <c r="BB693" s="22"/>
      <c r="BC693" s="103" t="e">
        <f t="shared" si="98"/>
        <v>#DIV/0!</v>
      </c>
      <c r="BD693" s="22"/>
      <c r="BE693" s="32"/>
      <c r="BF693" s="34" t="e">
        <f t="shared" si="101"/>
        <v>#DIV/0!</v>
      </c>
      <c r="BG693" s="35" t="e">
        <f t="shared" si="99"/>
        <v>#DIV/0!</v>
      </c>
    </row>
    <row r="694" spans="1:59" x14ac:dyDescent="0.45">
      <c r="A694" s="22"/>
      <c r="B694" s="22"/>
      <c r="C694" s="22"/>
      <c r="D694" s="22"/>
      <c r="E694" s="22"/>
      <c r="F694" s="22"/>
      <c r="G694" s="24">
        <f t="shared" si="103"/>
        <v>0</v>
      </c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6"/>
      <c r="AM694" s="25"/>
      <c r="AN694" s="26"/>
      <c r="AO694" s="25"/>
      <c r="AP694" s="25"/>
      <c r="AQ694" s="25"/>
      <c r="AR694" s="25"/>
      <c r="AS694" s="25"/>
      <c r="AT694" s="26"/>
      <c r="AU694" s="26"/>
      <c r="AV694" s="24">
        <f t="shared" si="104"/>
        <v>0</v>
      </c>
      <c r="AW694" s="27">
        <f t="shared" si="105"/>
        <v>0</v>
      </c>
      <c r="AX694" s="28">
        <f t="shared" si="102"/>
        <v>0</v>
      </c>
      <c r="AY694" s="29" t="e">
        <f t="shared" si="106"/>
        <v>#DIV/0!</v>
      </c>
      <c r="AZ694" s="30"/>
      <c r="BA694" s="31" t="e">
        <f t="shared" si="100"/>
        <v>#DIV/0!</v>
      </c>
      <c r="BB694" s="22"/>
      <c r="BC694" s="103" t="e">
        <f t="shared" si="98"/>
        <v>#DIV/0!</v>
      </c>
      <c r="BD694" s="22"/>
      <c r="BE694" s="32"/>
      <c r="BF694" s="34" t="e">
        <f t="shared" si="101"/>
        <v>#DIV/0!</v>
      </c>
      <c r="BG694" s="35" t="e">
        <f t="shared" si="99"/>
        <v>#DIV/0!</v>
      </c>
    </row>
    <row r="695" spans="1:59" x14ac:dyDescent="0.45">
      <c r="A695" s="22"/>
      <c r="B695" s="22"/>
      <c r="C695" s="22"/>
      <c r="D695" s="22"/>
      <c r="E695" s="22"/>
      <c r="F695" s="22"/>
      <c r="G695" s="24">
        <f t="shared" si="103"/>
        <v>0</v>
      </c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6"/>
      <c r="AM695" s="25"/>
      <c r="AN695" s="26"/>
      <c r="AO695" s="25"/>
      <c r="AP695" s="25"/>
      <c r="AQ695" s="25"/>
      <c r="AR695" s="25"/>
      <c r="AS695" s="25"/>
      <c r="AT695" s="26"/>
      <c r="AU695" s="26"/>
      <c r="AV695" s="24">
        <f t="shared" si="104"/>
        <v>0</v>
      </c>
      <c r="AW695" s="27">
        <f t="shared" si="105"/>
        <v>0</v>
      </c>
      <c r="AX695" s="28">
        <f t="shared" si="102"/>
        <v>0</v>
      </c>
      <c r="AY695" s="29" t="e">
        <f t="shared" si="106"/>
        <v>#DIV/0!</v>
      </c>
      <c r="AZ695" s="30"/>
      <c r="BA695" s="31" t="e">
        <f t="shared" si="100"/>
        <v>#DIV/0!</v>
      </c>
      <c r="BB695" s="22"/>
      <c r="BC695" s="103" t="e">
        <f t="shared" si="98"/>
        <v>#DIV/0!</v>
      </c>
      <c r="BD695" s="22"/>
      <c r="BE695" s="32"/>
      <c r="BF695" s="34" t="e">
        <f t="shared" si="101"/>
        <v>#DIV/0!</v>
      </c>
      <c r="BG695" s="35" t="e">
        <f t="shared" si="99"/>
        <v>#DIV/0!</v>
      </c>
    </row>
    <row r="696" spans="1:59" x14ac:dyDescent="0.45">
      <c r="A696" s="22"/>
      <c r="B696" s="22"/>
      <c r="C696" s="22"/>
      <c r="D696" s="22"/>
      <c r="E696" s="22"/>
      <c r="F696" s="22"/>
      <c r="G696" s="24">
        <f t="shared" si="103"/>
        <v>0</v>
      </c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6"/>
      <c r="AM696" s="25"/>
      <c r="AN696" s="26"/>
      <c r="AO696" s="25"/>
      <c r="AP696" s="25"/>
      <c r="AQ696" s="25"/>
      <c r="AR696" s="25"/>
      <c r="AS696" s="25"/>
      <c r="AT696" s="26"/>
      <c r="AU696" s="26"/>
      <c r="AV696" s="24">
        <f t="shared" si="104"/>
        <v>0</v>
      </c>
      <c r="AW696" s="27">
        <f t="shared" si="105"/>
        <v>0</v>
      </c>
      <c r="AX696" s="28">
        <f t="shared" si="102"/>
        <v>0</v>
      </c>
      <c r="AY696" s="29" t="e">
        <f t="shared" si="106"/>
        <v>#DIV/0!</v>
      </c>
      <c r="AZ696" s="30"/>
      <c r="BA696" s="31" t="e">
        <f t="shared" si="100"/>
        <v>#DIV/0!</v>
      </c>
      <c r="BB696" s="22"/>
      <c r="BC696" s="103" t="e">
        <f t="shared" si="98"/>
        <v>#DIV/0!</v>
      </c>
      <c r="BD696" s="22"/>
      <c r="BE696" s="32"/>
      <c r="BF696" s="34" t="e">
        <f t="shared" si="101"/>
        <v>#DIV/0!</v>
      </c>
      <c r="BG696" s="35" t="e">
        <f t="shared" si="99"/>
        <v>#DIV/0!</v>
      </c>
    </row>
    <row r="697" spans="1:59" x14ac:dyDescent="0.45">
      <c r="A697" s="22"/>
      <c r="B697" s="22"/>
      <c r="C697" s="22"/>
      <c r="D697" s="22"/>
      <c r="E697" s="22"/>
      <c r="F697" s="22"/>
      <c r="G697" s="24">
        <f t="shared" si="103"/>
        <v>0</v>
      </c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6"/>
      <c r="AM697" s="25"/>
      <c r="AN697" s="26"/>
      <c r="AO697" s="25"/>
      <c r="AP697" s="25"/>
      <c r="AQ697" s="25"/>
      <c r="AR697" s="25"/>
      <c r="AS697" s="25"/>
      <c r="AT697" s="26"/>
      <c r="AU697" s="26"/>
      <c r="AV697" s="24">
        <f t="shared" si="104"/>
        <v>0</v>
      </c>
      <c r="AW697" s="27">
        <f t="shared" si="105"/>
        <v>0</v>
      </c>
      <c r="AX697" s="28">
        <f t="shared" si="102"/>
        <v>0</v>
      </c>
      <c r="AY697" s="29" t="e">
        <f t="shared" si="106"/>
        <v>#DIV/0!</v>
      </c>
      <c r="AZ697" s="30"/>
      <c r="BA697" s="31" t="e">
        <f t="shared" si="100"/>
        <v>#DIV/0!</v>
      </c>
      <c r="BB697" s="22"/>
      <c r="BC697" s="103" t="e">
        <f t="shared" si="98"/>
        <v>#DIV/0!</v>
      </c>
      <c r="BD697" s="22"/>
      <c r="BE697" s="32"/>
      <c r="BF697" s="34" t="e">
        <f t="shared" si="101"/>
        <v>#DIV/0!</v>
      </c>
      <c r="BG697" s="35" t="e">
        <f t="shared" si="99"/>
        <v>#DIV/0!</v>
      </c>
    </row>
    <row r="698" spans="1:59" x14ac:dyDescent="0.45">
      <c r="A698" s="22"/>
      <c r="B698" s="22"/>
      <c r="C698" s="22"/>
      <c r="D698" s="22"/>
      <c r="E698" s="22"/>
      <c r="F698" s="22"/>
      <c r="G698" s="24">
        <f t="shared" si="103"/>
        <v>0</v>
      </c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6"/>
      <c r="AM698" s="25"/>
      <c r="AN698" s="26"/>
      <c r="AO698" s="25"/>
      <c r="AP698" s="25"/>
      <c r="AQ698" s="25"/>
      <c r="AR698" s="25"/>
      <c r="AS698" s="25"/>
      <c r="AT698" s="26"/>
      <c r="AU698" s="26"/>
      <c r="AV698" s="24">
        <f t="shared" si="104"/>
        <v>0</v>
      </c>
      <c r="AW698" s="27">
        <f t="shared" si="105"/>
        <v>0</v>
      </c>
      <c r="AX698" s="28">
        <f t="shared" si="102"/>
        <v>0</v>
      </c>
      <c r="AY698" s="29" t="e">
        <f t="shared" si="106"/>
        <v>#DIV/0!</v>
      </c>
      <c r="AZ698" s="30"/>
      <c r="BA698" s="31" t="e">
        <f t="shared" si="100"/>
        <v>#DIV/0!</v>
      </c>
      <c r="BB698" s="22"/>
      <c r="BC698" s="103" t="e">
        <f t="shared" si="98"/>
        <v>#DIV/0!</v>
      </c>
      <c r="BD698" s="22"/>
      <c r="BE698" s="32"/>
      <c r="BF698" s="34" t="e">
        <f t="shared" si="101"/>
        <v>#DIV/0!</v>
      </c>
      <c r="BG698" s="35" t="e">
        <f t="shared" si="99"/>
        <v>#DIV/0!</v>
      </c>
    </row>
    <row r="699" spans="1:59" x14ac:dyDescent="0.45">
      <c r="A699" s="22"/>
      <c r="B699" s="22"/>
      <c r="C699" s="22"/>
      <c r="D699" s="22"/>
      <c r="E699" s="22"/>
      <c r="F699" s="22"/>
      <c r="G699" s="24">
        <f t="shared" si="103"/>
        <v>0</v>
      </c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6"/>
      <c r="AM699" s="25"/>
      <c r="AN699" s="26"/>
      <c r="AO699" s="25"/>
      <c r="AP699" s="25"/>
      <c r="AQ699" s="25"/>
      <c r="AR699" s="25"/>
      <c r="AS699" s="25"/>
      <c r="AT699" s="26"/>
      <c r="AU699" s="26"/>
      <c r="AV699" s="24">
        <f t="shared" si="104"/>
        <v>0</v>
      </c>
      <c r="AW699" s="27">
        <f t="shared" si="105"/>
        <v>0</v>
      </c>
      <c r="AX699" s="28">
        <f t="shared" si="102"/>
        <v>0</v>
      </c>
      <c r="AY699" s="29" t="e">
        <f t="shared" si="106"/>
        <v>#DIV/0!</v>
      </c>
      <c r="AZ699" s="30"/>
      <c r="BA699" s="31" t="e">
        <f t="shared" si="100"/>
        <v>#DIV/0!</v>
      </c>
      <c r="BB699" s="22"/>
      <c r="BC699" s="103" t="e">
        <f t="shared" si="98"/>
        <v>#DIV/0!</v>
      </c>
      <c r="BD699" s="22"/>
      <c r="BE699" s="32"/>
      <c r="BF699" s="34" t="e">
        <f t="shared" si="101"/>
        <v>#DIV/0!</v>
      </c>
      <c r="BG699" s="35" t="e">
        <f t="shared" si="99"/>
        <v>#DIV/0!</v>
      </c>
    </row>
    <row r="700" spans="1:59" x14ac:dyDescent="0.45">
      <c r="A700" s="22"/>
      <c r="B700" s="22"/>
      <c r="C700" s="22"/>
      <c r="D700" s="22"/>
      <c r="E700" s="22"/>
      <c r="F700" s="22"/>
      <c r="G700" s="24">
        <f t="shared" si="103"/>
        <v>0</v>
      </c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6"/>
      <c r="AM700" s="25"/>
      <c r="AN700" s="26"/>
      <c r="AO700" s="25"/>
      <c r="AP700" s="25"/>
      <c r="AQ700" s="25"/>
      <c r="AR700" s="25"/>
      <c r="AS700" s="25"/>
      <c r="AT700" s="26"/>
      <c r="AU700" s="26"/>
      <c r="AV700" s="24">
        <f t="shared" si="104"/>
        <v>0</v>
      </c>
      <c r="AW700" s="27">
        <f t="shared" si="105"/>
        <v>0</v>
      </c>
      <c r="AX700" s="28">
        <f t="shared" si="102"/>
        <v>0</v>
      </c>
      <c r="AY700" s="29" t="e">
        <f t="shared" si="106"/>
        <v>#DIV/0!</v>
      </c>
      <c r="AZ700" s="30"/>
      <c r="BA700" s="31" t="e">
        <f t="shared" si="100"/>
        <v>#DIV/0!</v>
      </c>
      <c r="BB700" s="22"/>
      <c r="BC700" s="103" t="e">
        <f t="shared" si="98"/>
        <v>#DIV/0!</v>
      </c>
      <c r="BD700" s="22"/>
      <c r="BE700" s="32"/>
      <c r="BF700" s="34" t="e">
        <f t="shared" si="101"/>
        <v>#DIV/0!</v>
      </c>
      <c r="BG700" s="35" t="e">
        <f t="shared" si="99"/>
        <v>#DIV/0!</v>
      </c>
    </row>
    <row r="701" spans="1:59" x14ac:dyDescent="0.45">
      <c r="A701" s="22"/>
      <c r="B701" s="22"/>
      <c r="C701" s="22"/>
      <c r="D701" s="22"/>
      <c r="E701" s="22"/>
      <c r="F701" s="22"/>
      <c r="G701" s="24">
        <f t="shared" si="103"/>
        <v>0</v>
      </c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6"/>
      <c r="AM701" s="25"/>
      <c r="AN701" s="26"/>
      <c r="AO701" s="25"/>
      <c r="AP701" s="25"/>
      <c r="AQ701" s="25"/>
      <c r="AR701" s="25"/>
      <c r="AS701" s="25"/>
      <c r="AT701" s="26"/>
      <c r="AU701" s="26"/>
      <c r="AV701" s="24">
        <f t="shared" si="104"/>
        <v>0</v>
      </c>
      <c r="AW701" s="27">
        <f t="shared" si="105"/>
        <v>0</v>
      </c>
      <c r="AX701" s="28">
        <f t="shared" si="102"/>
        <v>0</v>
      </c>
      <c r="AY701" s="29" t="e">
        <f t="shared" si="106"/>
        <v>#DIV/0!</v>
      </c>
      <c r="AZ701" s="30"/>
      <c r="BA701" s="31" t="e">
        <f t="shared" si="100"/>
        <v>#DIV/0!</v>
      </c>
      <c r="BB701" s="22"/>
      <c r="BC701" s="103" t="e">
        <f t="shared" si="98"/>
        <v>#DIV/0!</v>
      </c>
      <c r="BD701" s="22"/>
      <c r="BE701" s="32"/>
      <c r="BF701" s="34" t="e">
        <f t="shared" si="101"/>
        <v>#DIV/0!</v>
      </c>
      <c r="BG701" s="35" t="e">
        <f t="shared" si="99"/>
        <v>#DIV/0!</v>
      </c>
    </row>
    <row r="702" spans="1:59" x14ac:dyDescent="0.45">
      <c r="A702" s="22"/>
      <c r="B702" s="22"/>
      <c r="C702" s="22"/>
      <c r="D702" s="22"/>
      <c r="E702" s="22"/>
      <c r="F702" s="22"/>
      <c r="G702" s="24">
        <f t="shared" si="103"/>
        <v>0</v>
      </c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6"/>
      <c r="AM702" s="25"/>
      <c r="AN702" s="26"/>
      <c r="AO702" s="25"/>
      <c r="AP702" s="25"/>
      <c r="AQ702" s="25"/>
      <c r="AR702" s="25"/>
      <c r="AS702" s="25"/>
      <c r="AT702" s="26"/>
      <c r="AU702" s="26"/>
      <c r="AV702" s="24">
        <f t="shared" si="104"/>
        <v>0</v>
      </c>
      <c r="AW702" s="27">
        <f t="shared" si="105"/>
        <v>0</v>
      </c>
      <c r="AX702" s="28">
        <f t="shared" si="102"/>
        <v>0</v>
      </c>
      <c r="AY702" s="29" t="e">
        <f t="shared" si="106"/>
        <v>#DIV/0!</v>
      </c>
      <c r="AZ702" s="30"/>
      <c r="BA702" s="31" t="e">
        <f t="shared" si="100"/>
        <v>#DIV/0!</v>
      </c>
      <c r="BB702" s="22"/>
      <c r="BC702" s="103" t="e">
        <f t="shared" si="98"/>
        <v>#DIV/0!</v>
      </c>
      <c r="BD702" s="22"/>
      <c r="BE702" s="32"/>
      <c r="BF702" s="34" t="e">
        <f t="shared" si="101"/>
        <v>#DIV/0!</v>
      </c>
      <c r="BG702" s="35" t="e">
        <f t="shared" si="99"/>
        <v>#DIV/0!</v>
      </c>
    </row>
    <row r="703" spans="1:59" x14ac:dyDescent="0.45">
      <c r="A703" s="22"/>
      <c r="B703" s="22"/>
      <c r="C703" s="22"/>
      <c r="D703" s="22"/>
      <c r="E703" s="22"/>
      <c r="F703" s="22"/>
      <c r="G703" s="24">
        <f t="shared" si="103"/>
        <v>0</v>
      </c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6"/>
      <c r="AM703" s="25"/>
      <c r="AN703" s="26"/>
      <c r="AO703" s="25"/>
      <c r="AP703" s="25"/>
      <c r="AQ703" s="25"/>
      <c r="AR703" s="25"/>
      <c r="AS703" s="25"/>
      <c r="AT703" s="26"/>
      <c r="AU703" s="26"/>
      <c r="AV703" s="24">
        <f t="shared" si="104"/>
        <v>0</v>
      </c>
      <c r="AW703" s="27">
        <f t="shared" si="105"/>
        <v>0</v>
      </c>
      <c r="AX703" s="28">
        <f t="shared" si="102"/>
        <v>0</v>
      </c>
      <c r="AY703" s="29" t="e">
        <f t="shared" si="106"/>
        <v>#DIV/0!</v>
      </c>
      <c r="AZ703" s="30"/>
      <c r="BA703" s="31" t="e">
        <f t="shared" si="100"/>
        <v>#DIV/0!</v>
      </c>
      <c r="BB703" s="22"/>
      <c r="BC703" s="103" t="e">
        <f t="shared" si="98"/>
        <v>#DIV/0!</v>
      </c>
      <c r="BD703" s="22"/>
      <c r="BE703" s="32"/>
      <c r="BF703" s="34" t="e">
        <f t="shared" si="101"/>
        <v>#DIV/0!</v>
      </c>
      <c r="BG703" s="35" t="e">
        <f t="shared" si="99"/>
        <v>#DIV/0!</v>
      </c>
    </row>
    <row r="704" spans="1:59" x14ac:dyDescent="0.45">
      <c r="A704" s="22"/>
      <c r="B704" s="22"/>
      <c r="C704" s="22"/>
      <c r="D704" s="22"/>
      <c r="E704" s="22"/>
      <c r="F704" s="22"/>
      <c r="G704" s="24">
        <f t="shared" si="103"/>
        <v>0</v>
      </c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6"/>
      <c r="AM704" s="25"/>
      <c r="AN704" s="26"/>
      <c r="AO704" s="25"/>
      <c r="AP704" s="25"/>
      <c r="AQ704" s="25"/>
      <c r="AR704" s="25"/>
      <c r="AS704" s="25"/>
      <c r="AT704" s="26"/>
      <c r="AU704" s="26"/>
      <c r="AV704" s="24">
        <f t="shared" si="104"/>
        <v>0</v>
      </c>
      <c r="AW704" s="27">
        <f t="shared" si="105"/>
        <v>0</v>
      </c>
      <c r="AX704" s="28">
        <f t="shared" si="102"/>
        <v>0</v>
      </c>
      <c r="AY704" s="29" t="e">
        <f t="shared" si="106"/>
        <v>#DIV/0!</v>
      </c>
      <c r="AZ704" s="30"/>
      <c r="BA704" s="31" t="e">
        <f t="shared" si="100"/>
        <v>#DIV/0!</v>
      </c>
      <c r="BB704" s="22"/>
      <c r="BC704" s="103" t="e">
        <f t="shared" si="98"/>
        <v>#DIV/0!</v>
      </c>
      <c r="BD704" s="22"/>
      <c r="BE704" s="32"/>
      <c r="BF704" s="34" t="e">
        <f t="shared" si="101"/>
        <v>#DIV/0!</v>
      </c>
      <c r="BG704" s="35" t="e">
        <f t="shared" si="99"/>
        <v>#DIV/0!</v>
      </c>
    </row>
    <row r="705" spans="1:59" x14ac:dyDescent="0.45">
      <c r="A705" s="22"/>
      <c r="B705" s="22"/>
      <c r="C705" s="22"/>
      <c r="D705" s="22"/>
      <c r="E705" s="22"/>
      <c r="F705" s="22"/>
      <c r="G705" s="24">
        <f t="shared" si="103"/>
        <v>0</v>
      </c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6"/>
      <c r="AM705" s="25"/>
      <c r="AN705" s="26"/>
      <c r="AO705" s="25"/>
      <c r="AP705" s="25"/>
      <c r="AQ705" s="25"/>
      <c r="AR705" s="25"/>
      <c r="AS705" s="25"/>
      <c r="AT705" s="26"/>
      <c r="AU705" s="26"/>
      <c r="AV705" s="24">
        <f t="shared" si="104"/>
        <v>0</v>
      </c>
      <c r="AW705" s="27">
        <f t="shared" si="105"/>
        <v>0</v>
      </c>
      <c r="AX705" s="28">
        <f t="shared" si="102"/>
        <v>0</v>
      </c>
      <c r="AY705" s="29" t="e">
        <f t="shared" si="106"/>
        <v>#DIV/0!</v>
      </c>
      <c r="AZ705" s="30"/>
      <c r="BA705" s="31" t="e">
        <f t="shared" si="100"/>
        <v>#DIV/0!</v>
      </c>
      <c r="BB705" s="22"/>
      <c r="BC705" s="103" t="e">
        <f t="shared" si="98"/>
        <v>#DIV/0!</v>
      </c>
      <c r="BD705" s="22"/>
      <c r="BE705" s="32"/>
      <c r="BF705" s="34" t="e">
        <f t="shared" si="101"/>
        <v>#DIV/0!</v>
      </c>
      <c r="BG705" s="35" t="e">
        <f t="shared" si="99"/>
        <v>#DIV/0!</v>
      </c>
    </row>
    <row r="706" spans="1:59" x14ac:dyDescent="0.45">
      <c r="A706" s="22"/>
      <c r="B706" s="22"/>
      <c r="C706" s="22"/>
      <c r="D706" s="22"/>
      <c r="E706" s="22"/>
      <c r="F706" s="22"/>
      <c r="G706" s="24">
        <f t="shared" si="103"/>
        <v>0</v>
      </c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6"/>
      <c r="AM706" s="25"/>
      <c r="AN706" s="26"/>
      <c r="AO706" s="25"/>
      <c r="AP706" s="25"/>
      <c r="AQ706" s="25"/>
      <c r="AR706" s="25"/>
      <c r="AS706" s="25"/>
      <c r="AT706" s="26"/>
      <c r="AU706" s="26"/>
      <c r="AV706" s="24">
        <f t="shared" si="104"/>
        <v>0</v>
      </c>
      <c r="AW706" s="27">
        <f t="shared" si="105"/>
        <v>0</v>
      </c>
      <c r="AX706" s="28">
        <f t="shared" si="102"/>
        <v>0</v>
      </c>
      <c r="AY706" s="29" t="e">
        <f t="shared" si="106"/>
        <v>#DIV/0!</v>
      </c>
      <c r="AZ706" s="30"/>
      <c r="BA706" s="31" t="e">
        <f t="shared" si="100"/>
        <v>#DIV/0!</v>
      </c>
      <c r="BB706" s="22"/>
      <c r="BC706" s="103" t="e">
        <f t="shared" ref="BC706:BC769" si="107">BB706/BA706</f>
        <v>#DIV/0!</v>
      </c>
      <c r="BD706" s="22"/>
      <c r="BE706" s="32"/>
      <c r="BF706" s="34" t="e">
        <f t="shared" si="101"/>
        <v>#DIV/0!</v>
      </c>
      <c r="BG706" s="35" t="e">
        <f t="shared" ref="BG706:BG769" si="108">BF706*BC706*AY706</f>
        <v>#DIV/0!</v>
      </c>
    </row>
    <row r="707" spans="1:59" x14ac:dyDescent="0.45">
      <c r="A707" s="22"/>
      <c r="B707" s="22"/>
      <c r="C707" s="22"/>
      <c r="D707" s="22"/>
      <c r="E707" s="22"/>
      <c r="F707" s="22"/>
      <c r="G707" s="24">
        <f t="shared" si="103"/>
        <v>0</v>
      </c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6"/>
      <c r="AM707" s="25"/>
      <c r="AN707" s="26"/>
      <c r="AO707" s="25"/>
      <c r="AP707" s="25"/>
      <c r="AQ707" s="25"/>
      <c r="AR707" s="25"/>
      <c r="AS707" s="25"/>
      <c r="AT707" s="26"/>
      <c r="AU707" s="26"/>
      <c r="AV707" s="24">
        <f t="shared" si="104"/>
        <v>0</v>
      </c>
      <c r="AW707" s="27">
        <f t="shared" si="105"/>
        <v>0</v>
      </c>
      <c r="AX707" s="28">
        <f t="shared" si="102"/>
        <v>0</v>
      </c>
      <c r="AY707" s="29" t="e">
        <f t="shared" si="106"/>
        <v>#DIV/0!</v>
      </c>
      <c r="AZ707" s="30"/>
      <c r="BA707" s="31" t="e">
        <f t="shared" ref="BA707:BA770" si="109">(AX707*60)/AZ707*1</f>
        <v>#DIV/0!</v>
      </c>
      <c r="BB707" s="22"/>
      <c r="BC707" s="103" t="e">
        <f t="shared" si="107"/>
        <v>#DIV/0!</v>
      </c>
      <c r="BD707" s="22"/>
      <c r="BE707" s="32"/>
      <c r="BF707" s="34" t="e">
        <f t="shared" si="101"/>
        <v>#DIV/0!</v>
      </c>
      <c r="BG707" s="35" t="e">
        <f t="shared" si="108"/>
        <v>#DIV/0!</v>
      </c>
    </row>
    <row r="708" spans="1:59" x14ac:dyDescent="0.45">
      <c r="A708" s="22"/>
      <c r="B708" s="22"/>
      <c r="C708" s="22"/>
      <c r="D708" s="22"/>
      <c r="E708" s="22"/>
      <c r="F708" s="22"/>
      <c r="G708" s="24">
        <f t="shared" si="103"/>
        <v>0</v>
      </c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6"/>
      <c r="AM708" s="25"/>
      <c r="AN708" s="26"/>
      <c r="AO708" s="25"/>
      <c r="AP708" s="25"/>
      <c r="AQ708" s="25"/>
      <c r="AR708" s="25"/>
      <c r="AS708" s="25"/>
      <c r="AT708" s="26"/>
      <c r="AU708" s="26"/>
      <c r="AV708" s="24">
        <f t="shared" si="104"/>
        <v>0</v>
      </c>
      <c r="AW708" s="27">
        <f t="shared" si="105"/>
        <v>0</v>
      </c>
      <c r="AX708" s="28">
        <f t="shared" si="102"/>
        <v>0</v>
      </c>
      <c r="AY708" s="29" t="e">
        <f t="shared" si="106"/>
        <v>#DIV/0!</v>
      </c>
      <c r="AZ708" s="30"/>
      <c r="BA708" s="31" t="e">
        <f t="shared" si="109"/>
        <v>#DIV/0!</v>
      </c>
      <c r="BB708" s="22"/>
      <c r="BC708" s="103" t="e">
        <f t="shared" si="107"/>
        <v>#DIV/0!</v>
      </c>
      <c r="BD708" s="22"/>
      <c r="BE708" s="32"/>
      <c r="BF708" s="34" t="e">
        <f t="shared" si="101"/>
        <v>#DIV/0!</v>
      </c>
      <c r="BG708" s="35" t="e">
        <f t="shared" si="108"/>
        <v>#DIV/0!</v>
      </c>
    </row>
    <row r="709" spans="1:59" x14ac:dyDescent="0.45">
      <c r="A709" s="22"/>
      <c r="B709" s="22"/>
      <c r="C709" s="22"/>
      <c r="D709" s="22"/>
      <c r="E709" s="22"/>
      <c r="F709" s="22"/>
      <c r="G709" s="24">
        <f t="shared" si="103"/>
        <v>0</v>
      </c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6"/>
      <c r="AM709" s="25"/>
      <c r="AN709" s="26"/>
      <c r="AO709" s="25"/>
      <c r="AP709" s="25"/>
      <c r="AQ709" s="25"/>
      <c r="AR709" s="25"/>
      <c r="AS709" s="25"/>
      <c r="AT709" s="26"/>
      <c r="AU709" s="26"/>
      <c r="AV709" s="24">
        <f t="shared" si="104"/>
        <v>0</v>
      </c>
      <c r="AW709" s="27">
        <f t="shared" si="105"/>
        <v>0</v>
      </c>
      <c r="AX709" s="28">
        <f t="shared" si="102"/>
        <v>0</v>
      </c>
      <c r="AY709" s="29" t="e">
        <f t="shared" si="106"/>
        <v>#DIV/0!</v>
      </c>
      <c r="AZ709" s="30"/>
      <c r="BA709" s="31" t="e">
        <f t="shared" si="109"/>
        <v>#DIV/0!</v>
      </c>
      <c r="BB709" s="22"/>
      <c r="BC709" s="103" t="e">
        <f t="shared" si="107"/>
        <v>#DIV/0!</v>
      </c>
      <c r="BD709" s="22"/>
      <c r="BE709" s="32"/>
      <c r="BF709" s="34" t="e">
        <f t="shared" ref="BF709:BF772" si="110">(BD709-BE709)/BB709</f>
        <v>#DIV/0!</v>
      </c>
      <c r="BG709" s="35" t="e">
        <f t="shared" si="108"/>
        <v>#DIV/0!</v>
      </c>
    </row>
    <row r="710" spans="1:59" x14ac:dyDescent="0.45">
      <c r="A710" s="22"/>
      <c r="B710" s="22"/>
      <c r="C710" s="22"/>
      <c r="D710" s="22"/>
      <c r="E710" s="22"/>
      <c r="F710" s="22"/>
      <c r="G710" s="24">
        <f t="shared" si="103"/>
        <v>0</v>
      </c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6"/>
      <c r="AM710" s="25"/>
      <c r="AN710" s="26"/>
      <c r="AO710" s="25"/>
      <c r="AP710" s="25"/>
      <c r="AQ710" s="25"/>
      <c r="AR710" s="25"/>
      <c r="AS710" s="25"/>
      <c r="AT710" s="26"/>
      <c r="AU710" s="26"/>
      <c r="AV710" s="24">
        <f t="shared" si="104"/>
        <v>0</v>
      </c>
      <c r="AW710" s="27">
        <f t="shared" si="105"/>
        <v>0</v>
      </c>
      <c r="AX710" s="28">
        <f t="shared" si="102"/>
        <v>0</v>
      </c>
      <c r="AY710" s="29" t="e">
        <f t="shared" si="106"/>
        <v>#DIV/0!</v>
      </c>
      <c r="AZ710" s="30"/>
      <c r="BA710" s="31" t="e">
        <f t="shared" si="109"/>
        <v>#DIV/0!</v>
      </c>
      <c r="BB710" s="22"/>
      <c r="BC710" s="103" t="e">
        <f t="shared" si="107"/>
        <v>#DIV/0!</v>
      </c>
      <c r="BD710" s="22"/>
      <c r="BE710" s="32"/>
      <c r="BF710" s="34" t="e">
        <f t="shared" si="110"/>
        <v>#DIV/0!</v>
      </c>
      <c r="BG710" s="35" t="e">
        <f t="shared" si="108"/>
        <v>#DIV/0!</v>
      </c>
    </row>
    <row r="711" spans="1:59" x14ac:dyDescent="0.45">
      <c r="A711" s="22"/>
      <c r="B711" s="22"/>
      <c r="C711" s="22"/>
      <c r="D711" s="22"/>
      <c r="E711" s="22"/>
      <c r="F711" s="22"/>
      <c r="G711" s="24">
        <f t="shared" si="103"/>
        <v>0</v>
      </c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6"/>
      <c r="AM711" s="25"/>
      <c r="AN711" s="26"/>
      <c r="AO711" s="25"/>
      <c r="AP711" s="25"/>
      <c r="AQ711" s="25"/>
      <c r="AR711" s="25"/>
      <c r="AS711" s="25"/>
      <c r="AT711" s="26"/>
      <c r="AU711" s="26"/>
      <c r="AV711" s="24">
        <f t="shared" si="104"/>
        <v>0</v>
      </c>
      <c r="AW711" s="27">
        <f t="shared" si="105"/>
        <v>0</v>
      </c>
      <c r="AX711" s="28">
        <f t="shared" si="102"/>
        <v>0</v>
      </c>
      <c r="AY711" s="29" t="e">
        <f t="shared" si="106"/>
        <v>#DIV/0!</v>
      </c>
      <c r="AZ711" s="30"/>
      <c r="BA711" s="31" t="e">
        <f t="shared" si="109"/>
        <v>#DIV/0!</v>
      </c>
      <c r="BB711" s="22"/>
      <c r="BC711" s="103" t="e">
        <f t="shared" si="107"/>
        <v>#DIV/0!</v>
      </c>
      <c r="BD711" s="22"/>
      <c r="BE711" s="32"/>
      <c r="BF711" s="34" t="e">
        <f t="shared" si="110"/>
        <v>#DIV/0!</v>
      </c>
      <c r="BG711" s="35" t="e">
        <f t="shared" si="108"/>
        <v>#DIV/0!</v>
      </c>
    </row>
    <row r="712" spans="1:59" x14ac:dyDescent="0.45">
      <c r="A712" s="22"/>
      <c r="B712" s="22"/>
      <c r="C712" s="22"/>
      <c r="D712" s="22"/>
      <c r="E712" s="22"/>
      <c r="F712" s="22"/>
      <c r="G712" s="24">
        <f t="shared" si="103"/>
        <v>0</v>
      </c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6"/>
      <c r="AM712" s="25"/>
      <c r="AN712" s="26"/>
      <c r="AO712" s="25"/>
      <c r="AP712" s="25"/>
      <c r="AQ712" s="25"/>
      <c r="AR712" s="25"/>
      <c r="AS712" s="25"/>
      <c r="AT712" s="26"/>
      <c r="AU712" s="26"/>
      <c r="AV712" s="24">
        <f t="shared" si="104"/>
        <v>0</v>
      </c>
      <c r="AW712" s="27">
        <f t="shared" si="105"/>
        <v>0</v>
      </c>
      <c r="AX712" s="28">
        <f t="shared" si="102"/>
        <v>0</v>
      </c>
      <c r="AY712" s="29" t="e">
        <f t="shared" si="106"/>
        <v>#DIV/0!</v>
      </c>
      <c r="AZ712" s="30"/>
      <c r="BA712" s="31" t="e">
        <f t="shared" si="109"/>
        <v>#DIV/0!</v>
      </c>
      <c r="BB712" s="22"/>
      <c r="BC712" s="103" t="e">
        <f t="shared" si="107"/>
        <v>#DIV/0!</v>
      </c>
      <c r="BD712" s="22"/>
      <c r="BE712" s="32"/>
      <c r="BF712" s="34" t="e">
        <f t="shared" si="110"/>
        <v>#DIV/0!</v>
      </c>
      <c r="BG712" s="35" t="e">
        <f t="shared" si="108"/>
        <v>#DIV/0!</v>
      </c>
    </row>
    <row r="713" spans="1:59" x14ac:dyDescent="0.45">
      <c r="A713" s="22"/>
      <c r="B713" s="22"/>
      <c r="C713" s="22"/>
      <c r="D713" s="22"/>
      <c r="E713" s="22"/>
      <c r="F713" s="22"/>
      <c r="G713" s="24">
        <f t="shared" si="103"/>
        <v>0</v>
      </c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6"/>
      <c r="AM713" s="25"/>
      <c r="AN713" s="26"/>
      <c r="AO713" s="25"/>
      <c r="AP713" s="25"/>
      <c r="AQ713" s="25"/>
      <c r="AR713" s="25"/>
      <c r="AS713" s="25"/>
      <c r="AT713" s="26"/>
      <c r="AU713" s="26"/>
      <c r="AV713" s="24">
        <f t="shared" si="104"/>
        <v>0</v>
      </c>
      <c r="AW713" s="27">
        <f t="shared" si="105"/>
        <v>0</v>
      </c>
      <c r="AX713" s="28">
        <f t="shared" si="102"/>
        <v>0</v>
      </c>
      <c r="AY713" s="29" t="e">
        <f t="shared" si="106"/>
        <v>#DIV/0!</v>
      </c>
      <c r="AZ713" s="30"/>
      <c r="BA713" s="31" t="e">
        <f t="shared" si="109"/>
        <v>#DIV/0!</v>
      </c>
      <c r="BB713" s="22"/>
      <c r="BC713" s="103" t="e">
        <f t="shared" si="107"/>
        <v>#DIV/0!</v>
      </c>
      <c r="BD713" s="22"/>
      <c r="BE713" s="32"/>
      <c r="BF713" s="34" t="e">
        <f t="shared" si="110"/>
        <v>#DIV/0!</v>
      </c>
      <c r="BG713" s="35" t="e">
        <f t="shared" si="108"/>
        <v>#DIV/0!</v>
      </c>
    </row>
    <row r="714" spans="1:59" x14ac:dyDescent="0.45">
      <c r="A714" s="22"/>
      <c r="B714" s="22"/>
      <c r="C714" s="22"/>
      <c r="D714" s="22"/>
      <c r="E714" s="22"/>
      <c r="F714" s="22"/>
      <c r="G714" s="24">
        <f t="shared" si="103"/>
        <v>0</v>
      </c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6"/>
      <c r="AM714" s="25"/>
      <c r="AN714" s="26"/>
      <c r="AO714" s="25"/>
      <c r="AP714" s="25"/>
      <c r="AQ714" s="25"/>
      <c r="AR714" s="25"/>
      <c r="AS714" s="25"/>
      <c r="AT714" s="26"/>
      <c r="AU714" s="26"/>
      <c r="AV714" s="24">
        <f t="shared" si="104"/>
        <v>0</v>
      </c>
      <c r="AW714" s="27">
        <f t="shared" si="105"/>
        <v>0</v>
      </c>
      <c r="AX714" s="28">
        <f t="shared" si="102"/>
        <v>0</v>
      </c>
      <c r="AY714" s="29" t="e">
        <f t="shared" si="106"/>
        <v>#DIV/0!</v>
      </c>
      <c r="AZ714" s="30"/>
      <c r="BA714" s="31" t="e">
        <f t="shared" si="109"/>
        <v>#DIV/0!</v>
      </c>
      <c r="BB714" s="22"/>
      <c r="BC714" s="103" t="e">
        <f t="shared" si="107"/>
        <v>#DIV/0!</v>
      </c>
      <c r="BD714" s="22"/>
      <c r="BE714" s="32"/>
      <c r="BF714" s="34" t="e">
        <f t="shared" si="110"/>
        <v>#DIV/0!</v>
      </c>
      <c r="BG714" s="35" t="e">
        <f t="shared" si="108"/>
        <v>#DIV/0!</v>
      </c>
    </row>
    <row r="715" spans="1:59" x14ac:dyDescent="0.45">
      <c r="A715" s="22"/>
      <c r="B715" s="22"/>
      <c r="C715" s="22"/>
      <c r="D715" s="22"/>
      <c r="E715" s="22"/>
      <c r="F715" s="22"/>
      <c r="G715" s="24">
        <f t="shared" si="103"/>
        <v>0</v>
      </c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6"/>
      <c r="AM715" s="25"/>
      <c r="AN715" s="26"/>
      <c r="AO715" s="25"/>
      <c r="AP715" s="25"/>
      <c r="AQ715" s="25"/>
      <c r="AR715" s="25"/>
      <c r="AS715" s="25"/>
      <c r="AT715" s="26"/>
      <c r="AU715" s="26"/>
      <c r="AV715" s="24">
        <f t="shared" si="104"/>
        <v>0</v>
      </c>
      <c r="AW715" s="27">
        <f t="shared" si="105"/>
        <v>0</v>
      </c>
      <c r="AX715" s="28">
        <f t="shared" si="102"/>
        <v>0</v>
      </c>
      <c r="AY715" s="29" t="e">
        <f t="shared" si="106"/>
        <v>#DIV/0!</v>
      </c>
      <c r="AZ715" s="30"/>
      <c r="BA715" s="31" t="e">
        <f t="shared" si="109"/>
        <v>#DIV/0!</v>
      </c>
      <c r="BB715" s="22"/>
      <c r="BC715" s="103" t="e">
        <f t="shared" si="107"/>
        <v>#DIV/0!</v>
      </c>
      <c r="BD715" s="22"/>
      <c r="BE715" s="32"/>
      <c r="BF715" s="34" t="e">
        <f t="shared" si="110"/>
        <v>#DIV/0!</v>
      </c>
      <c r="BG715" s="35" t="e">
        <f t="shared" si="108"/>
        <v>#DIV/0!</v>
      </c>
    </row>
    <row r="716" spans="1:59" x14ac:dyDescent="0.45">
      <c r="A716" s="22"/>
      <c r="B716" s="22"/>
      <c r="C716" s="22"/>
      <c r="D716" s="22"/>
      <c r="E716" s="22"/>
      <c r="F716" s="22"/>
      <c r="G716" s="24">
        <f t="shared" si="103"/>
        <v>0</v>
      </c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6"/>
      <c r="AM716" s="25"/>
      <c r="AN716" s="26"/>
      <c r="AO716" s="25"/>
      <c r="AP716" s="25"/>
      <c r="AQ716" s="25"/>
      <c r="AR716" s="25"/>
      <c r="AS716" s="25"/>
      <c r="AT716" s="26"/>
      <c r="AU716" s="26"/>
      <c r="AV716" s="24">
        <f t="shared" si="104"/>
        <v>0</v>
      </c>
      <c r="AW716" s="27">
        <f t="shared" si="105"/>
        <v>0</v>
      </c>
      <c r="AX716" s="28">
        <f t="shared" si="102"/>
        <v>0</v>
      </c>
      <c r="AY716" s="29" t="e">
        <f t="shared" si="106"/>
        <v>#DIV/0!</v>
      </c>
      <c r="AZ716" s="30"/>
      <c r="BA716" s="31" t="e">
        <f t="shared" si="109"/>
        <v>#DIV/0!</v>
      </c>
      <c r="BB716" s="22"/>
      <c r="BC716" s="103" t="e">
        <f t="shared" si="107"/>
        <v>#DIV/0!</v>
      </c>
      <c r="BD716" s="22"/>
      <c r="BE716" s="32"/>
      <c r="BF716" s="34" t="e">
        <f t="shared" si="110"/>
        <v>#DIV/0!</v>
      </c>
      <c r="BG716" s="35" t="e">
        <f t="shared" si="108"/>
        <v>#DIV/0!</v>
      </c>
    </row>
    <row r="717" spans="1:59" x14ac:dyDescent="0.45">
      <c r="A717" s="22"/>
      <c r="B717" s="22"/>
      <c r="C717" s="22"/>
      <c r="D717" s="22"/>
      <c r="E717" s="22"/>
      <c r="F717" s="22"/>
      <c r="G717" s="24">
        <f t="shared" si="103"/>
        <v>0</v>
      </c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6"/>
      <c r="AM717" s="25"/>
      <c r="AN717" s="26"/>
      <c r="AO717" s="25"/>
      <c r="AP717" s="25"/>
      <c r="AQ717" s="25"/>
      <c r="AR717" s="25"/>
      <c r="AS717" s="25"/>
      <c r="AT717" s="26"/>
      <c r="AU717" s="26"/>
      <c r="AV717" s="24">
        <f t="shared" si="104"/>
        <v>0</v>
      </c>
      <c r="AW717" s="27">
        <f t="shared" si="105"/>
        <v>0</v>
      </c>
      <c r="AX717" s="28">
        <f t="shared" si="102"/>
        <v>0</v>
      </c>
      <c r="AY717" s="29" t="e">
        <f t="shared" si="106"/>
        <v>#DIV/0!</v>
      </c>
      <c r="AZ717" s="30"/>
      <c r="BA717" s="31" t="e">
        <f t="shared" si="109"/>
        <v>#DIV/0!</v>
      </c>
      <c r="BB717" s="22"/>
      <c r="BC717" s="103" t="e">
        <f t="shared" si="107"/>
        <v>#DIV/0!</v>
      </c>
      <c r="BD717" s="22"/>
      <c r="BE717" s="32"/>
      <c r="BF717" s="34" t="e">
        <f t="shared" si="110"/>
        <v>#DIV/0!</v>
      </c>
      <c r="BG717" s="35" t="e">
        <f t="shared" si="108"/>
        <v>#DIV/0!</v>
      </c>
    </row>
    <row r="718" spans="1:59" x14ac:dyDescent="0.45">
      <c r="A718" s="22"/>
      <c r="B718" s="22"/>
      <c r="C718" s="22"/>
      <c r="D718" s="22"/>
      <c r="E718" s="22"/>
      <c r="F718" s="22"/>
      <c r="G718" s="24">
        <f t="shared" si="103"/>
        <v>0</v>
      </c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6"/>
      <c r="AM718" s="25"/>
      <c r="AN718" s="26"/>
      <c r="AO718" s="25"/>
      <c r="AP718" s="25"/>
      <c r="AQ718" s="25"/>
      <c r="AR718" s="25"/>
      <c r="AS718" s="25"/>
      <c r="AT718" s="26"/>
      <c r="AU718" s="26"/>
      <c r="AV718" s="24">
        <f t="shared" si="104"/>
        <v>0</v>
      </c>
      <c r="AW718" s="27">
        <f t="shared" si="105"/>
        <v>0</v>
      </c>
      <c r="AX718" s="28">
        <f t="shared" si="102"/>
        <v>0</v>
      </c>
      <c r="AY718" s="29" t="e">
        <f t="shared" si="106"/>
        <v>#DIV/0!</v>
      </c>
      <c r="AZ718" s="30"/>
      <c r="BA718" s="31" t="e">
        <f t="shared" si="109"/>
        <v>#DIV/0!</v>
      </c>
      <c r="BB718" s="22"/>
      <c r="BC718" s="103" t="e">
        <f t="shared" si="107"/>
        <v>#DIV/0!</v>
      </c>
      <c r="BD718" s="22"/>
      <c r="BE718" s="32"/>
      <c r="BF718" s="34" t="e">
        <f t="shared" si="110"/>
        <v>#DIV/0!</v>
      </c>
      <c r="BG718" s="35" t="e">
        <f t="shared" si="108"/>
        <v>#DIV/0!</v>
      </c>
    </row>
    <row r="719" spans="1:59" x14ac:dyDescent="0.45">
      <c r="A719" s="22"/>
      <c r="B719" s="22"/>
      <c r="C719" s="22"/>
      <c r="D719" s="22"/>
      <c r="E719" s="22"/>
      <c r="F719" s="22"/>
      <c r="G719" s="24">
        <f t="shared" si="103"/>
        <v>0</v>
      </c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6"/>
      <c r="AM719" s="25"/>
      <c r="AN719" s="26"/>
      <c r="AO719" s="25"/>
      <c r="AP719" s="25"/>
      <c r="AQ719" s="25"/>
      <c r="AR719" s="25"/>
      <c r="AS719" s="25"/>
      <c r="AT719" s="26"/>
      <c r="AU719" s="26"/>
      <c r="AV719" s="24">
        <f t="shared" si="104"/>
        <v>0</v>
      </c>
      <c r="AW719" s="27">
        <f t="shared" si="105"/>
        <v>0</v>
      </c>
      <c r="AX719" s="28">
        <f t="shared" si="102"/>
        <v>0</v>
      </c>
      <c r="AY719" s="29" t="e">
        <f t="shared" si="106"/>
        <v>#DIV/0!</v>
      </c>
      <c r="AZ719" s="30"/>
      <c r="BA719" s="31" t="e">
        <f t="shared" si="109"/>
        <v>#DIV/0!</v>
      </c>
      <c r="BB719" s="22"/>
      <c r="BC719" s="103" t="e">
        <f t="shared" si="107"/>
        <v>#DIV/0!</v>
      </c>
      <c r="BD719" s="22"/>
      <c r="BE719" s="32"/>
      <c r="BF719" s="34" t="e">
        <f t="shared" si="110"/>
        <v>#DIV/0!</v>
      </c>
      <c r="BG719" s="35" t="e">
        <f t="shared" si="108"/>
        <v>#DIV/0!</v>
      </c>
    </row>
    <row r="720" spans="1:59" x14ac:dyDescent="0.45">
      <c r="A720" s="22"/>
      <c r="B720" s="22"/>
      <c r="C720" s="22"/>
      <c r="D720" s="22"/>
      <c r="E720" s="22"/>
      <c r="F720" s="22"/>
      <c r="G720" s="24">
        <f t="shared" si="103"/>
        <v>0</v>
      </c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6"/>
      <c r="AM720" s="25"/>
      <c r="AN720" s="26"/>
      <c r="AO720" s="25"/>
      <c r="AP720" s="25"/>
      <c r="AQ720" s="25"/>
      <c r="AR720" s="25"/>
      <c r="AS720" s="25"/>
      <c r="AT720" s="26"/>
      <c r="AU720" s="26"/>
      <c r="AV720" s="24">
        <f t="shared" si="104"/>
        <v>0</v>
      </c>
      <c r="AW720" s="27">
        <f t="shared" si="105"/>
        <v>0</v>
      </c>
      <c r="AX720" s="28">
        <f t="shared" si="102"/>
        <v>0</v>
      </c>
      <c r="AY720" s="29" t="e">
        <f t="shared" si="106"/>
        <v>#DIV/0!</v>
      </c>
      <c r="AZ720" s="30"/>
      <c r="BA720" s="31" t="e">
        <f t="shared" si="109"/>
        <v>#DIV/0!</v>
      </c>
      <c r="BB720" s="22"/>
      <c r="BC720" s="103" t="e">
        <f t="shared" si="107"/>
        <v>#DIV/0!</v>
      </c>
      <c r="BD720" s="22"/>
      <c r="BE720" s="32"/>
      <c r="BF720" s="34" t="e">
        <f t="shared" si="110"/>
        <v>#DIV/0!</v>
      </c>
      <c r="BG720" s="35" t="e">
        <f t="shared" si="108"/>
        <v>#DIV/0!</v>
      </c>
    </row>
    <row r="721" spans="1:59" x14ac:dyDescent="0.45">
      <c r="A721" s="22"/>
      <c r="B721" s="22"/>
      <c r="C721" s="22"/>
      <c r="D721" s="22"/>
      <c r="E721" s="22"/>
      <c r="F721" s="22"/>
      <c r="G721" s="24">
        <f t="shared" si="103"/>
        <v>0</v>
      </c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6"/>
      <c r="AM721" s="25"/>
      <c r="AN721" s="26"/>
      <c r="AO721" s="25"/>
      <c r="AP721" s="25"/>
      <c r="AQ721" s="25"/>
      <c r="AR721" s="25"/>
      <c r="AS721" s="25"/>
      <c r="AT721" s="26"/>
      <c r="AU721" s="26"/>
      <c r="AV721" s="24">
        <f t="shared" si="104"/>
        <v>0</v>
      </c>
      <c r="AW721" s="27">
        <f t="shared" si="105"/>
        <v>0</v>
      </c>
      <c r="AX721" s="28">
        <f t="shared" si="102"/>
        <v>0</v>
      </c>
      <c r="AY721" s="29" t="e">
        <f t="shared" si="106"/>
        <v>#DIV/0!</v>
      </c>
      <c r="AZ721" s="30"/>
      <c r="BA721" s="31" t="e">
        <f t="shared" si="109"/>
        <v>#DIV/0!</v>
      </c>
      <c r="BB721" s="22"/>
      <c r="BC721" s="103" t="e">
        <f t="shared" si="107"/>
        <v>#DIV/0!</v>
      </c>
      <c r="BD721" s="22"/>
      <c r="BE721" s="32"/>
      <c r="BF721" s="34" t="e">
        <f t="shared" si="110"/>
        <v>#DIV/0!</v>
      </c>
      <c r="BG721" s="35" t="e">
        <f t="shared" si="108"/>
        <v>#DIV/0!</v>
      </c>
    </row>
    <row r="722" spans="1:59" x14ac:dyDescent="0.45">
      <c r="A722" s="22"/>
      <c r="B722" s="22"/>
      <c r="C722" s="22"/>
      <c r="D722" s="22"/>
      <c r="E722" s="22"/>
      <c r="F722" s="22"/>
      <c r="G722" s="24">
        <f t="shared" si="103"/>
        <v>0</v>
      </c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6"/>
      <c r="AM722" s="25"/>
      <c r="AN722" s="26"/>
      <c r="AO722" s="25"/>
      <c r="AP722" s="25"/>
      <c r="AQ722" s="25"/>
      <c r="AR722" s="25"/>
      <c r="AS722" s="25"/>
      <c r="AT722" s="26"/>
      <c r="AU722" s="26"/>
      <c r="AV722" s="24">
        <f t="shared" si="104"/>
        <v>0</v>
      </c>
      <c r="AW722" s="27">
        <f t="shared" si="105"/>
        <v>0</v>
      </c>
      <c r="AX722" s="28">
        <f t="shared" si="102"/>
        <v>0</v>
      </c>
      <c r="AY722" s="29" t="e">
        <f t="shared" si="106"/>
        <v>#DIV/0!</v>
      </c>
      <c r="AZ722" s="30"/>
      <c r="BA722" s="31" t="e">
        <f t="shared" si="109"/>
        <v>#DIV/0!</v>
      </c>
      <c r="BB722" s="22"/>
      <c r="BC722" s="103" t="e">
        <f t="shared" si="107"/>
        <v>#DIV/0!</v>
      </c>
      <c r="BD722" s="22"/>
      <c r="BE722" s="32"/>
      <c r="BF722" s="34" t="e">
        <f t="shared" si="110"/>
        <v>#DIV/0!</v>
      </c>
      <c r="BG722" s="35" t="e">
        <f t="shared" si="108"/>
        <v>#DIV/0!</v>
      </c>
    </row>
    <row r="723" spans="1:59" x14ac:dyDescent="0.45">
      <c r="A723" s="22"/>
      <c r="B723" s="22"/>
      <c r="C723" s="22"/>
      <c r="D723" s="22"/>
      <c r="E723" s="22"/>
      <c r="F723" s="22"/>
      <c r="G723" s="24">
        <f t="shared" si="103"/>
        <v>0</v>
      </c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6"/>
      <c r="AM723" s="25"/>
      <c r="AN723" s="26"/>
      <c r="AO723" s="25"/>
      <c r="AP723" s="25"/>
      <c r="AQ723" s="25"/>
      <c r="AR723" s="25"/>
      <c r="AS723" s="25"/>
      <c r="AT723" s="26"/>
      <c r="AU723" s="26"/>
      <c r="AV723" s="24">
        <f t="shared" si="104"/>
        <v>0</v>
      </c>
      <c r="AW723" s="27">
        <f t="shared" si="105"/>
        <v>0</v>
      </c>
      <c r="AX723" s="28">
        <f t="shared" ref="AX723:AX786" si="111">(HOUR(AW723)*60)+MINUTE(AW723)</f>
        <v>0</v>
      </c>
      <c r="AY723" s="29" t="e">
        <f t="shared" si="106"/>
        <v>#DIV/0!</v>
      </c>
      <c r="AZ723" s="30"/>
      <c r="BA723" s="31" t="e">
        <f t="shared" si="109"/>
        <v>#DIV/0!</v>
      </c>
      <c r="BB723" s="22"/>
      <c r="BC723" s="103" t="e">
        <f t="shared" si="107"/>
        <v>#DIV/0!</v>
      </c>
      <c r="BD723" s="22"/>
      <c r="BE723" s="32"/>
      <c r="BF723" s="34" t="e">
        <f t="shared" si="110"/>
        <v>#DIV/0!</v>
      </c>
      <c r="BG723" s="35" t="e">
        <f t="shared" si="108"/>
        <v>#DIV/0!</v>
      </c>
    </row>
    <row r="724" spans="1:59" x14ac:dyDescent="0.45">
      <c r="A724" s="22"/>
      <c r="B724" s="22"/>
      <c r="C724" s="22"/>
      <c r="D724" s="22"/>
      <c r="E724" s="22"/>
      <c r="F724" s="22"/>
      <c r="G724" s="24">
        <f t="shared" si="103"/>
        <v>0</v>
      </c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6"/>
      <c r="AM724" s="25"/>
      <c r="AN724" s="26"/>
      <c r="AO724" s="25"/>
      <c r="AP724" s="25"/>
      <c r="AQ724" s="25"/>
      <c r="AR724" s="25"/>
      <c r="AS724" s="25"/>
      <c r="AT724" s="26"/>
      <c r="AU724" s="26"/>
      <c r="AV724" s="24">
        <f t="shared" si="104"/>
        <v>0</v>
      </c>
      <c r="AW724" s="27">
        <f t="shared" si="105"/>
        <v>0</v>
      </c>
      <c r="AX724" s="28">
        <f t="shared" si="111"/>
        <v>0</v>
      </c>
      <c r="AY724" s="29" t="e">
        <f t="shared" si="106"/>
        <v>#DIV/0!</v>
      </c>
      <c r="AZ724" s="30"/>
      <c r="BA724" s="31" t="e">
        <f t="shared" si="109"/>
        <v>#DIV/0!</v>
      </c>
      <c r="BB724" s="22"/>
      <c r="BC724" s="103" t="e">
        <f t="shared" si="107"/>
        <v>#DIV/0!</v>
      </c>
      <c r="BD724" s="22"/>
      <c r="BE724" s="32"/>
      <c r="BF724" s="34" t="e">
        <f t="shared" si="110"/>
        <v>#DIV/0!</v>
      </c>
      <c r="BG724" s="35" t="e">
        <f t="shared" si="108"/>
        <v>#DIV/0!</v>
      </c>
    </row>
    <row r="725" spans="1:59" x14ac:dyDescent="0.45">
      <c r="A725" s="22"/>
      <c r="B725" s="22"/>
      <c r="C725" s="22"/>
      <c r="D725" s="22"/>
      <c r="E725" s="22"/>
      <c r="F725" s="22"/>
      <c r="G725" s="24">
        <f t="shared" si="103"/>
        <v>0</v>
      </c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6"/>
      <c r="AM725" s="25"/>
      <c r="AN725" s="26"/>
      <c r="AO725" s="25"/>
      <c r="AP725" s="25"/>
      <c r="AQ725" s="25"/>
      <c r="AR725" s="25"/>
      <c r="AS725" s="25"/>
      <c r="AT725" s="26"/>
      <c r="AU725" s="26"/>
      <c r="AV725" s="24">
        <f t="shared" si="104"/>
        <v>0</v>
      </c>
      <c r="AW725" s="27">
        <f t="shared" si="105"/>
        <v>0</v>
      </c>
      <c r="AX725" s="28">
        <f t="shared" si="111"/>
        <v>0</v>
      </c>
      <c r="AY725" s="29" t="e">
        <f t="shared" si="106"/>
        <v>#DIV/0!</v>
      </c>
      <c r="AZ725" s="30"/>
      <c r="BA725" s="31" t="e">
        <f t="shared" si="109"/>
        <v>#DIV/0!</v>
      </c>
      <c r="BB725" s="22"/>
      <c r="BC725" s="103" t="e">
        <f t="shared" si="107"/>
        <v>#DIV/0!</v>
      </c>
      <c r="BD725" s="22"/>
      <c r="BE725" s="32"/>
      <c r="BF725" s="34" t="e">
        <f t="shared" si="110"/>
        <v>#DIV/0!</v>
      </c>
      <c r="BG725" s="35" t="e">
        <f t="shared" si="108"/>
        <v>#DIV/0!</v>
      </c>
    </row>
    <row r="726" spans="1:59" x14ac:dyDescent="0.45">
      <c r="A726" s="22"/>
      <c r="B726" s="22"/>
      <c r="C726" s="22"/>
      <c r="D726" s="22"/>
      <c r="E726" s="22"/>
      <c r="F726" s="22"/>
      <c r="G726" s="24">
        <f t="shared" si="103"/>
        <v>0</v>
      </c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6"/>
      <c r="AM726" s="25"/>
      <c r="AN726" s="26"/>
      <c r="AO726" s="25"/>
      <c r="AP726" s="25"/>
      <c r="AQ726" s="25"/>
      <c r="AR726" s="25"/>
      <c r="AS726" s="25"/>
      <c r="AT726" s="26"/>
      <c r="AU726" s="26"/>
      <c r="AV726" s="24">
        <f t="shared" si="104"/>
        <v>0</v>
      </c>
      <c r="AW726" s="27">
        <f t="shared" si="105"/>
        <v>0</v>
      </c>
      <c r="AX726" s="28">
        <f t="shared" si="111"/>
        <v>0</v>
      </c>
      <c r="AY726" s="29" t="e">
        <f t="shared" si="106"/>
        <v>#DIV/0!</v>
      </c>
      <c r="AZ726" s="30"/>
      <c r="BA726" s="31" t="e">
        <f t="shared" si="109"/>
        <v>#DIV/0!</v>
      </c>
      <c r="BB726" s="22"/>
      <c r="BC726" s="103" t="e">
        <f t="shared" si="107"/>
        <v>#DIV/0!</v>
      </c>
      <c r="BD726" s="22"/>
      <c r="BE726" s="32"/>
      <c r="BF726" s="34" t="e">
        <f t="shared" si="110"/>
        <v>#DIV/0!</v>
      </c>
      <c r="BG726" s="35" t="e">
        <f t="shared" si="108"/>
        <v>#DIV/0!</v>
      </c>
    </row>
    <row r="727" spans="1:59" x14ac:dyDescent="0.45">
      <c r="A727" s="22"/>
      <c r="B727" s="22"/>
      <c r="C727" s="22"/>
      <c r="D727" s="22"/>
      <c r="E727" s="22"/>
      <c r="F727" s="22"/>
      <c r="G727" s="24">
        <f t="shared" si="103"/>
        <v>0</v>
      </c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6"/>
      <c r="AM727" s="25"/>
      <c r="AN727" s="26"/>
      <c r="AO727" s="25"/>
      <c r="AP727" s="25"/>
      <c r="AQ727" s="25"/>
      <c r="AR727" s="25"/>
      <c r="AS727" s="25"/>
      <c r="AT727" s="26"/>
      <c r="AU727" s="26"/>
      <c r="AV727" s="24">
        <f t="shared" si="104"/>
        <v>0</v>
      </c>
      <c r="AW727" s="27">
        <f t="shared" si="105"/>
        <v>0</v>
      </c>
      <c r="AX727" s="28">
        <f t="shared" si="111"/>
        <v>0</v>
      </c>
      <c r="AY727" s="29" t="e">
        <f t="shared" si="106"/>
        <v>#DIV/0!</v>
      </c>
      <c r="AZ727" s="30"/>
      <c r="BA727" s="31" t="e">
        <f t="shared" si="109"/>
        <v>#DIV/0!</v>
      </c>
      <c r="BB727" s="22"/>
      <c r="BC727" s="103" t="e">
        <f t="shared" si="107"/>
        <v>#DIV/0!</v>
      </c>
      <c r="BD727" s="22"/>
      <c r="BE727" s="32"/>
      <c r="BF727" s="34" t="e">
        <f t="shared" si="110"/>
        <v>#DIV/0!</v>
      </c>
      <c r="BG727" s="35" t="e">
        <f t="shared" si="108"/>
        <v>#DIV/0!</v>
      </c>
    </row>
    <row r="728" spans="1:59" x14ac:dyDescent="0.45">
      <c r="A728" s="22"/>
      <c r="B728" s="22"/>
      <c r="C728" s="22"/>
      <c r="D728" s="22"/>
      <c r="E728" s="22"/>
      <c r="F728" s="22"/>
      <c r="G728" s="24">
        <f t="shared" ref="G728:G791" si="112">(D728-C728)-(E728+F728)</f>
        <v>0</v>
      </c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6"/>
      <c r="AM728" s="25"/>
      <c r="AN728" s="26"/>
      <c r="AO728" s="25"/>
      <c r="AP728" s="25"/>
      <c r="AQ728" s="25"/>
      <c r="AR728" s="25"/>
      <c r="AS728" s="25"/>
      <c r="AT728" s="26"/>
      <c r="AU728" s="26"/>
      <c r="AV728" s="24">
        <f t="shared" si="104"/>
        <v>0</v>
      </c>
      <c r="AW728" s="27">
        <f t="shared" si="105"/>
        <v>0</v>
      </c>
      <c r="AX728" s="28">
        <f t="shared" si="111"/>
        <v>0</v>
      </c>
      <c r="AY728" s="29" t="e">
        <f t="shared" si="106"/>
        <v>#DIV/0!</v>
      </c>
      <c r="AZ728" s="30"/>
      <c r="BA728" s="31" t="e">
        <f t="shared" si="109"/>
        <v>#DIV/0!</v>
      </c>
      <c r="BB728" s="22"/>
      <c r="BC728" s="103" t="e">
        <f t="shared" si="107"/>
        <v>#DIV/0!</v>
      </c>
      <c r="BD728" s="22"/>
      <c r="BE728" s="32"/>
      <c r="BF728" s="34" t="e">
        <f t="shared" si="110"/>
        <v>#DIV/0!</v>
      </c>
      <c r="BG728" s="35" t="e">
        <f t="shared" si="108"/>
        <v>#DIV/0!</v>
      </c>
    </row>
    <row r="729" spans="1:59" x14ac:dyDescent="0.45">
      <c r="A729" s="22"/>
      <c r="B729" s="22"/>
      <c r="C729" s="22"/>
      <c r="D729" s="22"/>
      <c r="E729" s="22"/>
      <c r="F729" s="22"/>
      <c r="G729" s="24">
        <f t="shared" si="112"/>
        <v>0</v>
      </c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6"/>
      <c r="AM729" s="25"/>
      <c r="AN729" s="26"/>
      <c r="AO729" s="25"/>
      <c r="AP729" s="25"/>
      <c r="AQ729" s="25"/>
      <c r="AR729" s="25"/>
      <c r="AS729" s="25"/>
      <c r="AT729" s="26"/>
      <c r="AU729" s="26"/>
      <c r="AV729" s="24">
        <f t="shared" si="104"/>
        <v>0</v>
      </c>
      <c r="AW729" s="27">
        <f t="shared" si="105"/>
        <v>0</v>
      </c>
      <c r="AX729" s="28">
        <f t="shared" si="111"/>
        <v>0</v>
      </c>
      <c r="AY729" s="29" t="e">
        <f t="shared" si="106"/>
        <v>#DIV/0!</v>
      </c>
      <c r="AZ729" s="30"/>
      <c r="BA729" s="31" t="e">
        <f t="shared" si="109"/>
        <v>#DIV/0!</v>
      </c>
      <c r="BB729" s="22"/>
      <c r="BC729" s="103" t="e">
        <f t="shared" si="107"/>
        <v>#DIV/0!</v>
      </c>
      <c r="BD729" s="22"/>
      <c r="BE729" s="32"/>
      <c r="BF729" s="34" t="e">
        <f t="shared" si="110"/>
        <v>#DIV/0!</v>
      </c>
      <c r="BG729" s="35" t="e">
        <f t="shared" si="108"/>
        <v>#DIV/0!</v>
      </c>
    </row>
    <row r="730" spans="1:59" x14ac:dyDescent="0.45">
      <c r="A730" s="22"/>
      <c r="B730" s="22"/>
      <c r="C730" s="22"/>
      <c r="D730" s="22"/>
      <c r="E730" s="22"/>
      <c r="F730" s="22"/>
      <c r="G730" s="24">
        <f t="shared" si="112"/>
        <v>0</v>
      </c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6"/>
      <c r="AM730" s="25"/>
      <c r="AN730" s="26"/>
      <c r="AO730" s="25"/>
      <c r="AP730" s="25"/>
      <c r="AQ730" s="25"/>
      <c r="AR730" s="25"/>
      <c r="AS730" s="25"/>
      <c r="AT730" s="26"/>
      <c r="AU730" s="26"/>
      <c r="AV730" s="24">
        <f t="shared" si="104"/>
        <v>0</v>
      </c>
      <c r="AW730" s="27">
        <f t="shared" si="105"/>
        <v>0</v>
      </c>
      <c r="AX730" s="28">
        <f t="shared" si="111"/>
        <v>0</v>
      </c>
      <c r="AY730" s="29" t="e">
        <f t="shared" si="106"/>
        <v>#DIV/0!</v>
      </c>
      <c r="AZ730" s="30"/>
      <c r="BA730" s="31" t="e">
        <f t="shared" si="109"/>
        <v>#DIV/0!</v>
      </c>
      <c r="BB730" s="22"/>
      <c r="BC730" s="103" t="e">
        <f t="shared" si="107"/>
        <v>#DIV/0!</v>
      </c>
      <c r="BD730" s="22"/>
      <c r="BE730" s="32"/>
      <c r="BF730" s="34" t="e">
        <f t="shared" si="110"/>
        <v>#DIV/0!</v>
      </c>
      <c r="BG730" s="35" t="e">
        <f t="shared" si="108"/>
        <v>#DIV/0!</v>
      </c>
    </row>
    <row r="731" spans="1:59" x14ac:dyDescent="0.45">
      <c r="A731" s="22"/>
      <c r="B731" s="22"/>
      <c r="C731" s="22"/>
      <c r="D731" s="22"/>
      <c r="E731" s="22"/>
      <c r="F731" s="22"/>
      <c r="G731" s="24">
        <f t="shared" si="112"/>
        <v>0</v>
      </c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6"/>
      <c r="AM731" s="25"/>
      <c r="AN731" s="26"/>
      <c r="AO731" s="25"/>
      <c r="AP731" s="25"/>
      <c r="AQ731" s="25"/>
      <c r="AR731" s="25"/>
      <c r="AS731" s="25"/>
      <c r="AT731" s="26"/>
      <c r="AU731" s="26"/>
      <c r="AV731" s="24">
        <f t="shared" si="104"/>
        <v>0</v>
      </c>
      <c r="AW731" s="27">
        <f t="shared" si="105"/>
        <v>0</v>
      </c>
      <c r="AX731" s="28">
        <f t="shared" si="111"/>
        <v>0</v>
      </c>
      <c r="AY731" s="29" t="e">
        <f t="shared" si="106"/>
        <v>#DIV/0!</v>
      </c>
      <c r="AZ731" s="30"/>
      <c r="BA731" s="31" t="e">
        <f t="shared" si="109"/>
        <v>#DIV/0!</v>
      </c>
      <c r="BB731" s="22"/>
      <c r="BC731" s="103" t="e">
        <f t="shared" si="107"/>
        <v>#DIV/0!</v>
      </c>
      <c r="BD731" s="22"/>
      <c r="BE731" s="32"/>
      <c r="BF731" s="34" t="e">
        <f t="shared" si="110"/>
        <v>#DIV/0!</v>
      </c>
      <c r="BG731" s="35" t="e">
        <f t="shared" si="108"/>
        <v>#DIV/0!</v>
      </c>
    </row>
    <row r="732" spans="1:59" x14ac:dyDescent="0.45">
      <c r="A732" s="22"/>
      <c r="B732" s="22"/>
      <c r="C732" s="22"/>
      <c r="D732" s="22"/>
      <c r="E732" s="22"/>
      <c r="F732" s="22"/>
      <c r="G732" s="24">
        <f t="shared" si="112"/>
        <v>0</v>
      </c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6"/>
      <c r="AM732" s="25"/>
      <c r="AN732" s="26"/>
      <c r="AO732" s="25"/>
      <c r="AP732" s="25"/>
      <c r="AQ732" s="25"/>
      <c r="AR732" s="25"/>
      <c r="AS732" s="25"/>
      <c r="AT732" s="26"/>
      <c r="AU732" s="26"/>
      <c r="AV732" s="24">
        <f t="shared" si="104"/>
        <v>0</v>
      </c>
      <c r="AW732" s="27">
        <f t="shared" si="105"/>
        <v>0</v>
      </c>
      <c r="AX732" s="28">
        <f t="shared" si="111"/>
        <v>0</v>
      </c>
      <c r="AY732" s="29" t="e">
        <f t="shared" si="106"/>
        <v>#DIV/0!</v>
      </c>
      <c r="AZ732" s="30"/>
      <c r="BA732" s="31" t="e">
        <f t="shared" si="109"/>
        <v>#DIV/0!</v>
      </c>
      <c r="BB732" s="22"/>
      <c r="BC732" s="103" t="e">
        <f t="shared" si="107"/>
        <v>#DIV/0!</v>
      </c>
      <c r="BD732" s="22"/>
      <c r="BE732" s="32"/>
      <c r="BF732" s="34" t="e">
        <f t="shared" si="110"/>
        <v>#DIV/0!</v>
      </c>
      <c r="BG732" s="35" t="e">
        <f t="shared" si="108"/>
        <v>#DIV/0!</v>
      </c>
    </row>
    <row r="733" spans="1:59" x14ac:dyDescent="0.45">
      <c r="A733" s="22"/>
      <c r="B733" s="22"/>
      <c r="C733" s="22"/>
      <c r="D733" s="22"/>
      <c r="E733" s="22"/>
      <c r="F733" s="22"/>
      <c r="G733" s="24">
        <f t="shared" si="112"/>
        <v>0</v>
      </c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6"/>
      <c r="AM733" s="25"/>
      <c r="AN733" s="26"/>
      <c r="AO733" s="25"/>
      <c r="AP733" s="25"/>
      <c r="AQ733" s="25"/>
      <c r="AR733" s="25"/>
      <c r="AS733" s="25"/>
      <c r="AT733" s="26"/>
      <c r="AU733" s="26"/>
      <c r="AV733" s="24">
        <f t="shared" si="104"/>
        <v>0</v>
      </c>
      <c r="AW733" s="27">
        <f t="shared" si="105"/>
        <v>0</v>
      </c>
      <c r="AX733" s="28">
        <f t="shared" si="111"/>
        <v>0</v>
      </c>
      <c r="AY733" s="29" t="e">
        <f t="shared" si="106"/>
        <v>#DIV/0!</v>
      </c>
      <c r="AZ733" s="30"/>
      <c r="BA733" s="31" t="e">
        <f t="shared" si="109"/>
        <v>#DIV/0!</v>
      </c>
      <c r="BB733" s="22"/>
      <c r="BC733" s="103" t="e">
        <f t="shared" si="107"/>
        <v>#DIV/0!</v>
      </c>
      <c r="BD733" s="22"/>
      <c r="BE733" s="32"/>
      <c r="BF733" s="34" t="e">
        <f t="shared" si="110"/>
        <v>#DIV/0!</v>
      </c>
      <c r="BG733" s="35" t="e">
        <f t="shared" si="108"/>
        <v>#DIV/0!</v>
      </c>
    </row>
    <row r="734" spans="1:59" x14ac:dyDescent="0.45">
      <c r="A734" s="22"/>
      <c r="B734" s="22"/>
      <c r="C734" s="22"/>
      <c r="D734" s="22"/>
      <c r="E734" s="22"/>
      <c r="F734" s="22"/>
      <c r="G734" s="24">
        <f t="shared" si="112"/>
        <v>0</v>
      </c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6"/>
      <c r="AM734" s="25"/>
      <c r="AN734" s="26"/>
      <c r="AO734" s="25"/>
      <c r="AP734" s="25"/>
      <c r="AQ734" s="25"/>
      <c r="AR734" s="25"/>
      <c r="AS734" s="25"/>
      <c r="AT734" s="26"/>
      <c r="AU734" s="26"/>
      <c r="AV734" s="24">
        <f t="shared" si="104"/>
        <v>0</v>
      </c>
      <c r="AW734" s="27">
        <f t="shared" si="105"/>
        <v>0</v>
      </c>
      <c r="AX734" s="28">
        <f t="shared" si="111"/>
        <v>0</v>
      </c>
      <c r="AY734" s="29" t="e">
        <f t="shared" si="106"/>
        <v>#DIV/0!</v>
      </c>
      <c r="AZ734" s="30"/>
      <c r="BA734" s="31" t="e">
        <f t="shared" si="109"/>
        <v>#DIV/0!</v>
      </c>
      <c r="BB734" s="22"/>
      <c r="BC734" s="103" t="e">
        <f t="shared" si="107"/>
        <v>#DIV/0!</v>
      </c>
      <c r="BD734" s="22"/>
      <c r="BE734" s="32"/>
      <c r="BF734" s="34" t="e">
        <f t="shared" si="110"/>
        <v>#DIV/0!</v>
      </c>
      <c r="BG734" s="35" t="e">
        <f t="shared" si="108"/>
        <v>#DIV/0!</v>
      </c>
    </row>
    <row r="735" spans="1:59" x14ac:dyDescent="0.45">
      <c r="A735" s="22"/>
      <c r="B735" s="22"/>
      <c r="C735" s="22"/>
      <c r="D735" s="22"/>
      <c r="E735" s="22"/>
      <c r="F735" s="22"/>
      <c r="G735" s="24">
        <f t="shared" si="112"/>
        <v>0</v>
      </c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6"/>
      <c r="AM735" s="25"/>
      <c r="AN735" s="26"/>
      <c r="AO735" s="25"/>
      <c r="AP735" s="25"/>
      <c r="AQ735" s="25"/>
      <c r="AR735" s="25"/>
      <c r="AS735" s="25"/>
      <c r="AT735" s="26"/>
      <c r="AU735" s="26"/>
      <c r="AV735" s="24">
        <f t="shared" si="104"/>
        <v>0</v>
      </c>
      <c r="AW735" s="27">
        <f t="shared" si="105"/>
        <v>0</v>
      </c>
      <c r="AX735" s="28">
        <f t="shared" si="111"/>
        <v>0</v>
      </c>
      <c r="AY735" s="29" t="e">
        <f t="shared" si="106"/>
        <v>#DIV/0!</v>
      </c>
      <c r="AZ735" s="30"/>
      <c r="BA735" s="31" t="e">
        <f t="shared" si="109"/>
        <v>#DIV/0!</v>
      </c>
      <c r="BB735" s="22"/>
      <c r="BC735" s="103" t="e">
        <f t="shared" si="107"/>
        <v>#DIV/0!</v>
      </c>
      <c r="BD735" s="22"/>
      <c r="BE735" s="32"/>
      <c r="BF735" s="34" t="e">
        <f t="shared" si="110"/>
        <v>#DIV/0!</v>
      </c>
      <c r="BG735" s="35" t="e">
        <f t="shared" si="108"/>
        <v>#DIV/0!</v>
      </c>
    </row>
    <row r="736" spans="1:59" x14ac:dyDescent="0.45">
      <c r="A736" s="22"/>
      <c r="B736" s="22"/>
      <c r="C736" s="22"/>
      <c r="D736" s="22"/>
      <c r="E736" s="22"/>
      <c r="F736" s="22"/>
      <c r="G736" s="24">
        <f t="shared" si="112"/>
        <v>0</v>
      </c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6"/>
      <c r="AM736" s="25"/>
      <c r="AN736" s="26"/>
      <c r="AO736" s="25"/>
      <c r="AP736" s="25"/>
      <c r="AQ736" s="25"/>
      <c r="AR736" s="25"/>
      <c r="AS736" s="25"/>
      <c r="AT736" s="26"/>
      <c r="AU736" s="26"/>
      <c r="AV736" s="24">
        <f t="shared" si="104"/>
        <v>0</v>
      </c>
      <c r="AW736" s="27">
        <f t="shared" si="105"/>
        <v>0</v>
      </c>
      <c r="AX736" s="28">
        <f t="shared" si="111"/>
        <v>0</v>
      </c>
      <c r="AY736" s="29" t="e">
        <f t="shared" si="106"/>
        <v>#DIV/0!</v>
      </c>
      <c r="AZ736" s="30"/>
      <c r="BA736" s="31" t="e">
        <f t="shared" si="109"/>
        <v>#DIV/0!</v>
      </c>
      <c r="BB736" s="22"/>
      <c r="BC736" s="103" t="e">
        <f t="shared" si="107"/>
        <v>#DIV/0!</v>
      </c>
      <c r="BD736" s="22"/>
      <c r="BE736" s="32"/>
      <c r="BF736" s="34" t="e">
        <f t="shared" si="110"/>
        <v>#DIV/0!</v>
      </c>
      <c r="BG736" s="35" t="e">
        <f t="shared" si="108"/>
        <v>#DIV/0!</v>
      </c>
    </row>
    <row r="737" spans="1:59" x14ac:dyDescent="0.45">
      <c r="A737" s="22"/>
      <c r="B737" s="22"/>
      <c r="C737" s="22"/>
      <c r="D737" s="22"/>
      <c r="E737" s="22"/>
      <c r="F737" s="22"/>
      <c r="G737" s="24">
        <f t="shared" si="112"/>
        <v>0</v>
      </c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6"/>
      <c r="AM737" s="25"/>
      <c r="AN737" s="26"/>
      <c r="AO737" s="25"/>
      <c r="AP737" s="25"/>
      <c r="AQ737" s="25"/>
      <c r="AR737" s="25"/>
      <c r="AS737" s="25"/>
      <c r="AT737" s="26"/>
      <c r="AU737" s="26"/>
      <c r="AV737" s="24">
        <f t="shared" si="104"/>
        <v>0</v>
      </c>
      <c r="AW737" s="27">
        <f t="shared" si="105"/>
        <v>0</v>
      </c>
      <c r="AX737" s="28">
        <f t="shared" si="111"/>
        <v>0</v>
      </c>
      <c r="AY737" s="29" t="e">
        <f t="shared" si="106"/>
        <v>#DIV/0!</v>
      </c>
      <c r="AZ737" s="30"/>
      <c r="BA737" s="31" t="e">
        <f t="shared" si="109"/>
        <v>#DIV/0!</v>
      </c>
      <c r="BB737" s="22"/>
      <c r="BC737" s="103" t="e">
        <f t="shared" si="107"/>
        <v>#DIV/0!</v>
      </c>
      <c r="BD737" s="22"/>
      <c r="BE737" s="32"/>
      <c r="BF737" s="34" t="e">
        <f t="shared" si="110"/>
        <v>#DIV/0!</v>
      </c>
      <c r="BG737" s="35" t="e">
        <f t="shared" si="108"/>
        <v>#DIV/0!</v>
      </c>
    </row>
    <row r="738" spans="1:59" x14ac:dyDescent="0.45">
      <c r="A738" s="22"/>
      <c r="B738" s="22"/>
      <c r="C738" s="22"/>
      <c r="D738" s="22"/>
      <c r="E738" s="22"/>
      <c r="F738" s="22"/>
      <c r="G738" s="24">
        <f t="shared" si="112"/>
        <v>0</v>
      </c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6"/>
      <c r="AM738" s="25"/>
      <c r="AN738" s="26"/>
      <c r="AO738" s="25"/>
      <c r="AP738" s="25"/>
      <c r="AQ738" s="25"/>
      <c r="AR738" s="25"/>
      <c r="AS738" s="25"/>
      <c r="AT738" s="26"/>
      <c r="AU738" s="26"/>
      <c r="AV738" s="24">
        <f t="shared" si="104"/>
        <v>0</v>
      </c>
      <c r="AW738" s="27">
        <f t="shared" si="105"/>
        <v>0</v>
      </c>
      <c r="AX738" s="28">
        <f t="shared" si="111"/>
        <v>0</v>
      </c>
      <c r="AY738" s="29" t="e">
        <f t="shared" si="106"/>
        <v>#DIV/0!</v>
      </c>
      <c r="AZ738" s="30"/>
      <c r="BA738" s="31" t="e">
        <f t="shared" si="109"/>
        <v>#DIV/0!</v>
      </c>
      <c r="BB738" s="22"/>
      <c r="BC738" s="103" t="e">
        <f t="shared" si="107"/>
        <v>#DIV/0!</v>
      </c>
      <c r="BD738" s="22"/>
      <c r="BE738" s="32"/>
      <c r="BF738" s="34" t="e">
        <f t="shared" si="110"/>
        <v>#DIV/0!</v>
      </c>
      <c r="BG738" s="35" t="e">
        <f t="shared" si="108"/>
        <v>#DIV/0!</v>
      </c>
    </row>
    <row r="739" spans="1:59" x14ac:dyDescent="0.45">
      <c r="A739" s="22"/>
      <c r="B739" s="22"/>
      <c r="C739" s="22"/>
      <c r="D739" s="22"/>
      <c r="E739" s="22"/>
      <c r="F739" s="22"/>
      <c r="G739" s="24">
        <f t="shared" si="112"/>
        <v>0</v>
      </c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6"/>
      <c r="AM739" s="25"/>
      <c r="AN739" s="26"/>
      <c r="AO739" s="25"/>
      <c r="AP739" s="25"/>
      <c r="AQ739" s="25"/>
      <c r="AR739" s="25"/>
      <c r="AS739" s="25"/>
      <c r="AT739" s="26"/>
      <c r="AU739" s="26"/>
      <c r="AV739" s="24">
        <f t="shared" si="104"/>
        <v>0</v>
      </c>
      <c r="AW739" s="27">
        <f t="shared" si="105"/>
        <v>0</v>
      </c>
      <c r="AX739" s="28">
        <f t="shared" si="111"/>
        <v>0</v>
      </c>
      <c r="AY739" s="29" t="e">
        <f t="shared" si="106"/>
        <v>#DIV/0!</v>
      </c>
      <c r="AZ739" s="30"/>
      <c r="BA739" s="31" t="e">
        <f t="shared" si="109"/>
        <v>#DIV/0!</v>
      </c>
      <c r="BB739" s="22"/>
      <c r="BC739" s="103" t="e">
        <f t="shared" si="107"/>
        <v>#DIV/0!</v>
      </c>
      <c r="BD739" s="22"/>
      <c r="BE739" s="32"/>
      <c r="BF739" s="34" t="e">
        <f t="shared" si="110"/>
        <v>#DIV/0!</v>
      </c>
      <c r="BG739" s="35" t="e">
        <f t="shared" si="108"/>
        <v>#DIV/0!</v>
      </c>
    </row>
    <row r="740" spans="1:59" x14ac:dyDescent="0.45">
      <c r="A740" s="22"/>
      <c r="B740" s="22"/>
      <c r="C740" s="22"/>
      <c r="D740" s="22"/>
      <c r="E740" s="22"/>
      <c r="F740" s="22"/>
      <c r="G740" s="24">
        <f t="shared" si="112"/>
        <v>0</v>
      </c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6"/>
      <c r="AM740" s="25"/>
      <c r="AN740" s="26"/>
      <c r="AO740" s="25"/>
      <c r="AP740" s="25"/>
      <c r="AQ740" s="25"/>
      <c r="AR740" s="25"/>
      <c r="AS740" s="25"/>
      <c r="AT740" s="26"/>
      <c r="AU740" s="26"/>
      <c r="AV740" s="24">
        <f t="shared" ref="AV740:AV803" si="113">SUM(H740:AT740)</f>
        <v>0</v>
      </c>
      <c r="AW740" s="27">
        <f t="shared" si="105"/>
        <v>0</v>
      </c>
      <c r="AX740" s="28">
        <f t="shared" si="111"/>
        <v>0</v>
      </c>
      <c r="AY740" s="29" t="e">
        <f t="shared" si="106"/>
        <v>#DIV/0!</v>
      </c>
      <c r="AZ740" s="30"/>
      <c r="BA740" s="31" t="e">
        <f t="shared" si="109"/>
        <v>#DIV/0!</v>
      </c>
      <c r="BB740" s="22"/>
      <c r="BC740" s="103" t="e">
        <f t="shared" si="107"/>
        <v>#DIV/0!</v>
      </c>
      <c r="BD740" s="22"/>
      <c r="BE740" s="32"/>
      <c r="BF740" s="34" t="e">
        <f t="shared" si="110"/>
        <v>#DIV/0!</v>
      </c>
      <c r="BG740" s="35" t="e">
        <f t="shared" si="108"/>
        <v>#DIV/0!</v>
      </c>
    </row>
    <row r="741" spans="1:59" x14ac:dyDescent="0.45">
      <c r="A741" s="22"/>
      <c r="B741" s="22"/>
      <c r="C741" s="22"/>
      <c r="D741" s="22"/>
      <c r="E741" s="22"/>
      <c r="F741" s="22"/>
      <c r="G741" s="24">
        <f t="shared" si="112"/>
        <v>0</v>
      </c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6"/>
      <c r="AM741" s="25"/>
      <c r="AN741" s="26"/>
      <c r="AO741" s="25"/>
      <c r="AP741" s="25"/>
      <c r="AQ741" s="25"/>
      <c r="AR741" s="25"/>
      <c r="AS741" s="25"/>
      <c r="AT741" s="26"/>
      <c r="AU741" s="26"/>
      <c r="AV741" s="24">
        <f t="shared" si="113"/>
        <v>0</v>
      </c>
      <c r="AW741" s="27">
        <f t="shared" si="105"/>
        <v>0</v>
      </c>
      <c r="AX741" s="28">
        <f t="shared" si="111"/>
        <v>0</v>
      </c>
      <c r="AY741" s="29" t="e">
        <f t="shared" si="106"/>
        <v>#DIV/0!</v>
      </c>
      <c r="AZ741" s="30"/>
      <c r="BA741" s="31" t="e">
        <f t="shared" si="109"/>
        <v>#DIV/0!</v>
      </c>
      <c r="BB741" s="22"/>
      <c r="BC741" s="103" t="e">
        <f t="shared" si="107"/>
        <v>#DIV/0!</v>
      </c>
      <c r="BD741" s="22"/>
      <c r="BE741" s="32"/>
      <c r="BF741" s="34" t="e">
        <f t="shared" si="110"/>
        <v>#DIV/0!</v>
      </c>
      <c r="BG741" s="35" t="e">
        <f t="shared" si="108"/>
        <v>#DIV/0!</v>
      </c>
    </row>
    <row r="742" spans="1:59" x14ac:dyDescent="0.45">
      <c r="A742" s="22"/>
      <c r="B742" s="22"/>
      <c r="C742" s="22"/>
      <c r="D742" s="22"/>
      <c r="E742" s="22"/>
      <c r="F742" s="22"/>
      <c r="G742" s="24">
        <f t="shared" si="112"/>
        <v>0</v>
      </c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6"/>
      <c r="AM742" s="25"/>
      <c r="AN742" s="26"/>
      <c r="AO742" s="25"/>
      <c r="AP742" s="25"/>
      <c r="AQ742" s="25"/>
      <c r="AR742" s="25"/>
      <c r="AS742" s="25"/>
      <c r="AT742" s="26"/>
      <c r="AU742" s="26"/>
      <c r="AV742" s="24">
        <f t="shared" si="113"/>
        <v>0</v>
      </c>
      <c r="AW742" s="27">
        <f t="shared" si="105"/>
        <v>0</v>
      </c>
      <c r="AX742" s="28">
        <f t="shared" si="111"/>
        <v>0</v>
      </c>
      <c r="AY742" s="29" t="e">
        <f t="shared" si="106"/>
        <v>#DIV/0!</v>
      </c>
      <c r="AZ742" s="30"/>
      <c r="BA742" s="31" t="e">
        <f t="shared" si="109"/>
        <v>#DIV/0!</v>
      </c>
      <c r="BB742" s="22"/>
      <c r="BC742" s="103" t="e">
        <f t="shared" si="107"/>
        <v>#DIV/0!</v>
      </c>
      <c r="BD742" s="22"/>
      <c r="BE742" s="32"/>
      <c r="BF742" s="34" t="e">
        <f t="shared" si="110"/>
        <v>#DIV/0!</v>
      </c>
      <c r="BG742" s="35" t="e">
        <f t="shared" si="108"/>
        <v>#DIV/0!</v>
      </c>
    </row>
    <row r="743" spans="1:59" x14ac:dyDescent="0.45">
      <c r="A743" s="22"/>
      <c r="B743" s="22"/>
      <c r="C743" s="22"/>
      <c r="D743" s="22"/>
      <c r="E743" s="22"/>
      <c r="F743" s="22"/>
      <c r="G743" s="24">
        <f t="shared" si="112"/>
        <v>0</v>
      </c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6"/>
      <c r="AM743" s="25"/>
      <c r="AN743" s="26"/>
      <c r="AO743" s="25"/>
      <c r="AP743" s="25"/>
      <c r="AQ743" s="25"/>
      <c r="AR743" s="25"/>
      <c r="AS743" s="25"/>
      <c r="AT743" s="26"/>
      <c r="AU743" s="26"/>
      <c r="AV743" s="24">
        <f t="shared" si="113"/>
        <v>0</v>
      </c>
      <c r="AW743" s="27">
        <f t="shared" si="105"/>
        <v>0</v>
      </c>
      <c r="AX743" s="28">
        <f t="shared" si="111"/>
        <v>0</v>
      </c>
      <c r="AY743" s="29" t="e">
        <f t="shared" si="106"/>
        <v>#DIV/0!</v>
      </c>
      <c r="AZ743" s="30"/>
      <c r="BA743" s="31" t="e">
        <f t="shared" si="109"/>
        <v>#DIV/0!</v>
      </c>
      <c r="BB743" s="22"/>
      <c r="BC743" s="103" t="e">
        <f t="shared" si="107"/>
        <v>#DIV/0!</v>
      </c>
      <c r="BD743" s="22"/>
      <c r="BE743" s="32"/>
      <c r="BF743" s="34" t="e">
        <f t="shared" si="110"/>
        <v>#DIV/0!</v>
      </c>
      <c r="BG743" s="35" t="e">
        <f t="shared" si="108"/>
        <v>#DIV/0!</v>
      </c>
    </row>
    <row r="744" spans="1:59" x14ac:dyDescent="0.45">
      <c r="A744" s="22"/>
      <c r="B744" s="22"/>
      <c r="C744" s="22"/>
      <c r="D744" s="22"/>
      <c r="E744" s="22"/>
      <c r="F744" s="22"/>
      <c r="G744" s="24">
        <f t="shared" si="112"/>
        <v>0</v>
      </c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6"/>
      <c r="AM744" s="25"/>
      <c r="AN744" s="26"/>
      <c r="AO744" s="25"/>
      <c r="AP744" s="25"/>
      <c r="AQ744" s="25"/>
      <c r="AR744" s="25"/>
      <c r="AS744" s="25"/>
      <c r="AT744" s="26"/>
      <c r="AU744" s="26"/>
      <c r="AV744" s="24">
        <f t="shared" si="113"/>
        <v>0</v>
      </c>
      <c r="AW744" s="27">
        <f t="shared" si="105"/>
        <v>0</v>
      </c>
      <c r="AX744" s="28">
        <f t="shared" si="111"/>
        <v>0</v>
      </c>
      <c r="AY744" s="29" t="e">
        <f t="shared" si="106"/>
        <v>#DIV/0!</v>
      </c>
      <c r="AZ744" s="30"/>
      <c r="BA744" s="31" t="e">
        <f t="shared" si="109"/>
        <v>#DIV/0!</v>
      </c>
      <c r="BB744" s="22"/>
      <c r="BC744" s="103" t="e">
        <f t="shared" si="107"/>
        <v>#DIV/0!</v>
      </c>
      <c r="BD744" s="22"/>
      <c r="BE744" s="32"/>
      <c r="BF744" s="34" t="e">
        <f t="shared" si="110"/>
        <v>#DIV/0!</v>
      </c>
      <c r="BG744" s="35" t="e">
        <f t="shared" si="108"/>
        <v>#DIV/0!</v>
      </c>
    </row>
    <row r="745" spans="1:59" x14ac:dyDescent="0.45">
      <c r="A745" s="22"/>
      <c r="B745" s="22"/>
      <c r="C745" s="22"/>
      <c r="D745" s="22"/>
      <c r="E745" s="22"/>
      <c r="F745" s="22"/>
      <c r="G745" s="24">
        <f t="shared" si="112"/>
        <v>0</v>
      </c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6"/>
      <c r="AM745" s="25"/>
      <c r="AN745" s="26"/>
      <c r="AO745" s="25"/>
      <c r="AP745" s="25"/>
      <c r="AQ745" s="25"/>
      <c r="AR745" s="25"/>
      <c r="AS745" s="25"/>
      <c r="AT745" s="26"/>
      <c r="AU745" s="26"/>
      <c r="AV745" s="24">
        <f t="shared" si="113"/>
        <v>0</v>
      </c>
      <c r="AW745" s="27">
        <f t="shared" si="105"/>
        <v>0</v>
      </c>
      <c r="AX745" s="28">
        <f t="shared" si="111"/>
        <v>0</v>
      </c>
      <c r="AY745" s="29" t="e">
        <f t="shared" si="106"/>
        <v>#DIV/0!</v>
      </c>
      <c r="AZ745" s="30"/>
      <c r="BA745" s="31" t="e">
        <f t="shared" si="109"/>
        <v>#DIV/0!</v>
      </c>
      <c r="BB745" s="22"/>
      <c r="BC745" s="103" t="e">
        <f t="shared" si="107"/>
        <v>#DIV/0!</v>
      </c>
      <c r="BD745" s="22"/>
      <c r="BE745" s="32"/>
      <c r="BF745" s="34" t="e">
        <f t="shared" si="110"/>
        <v>#DIV/0!</v>
      </c>
      <c r="BG745" s="35" t="e">
        <f t="shared" si="108"/>
        <v>#DIV/0!</v>
      </c>
    </row>
    <row r="746" spans="1:59" x14ac:dyDescent="0.45">
      <c r="A746" s="22"/>
      <c r="B746" s="22"/>
      <c r="C746" s="22"/>
      <c r="D746" s="22"/>
      <c r="E746" s="22"/>
      <c r="F746" s="22"/>
      <c r="G746" s="24">
        <f t="shared" si="112"/>
        <v>0</v>
      </c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6"/>
      <c r="AM746" s="25"/>
      <c r="AN746" s="26"/>
      <c r="AO746" s="25"/>
      <c r="AP746" s="25"/>
      <c r="AQ746" s="25"/>
      <c r="AR746" s="25"/>
      <c r="AS746" s="25"/>
      <c r="AT746" s="26"/>
      <c r="AU746" s="26"/>
      <c r="AV746" s="24">
        <f t="shared" si="113"/>
        <v>0</v>
      </c>
      <c r="AW746" s="27">
        <f t="shared" si="105"/>
        <v>0</v>
      </c>
      <c r="AX746" s="28">
        <f t="shared" si="111"/>
        <v>0</v>
      </c>
      <c r="AY746" s="29" t="e">
        <f t="shared" si="106"/>
        <v>#DIV/0!</v>
      </c>
      <c r="AZ746" s="30"/>
      <c r="BA746" s="31" t="e">
        <f t="shared" si="109"/>
        <v>#DIV/0!</v>
      </c>
      <c r="BB746" s="22"/>
      <c r="BC746" s="103" t="e">
        <f t="shared" si="107"/>
        <v>#DIV/0!</v>
      </c>
      <c r="BD746" s="22"/>
      <c r="BE746" s="32"/>
      <c r="BF746" s="34" t="e">
        <f t="shared" si="110"/>
        <v>#DIV/0!</v>
      </c>
      <c r="BG746" s="35" t="e">
        <f t="shared" si="108"/>
        <v>#DIV/0!</v>
      </c>
    </row>
    <row r="747" spans="1:59" x14ac:dyDescent="0.45">
      <c r="A747" s="22"/>
      <c r="B747" s="22"/>
      <c r="C747" s="22"/>
      <c r="D747" s="22"/>
      <c r="E747" s="22"/>
      <c r="F747" s="22"/>
      <c r="G747" s="24">
        <f t="shared" si="112"/>
        <v>0</v>
      </c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6"/>
      <c r="AM747" s="25"/>
      <c r="AN747" s="26"/>
      <c r="AO747" s="25"/>
      <c r="AP747" s="25"/>
      <c r="AQ747" s="25"/>
      <c r="AR747" s="25"/>
      <c r="AS747" s="25"/>
      <c r="AT747" s="26"/>
      <c r="AU747" s="26"/>
      <c r="AV747" s="24">
        <f t="shared" si="113"/>
        <v>0</v>
      </c>
      <c r="AW747" s="27">
        <f t="shared" si="105"/>
        <v>0</v>
      </c>
      <c r="AX747" s="28">
        <f t="shared" si="111"/>
        <v>0</v>
      </c>
      <c r="AY747" s="29" t="e">
        <f t="shared" si="106"/>
        <v>#DIV/0!</v>
      </c>
      <c r="AZ747" s="30"/>
      <c r="BA747" s="31" t="e">
        <f t="shared" si="109"/>
        <v>#DIV/0!</v>
      </c>
      <c r="BB747" s="22"/>
      <c r="BC747" s="103" t="e">
        <f t="shared" si="107"/>
        <v>#DIV/0!</v>
      </c>
      <c r="BD747" s="22"/>
      <c r="BE747" s="32"/>
      <c r="BF747" s="34" t="e">
        <f t="shared" si="110"/>
        <v>#DIV/0!</v>
      </c>
      <c r="BG747" s="35" t="e">
        <f t="shared" si="108"/>
        <v>#DIV/0!</v>
      </c>
    </row>
    <row r="748" spans="1:59" x14ac:dyDescent="0.45">
      <c r="A748" s="22"/>
      <c r="B748" s="22"/>
      <c r="C748" s="22"/>
      <c r="D748" s="22"/>
      <c r="E748" s="22"/>
      <c r="F748" s="22"/>
      <c r="G748" s="24">
        <f t="shared" si="112"/>
        <v>0</v>
      </c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6"/>
      <c r="AM748" s="25"/>
      <c r="AN748" s="26"/>
      <c r="AO748" s="25"/>
      <c r="AP748" s="25"/>
      <c r="AQ748" s="25"/>
      <c r="AR748" s="25"/>
      <c r="AS748" s="25"/>
      <c r="AT748" s="26"/>
      <c r="AU748" s="26"/>
      <c r="AV748" s="24">
        <f t="shared" si="113"/>
        <v>0</v>
      </c>
      <c r="AW748" s="27">
        <f t="shared" si="105"/>
        <v>0</v>
      </c>
      <c r="AX748" s="28">
        <f t="shared" si="111"/>
        <v>0</v>
      </c>
      <c r="AY748" s="29" t="e">
        <f t="shared" si="106"/>
        <v>#DIV/0!</v>
      </c>
      <c r="AZ748" s="30"/>
      <c r="BA748" s="31" t="e">
        <f t="shared" si="109"/>
        <v>#DIV/0!</v>
      </c>
      <c r="BB748" s="22"/>
      <c r="BC748" s="103" t="e">
        <f t="shared" si="107"/>
        <v>#DIV/0!</v>
      </c>
      <c r="BD748" s="22"/>
      <c r="BE748" s="32"/>
      <c r="BF748" s="34" t="e">
        <f t="shared" si="110"/>
        <v>#DIV/0!</v>
      </c>
      <c r="BG748" s="35" t="e">
        <f t="shared" si="108"/>
        <v>#DIV/0!</v>
      </c>
    </row>
    <row r="749" spans="1:59" x14ac:dyDescent="0.45">
      <c r="A749" s="22"/>
      <c r="B749" s="22"/>
      <c r="C749" s="22"/>
      <c r="D749" s="22"/>
      <c r="E749" s="22"/>
      <c r="F749" s="22"/>
      <c r="G749" s="24">
        <f t="shared" si="112"/>
        <v>0</v>
      </c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6"/>
      <c r="AM749" s="25"/>
      <c r="AN749" s="26"/>
      <c r="AO749" s="25"/>
      <c r="AP749" s="25"/>
      <c r="AQ749" s="25"/>
      <c r="AR749" s="25"/>
      <c r="AS749" s="25"/>
      <c r="AT749" s="26"/>
      <c r="AU749" s="26"/>
      <c r="AV749" s="24">
        <f t="shared" si="113"/>
        <v>0</v>
      </c>
      <c r="AW749" s="27">
        <f t="shared" ref="AW749:AW812" si="114">G749-AV749</f>
        <v>0</v>
      </c>
      <c r="AX749" s="28">
        <f t="shared" si="111"/>
        <v>0</v>
      </c>
      <c r="AY749" s="29" t="e">
        <f t="shared" ref="AY749:AY812" si="115">AW749/G749</f>
        <v>#DIV/0!</v>
      </c>
      <c r="AZ749" s="30"/>
      <c r="BA749" s="31" t="e">
        <f t="shared" si="109"/>
        <v>#DIV/0!</v>
      </c>
      <c r="BB749" s="22"/>
      <c r="BC749" s="103" t="e">
        <f t="shared" si="107"/>
        <v>#DIV/0!</v>
      </c>
      <c r="BD749" s="22"/>
      <c r="BE749" s="32"/>
      <c r="BF749" s="34" t="e">
        <f t="shared" si="110"/>
        <v>#DIV/0!</v>
      </c>
      <c r="BG749" s="35" t="e">
        <f t="shared" si="108"/>
        <v>#DIV/0!</v>
      </c>
    </row>
    <row r="750" spans="1:59" x14ac:dyDescent="0.45">
      <c r="A750" s="22"/>
      <c r="B750" s="22"/>
      <c r="C750" s="22"/>
      <c r="D750" s="22"/>
      <c r="E750" s="22"/>
      <c r="F750" s="22"/>
      <c r="G750" s="24">
        <f t="shared" si="112"/>
        <v>0</v>
      </c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6"/>
      <c r="AM750" s="25"/>
      <c r="AN750" s="26"/>
      <c r="AO750" s="25"/>
      <c r="AP750" s="25"/>
      <c r="AQ750" s="25"/>
      <c r="AR750" s="25"/>
      <c r="AS750" s="25"/>
      <c r="AT750" s="26"/>
      <c r="AU750" s="26"/>
      <c r="AV750" s="24">
        <f t="shared" si="113"/>
        <v>0</v>
      </c>
      <c r="AW750" s="27">
        <f t="shared" si="114"/>
        <v>0</v>
      </c>
      <c r="AX750" s="28">
        <f t="shared" si="111"/>
        <v>0</v>
      </c>
      <c r="AY750" s="29" t="e">
        <f t="shared" si="115"/>
        <v>#DIV/0!</v>
      </c>
      <c r="AZ750" s="30"/>
      <c r="BA750" s="31" t="e">
        <f t="shared" si="109"/>
        <v>#DIV/0!</v>
      </c>
      <c r="BB750" s="22"/>
      <c r="BC750" s="103" t="e">
        <f t="shared" si="107"/>
        <v>#DIV/0!</v>
      </c>
      <c r="BD750" s="22"/>
      <c r="BE750" s="32"/>
      <c r="BF750" s="34" t="e">
        <f t="shared" si="110"/>
        <v>#DIV/0!</v>
      </c>
      <c r="BG750" s="35" t="e">
        <f t="shared" si="108"/>
        <v>#DIV/0!</v>
      </c>
    </row>
    <row r="751" spans="1:59" x14ac:dyDescent="0.45">
      <c r="A751" s="22"/>
      <c r="B751" s="22"/>
      <c r="C751" s="22"/>
      <c r="D751" s="22"/>
      <c r="E751" s="22"/>
      <c r="F751" s="22"/>
      <c r="G751" s="24">
        <f t="shared" si="112"/>
        <v>0</v>
      </c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6"/>
      <c r="AM751" s="25"/>
      <c r="AN751" s="26"/>
      <c r="AO751" s="25"/>
      <c r="AP751" s="25"/>
      <c r="AQ751" s="25"/>
      <c r="AR751" s="25"/>
      <c r="AS751" s="25"/>
      <c r="AT751" s="26"/>
      <c r="AU751" s="26"/>
      <c r="AV751" s="24">
        <f t="shared" si="113"/>
        <v>0</v>
      </c>
      <c r="AW751" s="27">
        <f t="shared" si="114"/>
        <v>0</v>
      </c>
      <c r="AX751" s="28">
        <f t="shared" si="111"/>
        <v>0</v>
      </c>
      <c r="AY751" s="29" t="e">
        <f t="shared" si="115"/>
        <v>#DIV/0!</v>
      </c>
      <c r="AZ751" s="30"/>
      <c r="BA751" s="31" t="e">
        <f t="shared" si="109"/>
        <v>#DIV/0!</v>
      </c>
      <c r="BB751" s="22"/>
      <c r="BC751" s="103" t="e">
        <f t="shared" si="107"/>
        <v>#DIV/0!</v>
      </c>
      <c r="BD751" s="22"/>
      <c r="BE751" s="32"/>
      <c r="BF751" s="34" t="e">
        <f t="shared" si="110"/>
        <v>#DIV/0!</v>
      </c>
      <c r="BG751" s="35" t="e">
        <f t="shared" si="108"/>
        <v>#DIV/0!</v>
      </c>
    </row>
    <row r="752" spans="1:59" x14ac:dyDescent="0.45">
      <c r="A752" s="22"/>
      <c r="B752" s="22"/>
      <c r="C752" s="22"/>
      <c r="D752" s="22"/>
      <c r="E752" s="22"/>
      <c r="F752" s="22"/>
      <c r="G752" s="24">
        <f t="shared" si="112"/>
        <v>0</v>
      </c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6"/>
      <c r="AM752" s="25"/>
      <c r="AN752" s="26"/>
      <c r="AO752" s="25"/>
      <c r="AP752" s="25"/>
      <c r="AQ752" s="25"/>
      <c r="AR752" s="25"/>
      <c r="AS752" s="25"/>
      <c r="AT752" s="26"/>
      <c r="AU752" s="26"/>
      <c r="AV752" s="24">
        <f t="shared" si="113"/>
        <v>0</v>
      </c>
      <c r="AW752" s="27">
        <f t="shared" si="114"/>
        <v>0</v>
      </c>
      <c r="AX752" s="28">
        <f t="shared" si="111"/>
        <v>0</v>
      </c>
      <c r="AY752" s="29" t="e">
        <f t="shared" si="115"/>
        <v>#DIV/0!</v>
      </c>
      <c r="AZ752" s="30"/>
      <c r="BA752" s="31" t="e">
        <f t="shared" si="109"/>
        <v>#DIV/0!</v>
      </c>
      <c r="BB752" s="22"/>
      <c r="BC752" s="103" t="e">
        <f t="shared" si="107"/>
        <v>#DIV/0!</v>
      </c>
      <c r="BD752" s="22"/>
      <c r="BE752" s="32"/>
      <c r="BF752" s="34" t="e">
        <f t="shared" si="110"/>
        <v>#DIV/0!</v>
      </c>
      <c r="BG752" s="35" t="e">
        <f t="shared" si="108"/>
        <v>#DIV/0!</v>
      </c>
    </row>
    <row r="753" spans="1:59" x14ac:dyDescent="0.45">
      <c r="A753" s="22"/>
      <c r="B753" s="22"/>
      <c r="C753" s="22"/>
      <c r="D753" s="22"/>
      <c r="E753" s="22"/>
      <c r="F753" s="22"/>
      <c r="G753" s="24">
        <f t="shared" si="112"/>
        <v>0</v>
      </c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6"/>
      <c r="AM753" s="25"/>
      <c r="AN753" s="26"/>
      <c r="AO753" s="25"/>
      <c r="AP753" s="25"/>
      <c r="AQ753" s="25"/>
      <c r="AR753" s="25"/>
      <c r="AS753" s="25"/>
      <c r="AT753" s="26"/>
      <c r="AU753" s="26"/>
      <c r="AV753" s="24">
        <f t="shared" si="113"/>
        <v>0</v>
      </c>
      <c r="AW753" s="27">
        <f t="shared" si="114"/>
        <v>0</v>
      </c>
      <c r="AX753" s="28">
        <f t="shared" si="111"/>
        <v>0</v>
      </c>
      <c r="AY753" s="29" t="e">
        <f t="shared" si="115"/>
        <v>#DIV/0!</v>
      </c>
      <c r="AZ753" s="30"/>
      <c r="BA753" s="31" t="e">
        <f t="shared" si="109"/>
        <v>#DIV/0!</v>
      </c>
      <c r="BB753" s="22"/>
      <c r="BC753" s="103" t="e">
        <f t="shared" si="107"/>
        <v>#DIV/0!</v>
      </c>
      <c r="BD753" s="22"/>
      <c r="BE753" s="32"/>
      <c r="BF753" s="34" t="e">
        <f t="shared" si="110"/>
        <v>#DIV/0!</v>
      </c>
      <c r="BG753" s="35" t="e">
        <f t="shared" si="108"/>
        <v>#DIV/0!</v>
      </c>
    </row>
    <row r="754" spans="1:59" x14ac:dyDescent="0.45">
      <c r="A754" s="22"/>
      <c r="B754" s="22"/>
      <c r="C754" s="22"/>
      <c r="D754" s="22"/>
      <c r="E754" s="22"/>
      <c r="F754" s="22"/>
      <c r="G754" s="24">
        <f t="shared" si="112"/>
        <v>0</v>
      </c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6"/>
      <c r="AM754" s="25"/>
      <c r="AN754" s="26"/>
      <c r="AO754" s="25"/>
      <c r="AP754" s="25"/>
      <c r="AQ754" s="25"/>
      <c r="AR754" s="25"/>
      <c r="AS754" s="25"/>
      <c r="AT754" s="26"/>
      <c r="AU754" s="26"/>
      <c r="AV754" s="24">
        <f t="shared" si="113"/>
        <v>0</v>
      </c>
      <c r="AW754" s="27">
        <f t="shared" si="114"/>
        <v>0</v>
      </c>
      <c r="AX754" s="28">
        <f t="shared" si="111"/>
        <v>0</v>
      </c>
      <c r="AY754" s="29" t="e">
        <f t="shared" si="115"/>
        <v>#DIV/0!</v>
      </c>
      <c r="AZ754" s="30"/>
      <c r="BA754" s="31" t="e">
        <f t="shared" si="109"/>
        <v>#DIV/0!</v>
      </c>
      <c r="BB754" s="22"/>
      <c r="BC754" s="103" t="e">
        <f t="shared" si="107"/>
        <v>#DIV/0!</v>
      </c>
      <c r="BD754" s="22"/>
      <c r="BE754" s="32"/>
      <c r="BF754" s="34" t="e">
        <f t="shared" si="110"/>
        <v>#DIV/0!</v>
      </c>
      <c r="BG754" s="35" t="e">
        <f t="shared" si="108"/>
        <v>#DIV/0!</v>
      </c>
    </row>
    <row r="755" spans="1:59" x14ac:dyDescent="0.45">
      <c r="A755" s="22"/>
      <c r="B755" s="22"/>
      <c r="C755" s="22"/>
      <c r="D755" s="22"/>
      <c r="E755" s="22"/>
      <c r="F755" s="22"/>
      <c r="G755" s="24">
        <f t="shared" si="112"/>
        <v>0</v>
      </c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6"/>
      <c r="AM755" s="25"/>
      <c r="AN755" s="26"/>
      <c r="AO755" s="25"/>
      <c r="AP755" s="25"/>
      <c r="AQ755" s="25"/>
      <c r="AR755" s="25"/>
      <c r="AS755" s="25"/>
      <c r="AT755" s="26"/>
      <c r="AU755" s="26"/>
      <c r="AV755" s="24">
        <f t="shared" si="113"/>
        <v>0</v>
      </c>
      <c r="AW755" s="27">
        <f t="shared" si="114"/>
        <v>0</v>
      </c>
      <c r="AX755" s="28">
        <f t="shared" si="111"/>
        <v>0</v>
      </c>
      <c r="AY755" s="29" t="e">
        <f t="shared" si="115"/>
        <v>#DIV/0!</v>
      </c>
      <c r="AZ755" s="30"/>
      <c r="BA755" s="31" t="e">
        <f t="shared" si="109"/>
        <v>#DIV/0!</v>
      </c>
      <c r="BB755" s="22"/>
      <c r="BC755" s="103" t="e">
        <f t="shared" si="107"/>
        <v>#DIV/0!</v>
      </c>
      <c r="BD755" s="22"/>
      <c r="BE755" s="32"/>
      <c r="BF755" s="34" t="e">
        <f t="shared" si="110"/>
        <v>#DIV/0!</v>
      </c>
      <c r="BG755" s="35" t="e">
        <f t="shared" si="108"/>
        <v>#DIV/0!</v>
      </c>
    </row>
    <row r="756" spans="1:59" x14ac:dyDescent="0.45">
      <c r="A756" s="22"/>
      <c r="B756" s="22"/>
      <c r="C756" s="22"/>
      <c r="D756" s="22"/>
      <c r="E756" s="22"/>
      <c r="F756" s="22"/>
      <c r="G756" s="24">
        <f t="shared" si="112"/>
        <v>0</v>
      </c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6"/>
      <c r="AM756" s="25"/>
      <c r="AN756" s="26"/>
      <c r="AO756" s="25"/>
      <c r="AP756" s="25"/>
      <c r="AQ756" s="25"/>
      <c r="AR756" s="25"/>
      <c r="AS756" s="25"/>
      <c r="AT756" s="26"/>
      <c r="AU756" s="26"/>
      <c r="AV756" s="24">
        <f t="shared" si="113"/>
        <v>0</v>
      </c>
      <c r="AW756" s="27">
        <f t="shared" si="114"/>
        <v>0</v>
      </c>
      <c r="AX756" s="28">
        <f t="shared" si="111"/>
        <v>0</v>
      </c>
      <c r="AY756" s="29" t="e">
        <f t="shared" si="115"/>
        <v>#DIV/0!</v>
      </c>
      <c r="AZ756" s="30"/>
      <c r="BA756" s="31" t="e">
        <f t="shared" si="109"/>
        <v>#DIV/0!</v>
      </c>
      <c r="BB756" s="22"/>
      <c r="BC756" s="103" t="e">
        <f t="shared" si="107"/>
        <v>#DIV/0!</v>
      </c>
      <c r="BD756" s="22"/>
      <c r="BE756" s="32"/>
      <c r="BF756" s="34" t="e">
        <f t="shared" si="110"/>
        <v>#DIV/0!</v>
      </c>
      <c r="BG756" s="35" t="e">
        <f t="shared" si="108"/>
        <v>#DIV/0!</v>
      </c>
    </row>
    <row r="757" spans="1:59" x14ac:dyDescent="0.45">
      <c r="A757" s="22"/>
      <c r="B757" s="22"/>
      <c r="C757" s="22"/>
      <c r="D757" s="22"/>
      <c r="E757" s="22"/>
      <c r="F757" s="22"/>
      <c r="G757" s="24">
        <f t="shared" si="112"/>
        <v>0</v>
      </c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6"/>
      <c r="AM757" s="25"/>
      <c r="AN757" s="26"/>
      <c r="AO757" s="25"/>
      <c r="AP757" s="25"/>
      <c r="AQ757" s="25"/>
      <c r="AR757" s="25"/>
      <c r="AS757" s="25"/>
      <c r="AT757" s="26"/>
      <c r="AU757" s="26"/>
      <c r="AV757" s="24">
        <f t="shared" si="113"/>
        <v>0</v>
      </c>
      <c r="AW757" s="27">
        <f t="shared" si="114"/>
        <v>0</v>
      </c>
      <c r="AX757" s="28">
        <f t="shared" si="111"/>
        <v>0</v>
      </c>
      <c r="AY757" s="29" t="e">
        <f t="shared" si="115"/>
        <v>#DIV/0!</v>
      </c>
      <c r="AZ757" s="30"/>
      <c r="BA757" s="31" t="e">
        <f t="shared" si="109"/>
        <v>#DIV/0!</v>
      </c>
      <c r="BB757" s="22"/>
      <c r="BC757" s="103" t="e">
        <f t="shared" si="107"/>
        <v>#DIV/0!</v>
      </c>
      <c r="BD757" s="22"/>
      <c r="BE757" s="32"/>
      <c r="BF757" s="34" t="e">
        <f t="shared" si="110"/>
        <v>#DIV/0!</v>
      </c>
      <c r="BG757" s="35" t="e">
        <f t="shared" si="108"/>
        <v>#DIV/0!</v>
      </c>
    </row>
    <row r="758" spans="1:59" x14ac:dyDescent="0.45">
      <c r="A758" s="22"/>
      <c r="B758" s="22"/>
      <c r="C758" s="22"/>
      <c r="D758" s="22"/>
      <c r="E758" s="22"/>
      <c r="F758" s="22"/>
      <c r="G758" s="24">
        <f t="shared" si="112"/>
        <v>0</v>
      </c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6"/>
      <c r="AM758" s="25"/>
      <c r="AN758" s="26"/>
      <c r="AO758" s="25"/>
      <c r="AP758" s="25"/>
      <c r="AQ758" s="25"/>
      <c r="AR758" s="25"/>
      <c r="AS758" s="25"/>
      <c r="AT758" s="26"/>
      <c r="AU758" s="26"/>
      <c r="AV758" s="24">
        <f t="shared" si="113"/>
        <v>0</v>
      </c>
      <c r="AW758" s="27">
        <f t="shared" si="114"/>
        <v>0</v>
      </c>
      <c r="AX758" s="28">
        <f t="shared" si="111"/>
        <v>0</v>
      </c>
      <c r="AY758" s="29" t="e">
        <f t="shared" si="115"/>
        <v>#DIV/0!</v>
      </c>
      <c r="AZ758" s="30"/>
      <c r="BA758" s="31" t="e">
        <f t="shared" si="109"/>
        <v>#DIV/0!</v>
      </c>
      <c r="BB758" s="22"/>
      <c r="BC758" s="103" t="e">
        <f t="shared" si="107"/>
        <v>#DIV/0!</v>
      </c>
      <c r="BD758" s="22"/>
      <c r="BE758" s="32"/>
      <c r="BF758" s="34" t="e">
        <f t="shared" si="110"/>
        <v>#DIV/0!</v>
      </c>
      <c r="BG758" s="35" t="e">
        <f t="shared" si="108"/>
        <v>#DIV/0!</v>
      </c>
    </row>
    <row r="759" spans="1:59" x14ac:dyDescent="0.45">
      <c r="A759" s="22"/>
      <c r="B759" s="22"/>
      <c r="C759" s="22"/>
      <c r="D759" s="22"/>
      <c r="E759" s="22"/>
      <c r="F759" s="22"/>
      <c r="G759" s="24">
        <f t="shared" si="112"/>
        <v>0</v>
      </c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6"/>
      <c r="AM759" s="25"/>
      <c r="AN759" s="26"/>
      <c r="AO759" s="25"/>
      <c r="AP759" s="25"/>
      <c r="AQ759" s="25"/>
      <c r="AR759" s="25"/>
      <c r="AS759" s="25"/>
      <c r="AT759" s="26"/>
      <c r="AU759" s="26"/>
      <c r="AV759" s="24">
        <f t="shared" si="113"/>
        <v>0</v>
      </c>
      <c r="AW759" s="27">
        <f t="shared" si="114"/>
        <v>0</v>
      </c>
      <c r="AX759" s="28">
        <f t="shared" si="111"/>
        <v>0</v>
      </c>
      <c r="AY759" s="29" t="e">
        <f t="shared" si="115"/>
        <v>#DIV/0!</v>
      </c>
      <c r="AZ759" s="30"/>
      <c r="BA759" s="31" t="e">
        <f t="shared" si="109"/>
        <v>#DIV/0!</v>
      </c>
      <c r="BB759" s="22"/>
      <c r="BC759" s="103" t="e">
        <f t="shared" si="107"/>
        <v>#DIV/0!</v>
      </c>
      <c r="BD759" s="22"/>
      <c r="BE759" s="32"/>
      <c r="BF759" s="34" t="e">
        <f t="shared" si="110"/>
        <v>#DIV/0!</v>
      </c>
      <c r="BG759" s="35" t="e">
        <f t="shared" si="108"/>
        <v>#DIV/0!</v>
      </c>
    </row>
    <row r="760" spans="1:59" x14ac:dyDescent="0.45">
      <c r="A760" s="22"/>
      <c r="B760" s="22"/>
      <c r="C760" s="22"/>
      <c r="D760" s="22"/>
      <c r="E760" s="22"/>
      <c r="F760" s="22"/>
      <c r="G760" s="24">
        <f t="shared" si="112"/>
        <v>0</v>
      </c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6"/>
      <c r="AM760" s="25"/>
      <c r="AN760" s="26"/>
      <c r="AO760" s="25"/>
      <c r="AP760" s="25"/>
      <c r="AQ760" s="25"/>
      <c r="AR760" s="25"/>
      <c r="AS760" s="25"/>
      <c r="AT760" s="26"/>
      <c r="AU760" s="26"/>
      <c r="AV760" s="24">
        <f t="shared" si="113"/>
        <v>0</v>
      </c>
      <c r="AW760" s="27">
        <f t="shared" si="114"/>
        <v>0</v>
      </c>
      <c r="AX760" s="28">
        <f t="shared" si="111"/>
        <v>0</v>
      </c>
      <c r="AY760" s="29" t="e">
        <f t="shared" si="115"/>
        <v>#DIV/0!</v>
      </c>
      <c r="AZ760" s="30"/>
      <c r="BA760" s="31" t="e">
        <f t="shared" si="109"/>
        <v>#DIV/0!</v>
      </c>
      <c r="BB760" s="22"/>
      <c r="BC760" s="103" t="e">
        <f t="shared" si="107"/>
        <v>#DIV/0!</v>
      </c>
      <c r="BD760" s="22"/>
      <c r="BE760" s="32"/>
      <c r="BF760" s="34" t="e">
        <f t="shared" si="110"/>
        <v>#DIV/0!</v>
      </c>
      <c r="BG760" s="35" t="e">
        <f t="shared" si="108"/>
        <v>#DIV/0!</v>
      </c>
    </row>
    <row r="761" spans="1:59" x14ac:dyDescent="0.45">
      <c r="A761" s="22"/>
      <c r="B761" s="22"/>
      <c r="C761" s="22"/>
      <c r="D761" s="22"/>
      <c r="E761" s="22"/>
      <c r="F761" s="22"/>
      <c r="G761" s="24">
        <f t="shared" si="112"/>
        <v>0</v>
      </c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6"/>
      <c r="AM761" s="25"/>
      <c r="AN761" s="26"/>
      <c r="AO761" s="25"/>
      <c r="AP761" s="25"/>
      <c r="AQ761" s="25"/>
      <c r="AR761" s="25"/>
      <c r="AS761" s="25"/>
      <c r="AT761" s="26"/>
      <c r="AU761" s="26"/>
      <c r="AV761" s="24">
        <f t="shared" si="113"/>
        <v>0</v>
      </c>
      <c r="AW761" s="27">
        <f t="shared" si="114"/>
        <v>0</v>
      </c>
      <c r="AX761" s="28">
        <f t="shared" si="111"/>
        <v>0</v>
      </c>
      <c r="AY761" s="29" t="e">
        <f t="shared" si="115"/>
        <v>#DIV/0!</v>
      </c>
      <c r="AZ761" s="30"/>
      <c r="BA761" s="31" t="e">
        <f t="shared" si="109"/>
        <v>#DIV/0!</v>
      </c>
      <c r="BB761" s="22"/>
      <c r="BC761" s="103" t="e">
        <f t="shared" si="107"/>
        <v>#DIV/0!</v>
      </c>
      <c r="BD761" s="22"/>
      <c r="BE761" s="32"/>
      <c r="BF761" s="34" t="e">
        <f t="shared" si="110"/>
        <v>#DIV/0!</v>
      </c>
      <c r="BG761" s="35" t="e">
        <f t="shared" si="108"/>
        <v>#DIV/0!</v>
      </c>
    </row>
    <row r="762" spans="1:59" x14ac:dyDescent="0.45">
      <c r="A762" s="22"/>
      <c r="B762" s="22"/>
      <c r="C762" s="22"/>
      <c r="D762" s="22"/>
      <c r="E762" s="22"/>
      <c r="F762" s="22"/>
      <c r="G762" s="24">
        <f t="shared" si="112"/>
        <v>0</v>
      </c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6"/>
      <c r="AM762" s="25"/>
      <c r="AN762" s="26"/>
      <c r="AO762" s="25"/>
      <c r="AP762" s="25"/>
      <c r="AQ762" s="25"/>
      <c r="AR762" s="25"/>
      <c r="AS762" s="25"/>
      <c r="AT762" s="26"/>
      <c r="AU762" s="26"/>
      <c r="AV762" s="24">
        <f t="shared" si="113"/>
        <v>0</v>
      </c>
      <c r="AW762" s="27">
        <f t="shared" si="114"/>
        <v>0</v>
      </c>
      <c r="AX762" s="28">
        <f t="shared" si="111"/>
        <v>0</v>
      </c>
      <c r="AY762" s="29" t="e">
        <f t="shared" si="115"/>
        <v>#DIV/0!</v>
      </c>
      <c r="AZ762" s="30"/>
      <c r="BA762" s="31" t="e">
        <f t="shared" si="109"/>
        <v>#DIV/0!</v>
      </c>
      <c r="BB762" s="22"/>
      <c r="BC762" s="103" t="e">
        <f t="shared" si="107"/>
        <v>#DIV/0!</v>
      </c>
      <c r="BD762" s="22"/>
      <c r="BE762" s="32"/>
      <c r="BF762" s="34" t="e">
        <f t="shared" si="110"/>
        <v>#DIV/0!</v>
      </c>
      <c r="BG762" s="35" t="e">
        <f t="shared" si="108"/>
        <v>#DIV/0!</v>
      </c>
    </row>
    <row r="763" spans="1:59" x14ac:dyDescent="0.45">
      <c r="A763" s="22"/>
      <c r="B763" s="22"/>
      <c r="C763" s="22"/>
      <c r="D763" s="22"/>
      <c r="E763" s="22"/>
      <c r="F763" s="22"/>
      <c r="G763" s="24">
        <f t="shared" si="112"/>
        <v>0</v>
      </c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6"/>
      <c r="AM763" s="25"/>
      <c r="AN763" s="26"/>
      <c r="AO763" s="25"/>
      <c r="AP763" s="25"/>
      <c r="AQ763" s="25"/>
      <c r="AR763" s="25"/>
      <c r="AS763" s="25"/>
      <c r="AT763" s="26"/>
      <c r="AU763" s="26"/>
      <c r="AV763" s="24">
        <f t="shared" si="113"/>
        <v>0</v>
      </c>
      <c r="AW763" s="27">
        <f t="shared" si="114"/>
        <v>0</v>
      </c>
      <c r="AX763" s="28">
        <f t="shared" si="111"/>
        <v>0</v>
      </c>
      <c r="AY763" s="29" t="e">
        <f t="shared" si="115"/>
        <v>#DIV/0!</v>
      </c>
      <c r="AZ763" s="30"/>
      <c r="BA763" s="31" t="e">
        <f t="shared" si="109"/>
        <v>#DIV/0!</v>
      </c>
      <c r="BB763" s="22"/>
      <c r="BC763" s="103" t="e">
        <f t="shared" si="107"/>
        <v>#DIV/0!</v>
      </c>
      <c r="BD763" s="22"/>
      <c r="BE763" s="32"/>
      <c r="BF763" s="34" t="e">
        <f t="shared" si="110"/>
        <v>#DIV/0!</v>
      </c>
      <c r="BG763" s="35" t="e">
        <f t="shared" si="108"/>
        <v>#DIV/0!</v>
      </c>
    </row>
    <row r="764" spans="1:59" x14ac:dyDescent="0.45">
      <c r="A764" s="22"/>
      <c r="B764" s="22"/>
      <c r="C764" s="22"/>
      <c r="D764" s="22"/>
      <c r="E764" s="22"/>
      <c r="F764" s="22"/>
      <c r="G764" s="24">
        <f t="shared" si="112"/>
        <v>0</v>
      </c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6"/>
      <c r="AM764" s="25"/>
      <c r="AN764" s="26"/>
      <c r="AO764" s="25"/>
      <c r="AP764" s="25"/>
      <c r="AQ764" s="25"/>
      <c r="AR764" s="25"/>
      <c r="AS764" s="25"/>
      <c r="AT764" s="26"/>
      <c r="AU764" s="26"/>
      <c r="AV764" s="24">
        <f t="shared" si="113"/>
        <v>0</v>
      </c>
      <c r="AW764" s="27">
        <f t="shared" si="114"/>
        <v>0</v>
      </c>
      <c r="AX764" s="28">
        <f t="shared" si="111"/>
        <v>0</v>
      </c>
      <c r="AY764" s="29" t="e">
        <f t="shared" si="115"/>
        <v>#DIV/0!</v>
      </c>
      <c r="AZ764" s="30"/>
      <c r="BA764" s="31" t="e">
        <f t="shared" si="109"/>
        <v>#DIV/0!</v>
      </c>
      <c r="BB764" s="22"/>
      <c r="BC764" s="103" t="e">
        <f t="shared" si="107"/>
        <v>#DIV/0!</v>
      </c>
      <c r="BD764" s="22"/>
      <c r="BE764" s="32"/>
      <c r="BF764" s="34" t="e">
        <f t="shared" si="110"/>
        <v>#DIV/0!</v>
      </c>
      <c r="BG764" s="35" t="e">
        <f t="shared" si="108"/>
        <v>#DIV/0!</v>
      </c>
    </row>
    <row r="765" spans="1:59" x14ac:dyDescent="0.45">
      <c r="A765" s="22"/>
      <c r="B765" s="22"/>
      <c r="C765" s="22"/>
      <c r="D765" s="22"/>
      <c r="E765" s="22"/>
      <c r="F765" s="22"/>
      <c r="G765" s="24">
        <f t="shared" si="112"/>
        <v>0</v>
      </c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6"/>
      <c r="AM765" s="25"/>
      <c r="AN765" s="26"/>
      <c r="AO765" s="25"/>
      <c r="AP765" s="25"/>
      <c r="AQ765" s="25"/>
      <c r="AR765" s="25"/>
      <c r="AS765" s="25"/>
      <c r="AT765" s="26"/>
      <c r="AU765" s="26"/>
      <c r="AV765" s="24">
        <f t="shared" si="113"/>
        <v>0</v>
      </c>
      <c r="AW765" s="27">
        <f t="shared" si="114"/>
        <v>0</v>
      </c>
      <c r="AX765" s="28">
        <f t="shared" si="111"/>
        <v>0</v>
      </c>
      <c r="AY765" s="29" t="e">
        <f t="shared" si="115"/>
        <v>#DIV/0!</v>
      </c>
      <c r="AZ765" s="30"/>
      <c r="BA765" s="31" t="e">
        <f t="shared" si="109"/>
        <v>#DIV/0!</v>
      </c>
      <c r="BB765" s="22"/>
      <c r="BC765" s="103" t="e">
        <f t="shared" si="107"/>
        <v>#DIV/0!</v>
      </c>
      <c r="BD765" s="22"/>
      <c r="BE765" s="32"/>
      <c r="BF765" s="34" t="e">
        <f t="shared" si="110"/>
        <v>#DIV/0!</v>
      </c>
      <c r="BG765" s="35" t="e">
        <f t="shared" si="108"/>
        <v>#DIV/0!</v>
      </c>
    </row>
    <row r="766" spans="1:59" x14ac:dyDescent="0.45">
      <c r="A766" s="22"/>
      <c r="B766" s="22"/>
      <c r="C766" s="22"/>
      <c r="D766" s="22"/>
      <c r="E766" s="22"/>
      <c r="F766" s="22"/>
      <c r="G766" s="24">
        <f t="shared" si="112"/>
        <v>0</v>
      </c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6"/>
      <c r="AM766" s="25"/>
      <c r="AN766" s="26"/>
      <c r="AO766" s="25"/>
      <c r="AP766" s="25"/>
      <c r="AQ766" s="25"/>
      <c r="AR766" s="25"/>
      <c r="AS766" s="25"/>
      <c r="AT766" s="26"/>
      <c r="AU766" s="26"/>
      <c r="AV766" s="24">
        <f t="shared" si="113"/>
        <v>0</v>
      </c>
      <c r="AW766" s="27">
        <f t="shared" si="114"/>
        <v>0</v>
      </c>
      <c r="AX766" s="28">
        <f t="shared" si="111"/>
        <v>0</v>
      </c>
      <c r="AY766" s="29" t="e">
        <f t="shared" si="115"/>
        <v>#DIV/0!</v>
      </c>
      <c r="AZ766" s="30"/>
      <c r="BA766" s="31" t="e">
        <f t="shared" si="109"/>
        <v>#DIV/0!</v>
      </c>
      <c r="BB766" s="22"/>
      <c r="BC766" s="103" t="e">
        <f t="shared" si="107"/>
        <v>#DIV/0!</v>
      </c>
      <c r="BD766" s="22"/>
      <c r="BE766" s="32"/>
      <c r="BF766" s="34" t="e">
        <f t="shared" si="110"/>
        <v>#DIV/0!</v>
      </c>
      <c r="BG766" s="35" t="e">
        <f t="shared" si="108"/>
        <v>#DIV/0!</v>
      </c>
    </row>
    <row r="767" spans="1:59" x14ac:dyDescent="0.45">
      <c r="A767" s="22"/>
      <c r="B767" s="22"/>
      <c r="C767" s="22"/>
      <c r="D767" s="22"/>
      <c r="E767" s="22"/>
      <c r="F767" s="22"/>
      <c r="G767" s="24">
        <f t="shared" si="112"/>
        <v>0</v>
      </c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6"/>
      <c r="AM767" s="25"/>
      <c r="AN767" s="26"/>
      <c r="AO767" s="25"/>
      <c r="AP767" s="25"/>
      <c r="AQ767" s="25"/>
      <c r="AR767" s="25"/>
      <c r="AS767" s="25"/>
      <c r="AT767" s="26"/>
      <c r="AU767" s="26"/>
      <c r="AV767" s="24">
        <f t="shared" si="113"/>
        <v>0</v>
      </c>
      <c r="AW767" s="27">
        <f t="shared" si="114"/>
        <v>0</v>
      </c>
      <c r="AX767" s="28">
        <f t="shared" si="111"/>
        <v>0</v>
      </c>
      <c r="AY767" s="29" t="e">
        <f t="shared" si="115"/>
        <v>#DIV/0!</v>
      </c>
      <c r="AZ767" s="30"/>
      <c r="BA767" s="31" t="e">
        <f t="shared" si="109"/>
        <v>#DIV/0!</v>
      </c>
      <c r="BB767" s="22"/>
      <c r="BC767" s="103" t="e">
        <f t="shared" si="107"/>
        <v>#DIV/0!</v>
      </c>
      <c r="BD767" s="22"/>
      <c r="BE767" s="32"/>
      <c r="BF767" s="34" t="e">
        <f t="shared" si="110"/>
        <v>#DIV/0!</v>
      </c>
      <c r="BG767" s="35" t="e">
        <f t="shared" si="108"/>
        <v>#DIV/0!</v>
      </c>
    </row>
    <row r="768" spans="1:59" x14ac:dyDescent="0.45">
      <c r="A768" s="22"/>
      <c r="B768" s="22"/>
      <c r="C768" s="22"/>
      <c r="D768" s="22"/>
      <c r="E768" s="22"/>
      <c r="F768" s="22"/>
      <c r="G768" s="24">
        <f t="shared" si="112"/>
        <v>0</v>
      </c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6"/>
      <c r="AM768" s="25"/>
      <c r="AN768" s="26"/>
      <c r="AO768" s="25"/>
      <c r="AP768" s="25"/>
      <c r="AQ768" s="25"/>
      <c r="AR768" s="25"/>
      <c r="AS768" s="25"/>
      <c r="AT768" s="26"/>
      <c r="AU768" s="26"/>
      <c r="AV768" s="24">
        <f t="shared" si="113"/>
        <v>0</v>
      </c>
      <c r="AW768" s="27">
        <f t="shared" si="114"/>
        <v>0</v>
      </c>
      <c r="AX768" s="28">
        <f t="shared" si="111"/>
        <v>0</v>
      </c>
      <c r="AY768" s="29" t="e">
        <f t="shared" si="115"/>
        <v>#DIV/0!</v>
      </c>
      <c r="AZ768" s="30"/>
      <c r="BA768" s="31" t="e">
        <f t="shared" si="109"/>
        <v>#DIV/0!</v>
      </c>
      <c r="BB768" s="22"/>
      <c r="BC768" s="103" t="e">
        <f t="shared" si="107"/>
        <v>#DIV/0!</v>
      </c>
      <c r="BD768" s="22"/>
      <c r="BE768" s="32"/>
      <c r="BF768" s="34" t="e">
        <f t="shared" si="110"/>
        <v>#DIV/0!</v>
      </c>
      <c r="BG768" s="35" t="e">
        <f t="shared" si="108"/>
        <v>#DIV/0!</v>
      </c>
    </row>
    <row r="769" spans="1:59" x14ac:dyDescent="0.45">
      <c r="A769" s="22"/>
      <c r="B769" s="22"/>
      <c r="C769" s="22"/>
      <c r="D769" s="22"/>
      <c r="E769" s="22"/>
      <c r="F769" s="22"/>
      <c r="G769" s="24">
        <f t="shared" si="112"/>
        <v>0</v>
      </c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6"/>
      <c r="AM769" s="25"/>
      <c r="AN769" s="26"/>
      <c r="AO769" s="25"/>
      <c r="AP769" s="25"/>
      <c r="AQ769" s="25"/>
      <c r="AR769" s="25"/>
      <c r="AS769" s="25"/>
      <c r="AT769" s="26"/>
      <c r="AU769" s="26"/>
      <c r="AV769" s="24">
        <f t="shared" si="113"/>
        <v>0</v>
      </c>
      <c r="AW769" s="27">
        <f t="shared" si="114"/>
        <v>0</v>
      </c>
      <c r="AX769" s="28">
        <f t="shared" si="111"/>
        <v>0</v>
      </c>
      <c r="AY769" s="29" t="e">
        <f t="shared" si="115"/>
        <v>#DIV/0!</v>
      </c>
      <c r="AZ769" s="30"/>
      <c r="BA769" s="31" t="e">
        <f t="shared" si="109"/>
        <v>#DIV/0!</v>
      </c>
      <c r="BB769" s="22"/>
      <c r="BC769" s="103" t="e">
        <f t="shared" si="107"/>
        <v>#DIV/0!</v>
      </c>
      <c r="BD769" s="22"/>
      <c r="BE769" s="32"/>
      <c r="BF769" s="34" t="e">
        <f t="shared" si="110"/>
        <v>#DIV/0!</v>
      </c>
      <c r="BG769" s="35" t="e">
        <f t="shared" si="108"/>
        <v>#DIV/0!</v>
      </c>
    </row>
    <row r="770" spans="1:59" x14ac:dyDescent="0.45">
      <c r="A770" s="22"/>
      <c r="B770" s="22"/>
      <c r="C770" s="22"/>
      <c r="D770" s="22"/>
      <c r="E770" s="22"/>
      <c r="F770" s="22"/>
      <c r="G770" s="24">
        <f t="shared" si="112"/>
        <v>0</v>
      </c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6"/>
      <c r="AM770" s="25"/>
      <c r="AN770" s="26"/>
      <c r="AO770" s="25"/>
      <c r="AP770" s="25"/>
      <c r="AQ770" s="25"/>
      <c r="AR770" s="25"/>
      <c r="AS770" s="25"/>
      <c r="AT770" s="26"/>
      <c r="AU770" s="26"/>
      <c r="AV770" s="24">
        <f t="shared" si="113"/>
        <v>0</v>
      </c>
      <c r="AW770" s="27">
        <f t="shared" si="114"/>
        <v>0</v>
      </c>
      <c r="AX770" s="28">
        <f t="shared" si="111"/>
        <v>0</v>
      </c>
      <c r="AY770" s="29" t="e">
        <f t="shared" si="115"/>
        <v>#DIV/0!</v>
      </c>
      <c r="AZ770" s="30"/>
      <c r="BA770" s="31" t="e">
        <f t="shared" si="109"/>
        <v>#DIV/0!</v>
      </c>
      <c r="BB770" s="22"/>
      <c r="BC770" s="103" t="e">
        <f t="shared" ref="BC770:BC833" si="116">BB770/BA770</f>
        <v>#DIV/0!</v>
      </c>
      <c r="BD770" s="22"/>
      <c r="BE770" s="32"/>
      <c r="BF770" s="34" t="e">
        <f t="shared" si="110"/>
        <v>#DIV/0!</v>
      </c>
      <c r="BG770" s="35" t="e">
        <f t="shared" ref="BG770:BG833" si="117">BF770*BC770*AY770</f>
        <v>#DIV/0!</v>
      </c>
    </row>
    <row r="771" spans="1:59" x14ac:dyDescent="0.45">
      <c r="A771" s="22"/>
      <c r="B771" s="22"/>
      <c r="C771" s="22"/>
      <c r="D771" s="22"/>
      <c r="E771" s="22"/>
      <c r="F771" s="22"/>
      <c r="G771" s="24">
        <f t="shared" si="112"/>
        <v>0</v>
      </c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6"/>
      <c r="AM771" s="25"/>
      <c r="AN771" s="26"/>
      <c r="AO771" s="25"/>
      <c r="AP771" s="25"/>
      <c r="AQ771" s="25"/>
      <c r="AR771" s="25"/>
      <c r="AS771" s="25"/>
      <c r="AT771" s="26"/>
      <c r="AU771" s="26"/>
      <c r="AV771" s="24">
        <f t="shared" si="113"/>
        <v>0</v>
      </c>
      <c r="AW771" s="27">
        <f t="shared" si="114"/>
        <v>0</v>
      </c>
      <c r="AX771" s="28">
        <f t="shared" si="111"/>
        <v>0</v>
      </c>
      <c r="AY771" s="29" t="e">
        <f t="shared" si="115"/>
        <v>#DIV/0!</v>
      </c>
      <c r="AZ771" s="30"/>
      <c r="BA771" s="31" t="e">
        <f t="shared" ref="BA771:BA834" si="118">(AX771*60)/AZ771*1</f>
        <v>#DIV/0!</v>
      </c>
      <c r="BB771" s="22"/>
      <c r="BC771" s="103" t="e">
        <f t="shared" si="116"/>
        <v>#DIV/0!</v>
      </c>
      <c r="BD771" s="22"/>
      <c r="BE771" s="32"/>
      <c r="BF771" s="34" t="e">
        <f t="shared" si="110"/>
        <v>#DIV/0!</v>
      </c>
      <c r="BG771" s="35" t="e">
        <f t="shared" si="117"/>
        <v>#DIV/0!</v>
      </c>
    </row>
    <row r="772" spans="1:59" x14ac:dyDescent="0.45">
      <c r="A772" s="22"/>
      <c r="B772" s="22"/>
      <c r="C772" s="22"/>
      <c r="D772" s="22"/>
      <c r="E772" s="22"/>
      <c r="F772" s="22"/>
      <c r="G772" s="24">
        <f t="shared" si="112"/>
        <v>0</v>
      </c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6"/>
      <c r="AM772" s="25"/>
      <c r="AN772" s="26"/>
      <c r="AO772" s="25"/>
      <c r="AP772" s="25"/>
      <c r="AQ772" s="25"/>
      <c r="AR772" s="25"/>
      <c r="AS772" s="25"/>
      <c r="AT772" s="26"/>
      <c r="AU772" s="26"/>
      <c r="AV772" s="24">
        <f t="shared" si="113"/>
        <v>0</v>
      </c>
      <c r="AW772" s="27">
        <f t="shared" si="114"/>
        <v>0</v>
      </c>
      <c r="AX772" s="28">
        <f t="shared" si="111"/>
        <v>0</v>
      </c>
      <c r="AY772" s="29" t="e">
        <f t="shared" si="115"/>
        <v>#DIV/0!</v>
      </c>
      <c r="AZ772" s="30"/>
      <c r="BA772" s="31" t="e">
        <f t="shared" si="118"/>
        <v>#DIV/0!</v>
      </c>
      <c r="BB772" s="22"/>
      <c r="BC772" s="103" t="e">
        <f t="shared" si="116"/>
        <v>#DIV/0!</v>
      </c>
      <c r="BD772" s="22"/>
      <c r="BE772" s="32"/>
      <c r="BF772" s="34" t="e">
        <f t="shared" si="110"/>
        <v>#DIV/0!</v>
      </c>
      <c r="BG772" s="35" t="e">
        <f t="shared" si="117"/>
        <v>#DIV/0!</v>
      </c>
    </row>
    <row r="773" spans="1:59" x14ac:dyDescent="0.45">
      <c r="A773" s="22"/>
      <c r="B773" s="22"/>
      <c r="C773" s="22"/>
      <c r="D773" s="22"/>
      <c r="E773" s="22"/>
      <c r="F773" s="22"/>
      <c r="G773" s="24">
        <f t="shared" si="112"/>
        <v>0</v>
      </c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6"/>
      <c r="AM773" s="25"/>
      <c r="AN773" s="26"/>
      <c r="AO773" s="25"/>
      <c r="AP773" s="25"/>
      <c r="AQ773" s="25"/>
      <c r="AR773" s="25"/>
      <c r="AS773" s="25"/>
      <c r="AT773" s="26"/>
      <c r="AU773" s="26"/>
      <c r="AV773" s="24">
        <f t="shared" si="113"/>
        <v>0</v>
      </c>
      <c r="AW773" s="27">
        <f t="shared" si="114"/>
        <v>0</v>
      </c>
      <c r="AX773" s="28">
        <f t="shared" si="111"/>
        <v>0</v>
      </c>
      <c r="AY773" s="29" t="e">
        <f t="shared" si="115"/>
        <v>#DIV/0!</v>
      </c>
      <c r="AZ773" s="30"/>
      <c r="BA773" s="31" t="e">
        <f t="shared" si="118"/>
        <v>#DIV/0!</v>
      </c>
      <c r="BB773" s="22"/>
      <c r="BC773" s="103" t="e">
        <f t="shared" si="116"/>
        <v>#DIV/0!</v>
      </c>
      <c r="BD773" s="22"/>
      <c r="BE773" s="32"/>
      <c r="BF773" s="34" t="e">
        <f t="shared" ref="BF773:BF836" si="119">(BD773-BE773)/BB773</f>
        <v>#DIV/0!</v>
      </c>
      <c r="BG773" s="35" t="e">
        <f t="shared" si="117"/>
        <v>#DIV/0!</v>
      </c>
    </row>
    <row r="774" spans="1:59" x14ac:dyDescent="0.45">
      <c r="A774" s="22"/>
      <c r="B774" s="22"/>
      <c r="C774" s="22"/>
      <c r="D774" s="22"/>
      <c r="E774" s="22"/>
      <c r="F774" s="22"/>
      <c r="G774" s="24">
        <f t="shared" si="112"/>
        <v>0</v>
      </c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6"/>
      <c r="AM774" s="25"/>
      <c r="AN774" s="26"/>
      <c r="AO774" s="25"/>
      <c r="AP774" s="25"/>
      <c r="AQ774" s="25"/>
      <c r="AR774" s="25"/>
      <c r="AS774" s="25"/>
      <c r="AT774" s="26"/>
      <c r="AU774" s="26"/>
      <c r="AV774" s="24">
        <f t="shared" si="113"/>
        <v>0</v>
      </c>
      <c r="AW774" s="27">
        <f t="shared" si="114"/>
        <v>0</v>
      </c>
      <c r="AX774" s="28">
        <f t="shared" si="111"/>
        <v>0</v>
      </c>
      <c r="AY774" s="29" t="e">
        <f t="shared" si="115"/>
        <v>#DIV/0!</v>
      </c>
      <c r="AZ774" s="30"/>
      <c r="BA774" s="31" t="e">
        <f t="shared" si="118"/>
        <v>#DIV/0!</v>
      </c>
      <c r="BB774" s="22"/>
      <c r="BC774" s="103" t="e">
        <f t="shared" si="116"/>
        <v>#DIV/0!</v>
      </c>
      <c r="BD774" s="22"/>
      <c r="BE774" s="32"/>
      <c r="BF774" s="34" t="e">
        <f t="shared" si="119"/>
        <v>#DIV/0!</v>
      </c>
      <c r="BG774" s="35" t="e">
        <f t="shared" si="117"/>
        <v>#DIV/0!</v>
      </c>
    </row>
    <row r="775" spans="1:59" x14ac:dyDescent="0.45">
      <c r="A775" s="22"/>
      <c r="B775" s="22"/>
      <c r="C775" s="22"/>
      <c r="D775" s="22"/>
      <c r="E775" s="22"/>
      <c r="F775" s="22"/>
      <c r="G775" s="24">
        <f t="shared" si="112"/>
        <v>0</v>
      </c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6"/>
      <c r="AM775" s="25"/>
      <c r="AN775" s="26"/>
      <c r="AO775" s="25"/>
      <c r="AP775" s="25"/>
      <c r="AQ775" s="25"/>
      <c r="AR775" s="25"/>
      <c r="AS775" s="25"/>
      <c r="AT775" s="26"/>
      <c r="AU775" s="26"/>
      <c r="AV775" s="24">
        <f t="shared" si="113"/>
        <v>0</v>
      </c>
      <c r="AW775" s="27">
        <f t="shared" si="114"/>
        <v>0</v>
      </c>
      <c r="AX775" s="28">
        <f t="shared" si="111"/>
        <v>0</v>
      </c>
      <c r="AY775" s="29" t="e">
        <f t="shared" si="115"/>
        <v>#DIV/0!</v>
      </c>
      <c r="AZ775" s="30"/>
      <c r="BA775" s="31" t="e">
        <f t="shared" si="118"/>
        <v>#DIV/0!</v>
      </c>
      <c r="BB775" s="22"/>
      <c r="BC775" s="103" t="e">
        <f t="shared" si="116"/>
        <v>#DIV/0!</v>
      </c>
      <c r="BD775" s="22"/>
      <c r="BE775" s="32"/>
      <c r="BF775" s="34" t="e">
        <f t="shared" si="119"/>
        <v>#DIV/0!</v>
      </c>
      <c r="BG775" s="35" t="e">
        <f t="shared" si="117"/>
        <v>#DIV/0!</v>
      </c>
    </row>
    <row r="776" spans="1:59" x14ac:dyDescent="0.45">
      <c r="A776" s="22"/>
      <c r="B776" s="22"/>
      <c r="C776" s="22"/>
      <c r="D776" s="22"/>
      <c r="E776" s="22"/>
      <c r="F776" s="22"/>
      <c r="G776" s="24">
        <f t="shared" si="112"/>
        <v>0</v>
      </c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6"/>
      <c r="AM776" s="25"/>
      <c r="AN776" s="26"/>
      <c r="AO776" s="25"/>
      <c r="AP776" s="25"/>
      <c r="AQ776" s="25"/>
      <c r="AR776" s="25"/>
      <c r="AS776" s="25"/>
      <c r="AT776" s="26"/>
      <c r="AU776" s="26"/>
      <c r="AV776" s="24">
        <f t="shared" si="113"/>
        <v>0</v>
      </c>
      <c r="AW776" s="27">
        <f t="shared" si="114"/>
        <v>0</v>
      </c>
      <c r="AX776" s="28">
        <f t="shared" si="111"/>
        <v>0</v>
      </c>
      <c r="AY776" s="29" t="e">
        <f t="shared" si="115"/>
        <v>#DIV/0!</v>
      </c>
      <c r="AZ776" s="30"/>
      <c r="BA776" s="31" t="e">
        <f t="shared" si="118"/>
        <v>#DIV/0!</v>
      </c>
      <c r="BB776" s="22"/>
      <c r="BC776" s="103" t="e">
        <f t="shared" si="116"/>
        <v>#DIV/0!</v>
      </c>
      <c r="BD776" s="22"/>
      <c r="BE776" s="32"/>
      <c r="BF776" s="34" t="e">
        <f t="shared" si="119"/>
        <v>#DIV/0!</v>
      </c>
      <c r="BG776" s="35" t="e">
        <f t="shared" si="117"/>
        <v>#DIV/0!</v>
      </c>
    </row>
    <row r="777" spans="1:59" x14ac:dyDescent="0.45">
      <c r="A777" s="22"/>
      <c r="B777" s="22"/>
      <c r="C777" s="22"/>
      <c r="D777" s="22"/>
      <c r="E777" s="22"/>
      <c r="F777" s="22"/>
      <c r="G777" s="24">
        <f t="shared" si="112"/>
        <v>0</v>
      </c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6"/>
      <c r="AM777" s="25"/>
      <c r="AN777" s="26"/>
      <c r="AO777" s="25"/>
      <c r="AP777" s="25"/>
      <c r="AQ777" s="25"/>
      <c r="AR777" s="25"/>
      <c r="AS777" s="25"/>
      <c r="AT777" s="26"/>
      <c r="AU777" s="26"/>
      <c r="AV777" s="24">
        <f t="shared" si="113"/>
        <v>0</v>
      </c>
      <c r="AW777" s="27">
        <f t="shared" si="114"/>
        <v>0</v>
      </c>
      <c r="AX777" s="28">
        <f t="shared" si="111"/>
        <v>0</v>
      </c>
      <c r="AY777" s="29" t="e">
        <f t="shared" si="115"/>
        <v>#DIV/0!</v>
      </c>
      <c r="AZ777" s="30"/>
      <c r="BA777" s="31" t="e">
        <f t="shared" si="118"/>
        <v>#DIV/0!</v>
      </c>
      <c r="BB777" s="22"/>
      <c r="BC777" s="103" t="e">
        <f t="shared" si="116"/>
        <v>#DIV/0!</v>
      </c>
      <c r="BD777" s="22"/>
      <c r="BE777" s="32"/>
      <c r="BF777" s="34" t="e">
        <f t="shared" si="119"/>
        <v>#DIV/0!</v>
      </c>
      <c r="BG777" s="35" t="e">
        <f t="shared" si="117"/>
        <v>#DIV/0!</v>
      </c>
    </row>
    <row r="778" spans="1:59" x14ac:dyDescent="0.45">
      <c r="A778" s="22"/>
      <c r="B778" s="22"/>
      <c r="C778" s="22"/>
      <c r="D778" s="22"/>
      <c r="E778" s="22"/>
      <c r="F778" s="22"/>
      <c r="G778" s="24">
        <f t="shared" si="112"/>
        <v>0</v>
      </c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6"/>
      <c r="AM778" s="25"/>
      <c r="AN778" s="26"/>
      <c r="AO778" s="25"/>
      <c r="AP778" s="25"/>
      <c r="AQ778" s="25"/>
      <c r="AR778" s="25"/>
      <c r="AS778" s="25"/>
      <c r="AT778" s="26"/>
      <c r="AU778" s="26"/>
      <c r="AV778" s="24">
        <f t="shared" si="113"/>
        <v>0</v>
      </c>
      <c r="AW778" s="27">
        <f t="shared" si="114"/>
        <v>0</v>
      </c>
      <c r="AX778" s="28">
        <f t="shared" si="111"/>
        <v>0</v>
      </c>
      <c r="AY778" s="29" t="e">
        <f t="shared" si="115"/>
        <v>#DIV/0!</v>
      </c>
      <c r="AZ778" s="30"/>
      <c r="BA778" s="31" t="e">
        <f t="shared" si="118"/>
        <v>#DIV/0!</v>
      </c>
      <c r="BB778" s="22"/>
      <c r="BC778" s="103" t="e">
        <f t="shared" si="116"/>
        <v>#DIV/0!</v>
      </c>
      <c r="BD778" s="22"/>
      <c r="BE778" s="32"/>
      <c r="BF778" s="34" t="e">
        <f t="shared" si="119"/>
        <v>#DIV/0!</v>
      </c>
      <c r="BG778" s="35" t="e">
        <f t="shared" si="117"/>
        <v>#DIV/0!</v>
      </c>
    </row>
    <row r="779" spans="1:59" x14ac:dyDescent="0.45">
      <c r="A779" s="22"/>
      <c r="B779" s="22"/>
      <c r="C779" s="22"/>
      <c r="D779" s="22"/>
      <c r="E779" s="22"/>
      <c r="F779" s="22"/>
      <c r="G779" s="24">
        <f t="shared" si="112"/>
        <v>0</v>
      </c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6"/>
      <c r="AM779" s="25"/>
      <c r="AN779" s="26"/>
      <c r="AO779" s="25"/>
      <c r="AP779" s="25"/>
      <c r="AQ779" s="25"/>
      <c r="AR779" s="25"/>
      <c r="AS779" s="25"/>
      <c r="AT779" s="26"/>
      <c r="AU779" s="26"/>
      <c r="AV779" s="24">
        <f t="shared" si="113"/>
        <v>0</v>
      </c>
      <c r="AW779" s="27">
        <f t="shared" si="114"/>
        <v>0</v>
      </c>
      <c r="AX779" s="28">
        <f t="shared" si="111"/>
        <v>0</v>
      </c>
      <c r="AY779" s="29" t="e">
        <f t="shared" si="115"/>
        <v>#DIV/0!</v>
      </c>
      <c r="AZ779" s="30"/>
      <c r="BA779" s="31" t="e">
        <f t="shared" si="118"/>
        <v>#DIV/0!</v>
      </c>
      <c r="BB779" s="22"/>
      <c r="BC779" s="103" t="e">
        <f t="shared" si="116"/>
        <v>#DIV/0!</v>
      </c>
      <c r="BD779" s="22"/>
      <c r="BE779" s="32"/>
      <c r="BF779" s="34" t="e">
        <f t="shared" si="119"/>
        <v>#DIV/0!</v>
      </c>
      <c r="BG779" s="35" t="e">
        <f t="shared" si="117"/>
        <v>#DIV/0!</v>
      </c>
    </row>
    <row r="780" spans="1:59" x14ac:dyDescent="0.45">
      <c r="A780" s="22"/>
      <c r="B780" s="22"/>
      <c r="C780" s="22"/>
      <c r="D780" s="22"/>
      <c r="E780" s="22"/>
      <c r="F780" s="22"/>
      <c r="G780" s="24">
        <f t="shared" si="112"/>
        <v>0</v>
      </c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6"/>
      <c r="AM780" s="25"/>
      <c r="AN780" s="26"/>
      <c r="AO780" s="25"/>
      <c r="AP780" s="25"/>
      <c r="AQ780" s="25"/>
      <c r="AR780" s="25"/>
      <c r="AS780" s="25"/>
      <c r="AT780" s="26"/>
      <c r="AU780" s="26"/>
      <c r="AV780" s="24">
        <f t="shared" si="113"/>
        <v>0</v>
      </c>
      <c r="AW780" s="27">
        <f t="shared" si="114"/>
        <v>0</v>
      </c>
      <c r="AX780" s="28">
        <f t="shared" si="111"/>
        <v>0</v>
      </c>
      <c r="AY780" s="29" t="e">
        <f t="shared" si="115"/>
        <v>#DIV/0!</v>
      </c>
      <c r="AZ780" s="30"/>
      <c r="BA780" s="31" t="e">
        <f t="shared" si="118"/>
        <v>#DIV/0!</v>
      </c>
      <c r="BB780" s="22"/>
      <c r="BC780" s="103" t="e">
        <f t="shared" si="116"/>
        <v>#DIV/0!</v>
      </c>
      <c r="BD780" s="22"/>
      <c r="BE780" s="32"/>
      <c r="BF780" s="34" t="e">
        <f t="shared" si="119"/>
        <v>#DIV/0!</v>
      </c>
      <c r="BG780" s="35" t="e">
        <f t="shared" si="117"/>
        <v>#DIV/0!</v>
      </c>
    </row>
    <row r="781" spans="1:59" x14ac:dyDescent="0.45">
      <c r="A781" s="22"/>
      <c r="B781" s="22"/>
      <c r="C781" s="22"/>
      <c r="D781" s="22"/>
      <c r="E781" s="22"/>
      <c r="F781" s="22"/>
      <c r="G781" s="24">
        <f t="shared" si="112"/>
        <v>0</v>
      </c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6"/>
      <c r="AM781" s="25"/>
      <c r="AN781" s="26"/>
      <c r="AO781" s="25"/>
      <c r="AP781" s="25"/>
      <c r="AQ781" s="25"/>
      <c r="AR781" s="25"/>
      <c r="AS781" s="25"/>
      <c r="AT781" s="26"/>
      <c r="AU781" s="26"/>
      <c r="AV781" s="24">
        <f t="shared" si="113"/>
        <v>0</v>
      </c>
      <c r="AW781" s="27">
        <f t="shared" si="114"/>
        <v>0</v>
      </c>
      <c r="AX781" s="28">
        <f t="shared" si="111"/>
        <v>0</v>
      </c>
      <c r="AY781" s="29" t="e">
        <f t="shared" si="115"/>
        <v>#DIV/0!</v>
      </c>
      <c r="AZ781" s="30"/>
      <c r="BA781" s="31" t="e">
        <f t="shared" si="118"/>
        <v>#DIV/0!</v>
      </c>
      <c r="BB781" s="22"/>
      <c r="BC781" s="103" t="e">
        <f t="shared" si="116"/>
        <v>#DIV/0!</v>
      </c>
      <c r="BD781" s="22"/>
      <c r="BE781" s="32"/>
      <c r="BF781" s="34" t="e">
        <f t="shared" si="119"/>
        <v>#DIV/0!</v>
      </c>
      <c r="BG781" s="35" t="e">
        <f t="shared" si="117"/>
        <v>#DIV/0!</v>
      </c>
    </row>
    <row r="782" spans="1:59" x14ac:dyDescent="0.45">
      <c r="A782" s="22"/>
      <c r="B782" s="22"/>
      <c r="C782" s="22"/>
      <c r="D782" s="22"/>
      <c r="E782" s="22"/>
      <c r="F782" s="22"/>
      <c r="G782" s="24">
        <f t="shared" si="112"/>
        <v>0</v>
      </c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6"/>
      <c r="AM782" s="25"/>
      <c r="AN782" s="26"/>
      <c r="AO782" s="25"/>
      <c r="AP782" s="25"/>
      <c r="AQ782" s="25"/>
      <c r="AR782" s="25"/>
      <c r="AS782" s="25"/>
      <c r="AT782" s="26"/>
      <c r="AU782" s="26"/>
      <c r="AV782" s="24">
        <f t="shared" si="113"/>
        <v>0</v>
      </c>
      <c r="AW782" s="27">
        <f t="shared" si="114"/>
        <v>0</v>
      </c>
      <c r="AX782" s="28">
        <f t="shared" si="111"/>
        <v>0</v>
      </c>
      <c r="AY782" s="29" t="e">
        <f t="shared" si="115"/>
        <v>#DIV/0!</v>
      </c>
      <c r="AZ782" s="30"/>
      <c r="BA782" s="31" t="e">
        <f t="shared" si="118"/>
        <v>#DIV/0!</v>
      </c>
      <c r="BB782" s="22"/>
      <c r="BC782" s="103" t="e">
        <f t="shared" si="116"/>
        <v>#DIV/0!</v>
      </c>
      <c r="BD782" s="22"/>
      <c r="BE782" s="32"/>
      <c r="BF782" s="34" t="e">
        <f t="shared" si="119"/>
        <v>#DIV/0!</v>
      </c>
      <c r="BG782" s="35" t="e">
        <f t="shared" si="117"/>
        <v>#DIV/0!</v>
      </c>
    </row>
    <row r="783" spans="1:59" x14ac:dyDescent="0.45">
      <c r="A783" s="22"/>
      <c r="B783" s="22"/>
      <c r="C783" s="22"/>
      <c r="D783" s="22"/>
      <c r="E783" s="22"/>
      <c r="F783" s="22"/>
      <c r="G783" s="24">
        <f t="shared" si="112"/>
        <v>0</v>
      </c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6"/>
      <c r="AM783" s="25"/>
      <c r="AN783" s="26"/>
      <c r="AO783" s="25"/>
      <c r="AP783" s="25"/>
      <c r="AQ783" s="25"/>
      <c r="AR783" s="25"/>
      <c r="AS783" s="25"/>
      <c r="AT783" s="26"/>
      <c r="AU783" s="26"/>
      <c r="AV783" s="24">
        <f t="shared" si="113"/>
        <v>0</v>
      </c>
      <c r="AW783" s="27">
        <f t="shared" si="114"/>
        <v>0</v>
      </c>
      <c r="AX783" s="28">
        <f t="shared" si="111"/>
        <v>0</v>
      </c>
      <c r="AY783" s="29" t="e">
        <f t="shared" si="115"/>
        <v>#DIV/0!</v>
      </c>
      <c r="AZ783" s="30"/>
      <c r="BA783" s="31" t="e">
        <f t="shared" si="118"/>
        <v>#DIV/0!</v>
      </c>
      <c r="BB783" s="22"/>
      <c r="BC783" s="103" t="e">
        <f t="shared" si="116"/>
        <v>#DIV/0!</v>
      </c>
      <c r="BD783" s="22"/>
      <c r="BE783" s="32"/>
      <c r="BF783" s="34" t="e">
        <f t="shared" si="119"/>
        <v>#DIV/0!</v>
      </c>
      <c r="BG783" s="35" t="e">
        <f t="shared" si="117"/>
        <v>#DIV/0!</v>
      </c>
    </row>
    <row r="784" spans="1:59" x14ac:dyDescent="0.45">
      <c r="A784" s="22"/>
      <c r="B784" s="22"/>
      <c r="C784" s="22"/>
      <c r="D784" s="22"/>
      <c r="E784" s="22"/>
      <c r="F784" s="22"/>
      <c r="G784" s="24">
        <f t="shared" si="112"/>
        <v>0</v>
      </c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6"/>
      <c r="AM784" s="25"/>
      <c r="AN784" s="26"/>
      <c r="AO784" s="25"/>
      <c r="AP784" s="25"/>
      <c r="AQ784" s="25"/>
      <c r="AR784" s="25"/>
      <c r="AS784" s="25"/>
      <c r="AT784" s="26"/>
      <c r="AU784" s="26"/>
      <c r="AV784" s="24">
        <f t="shared" si="113"/>
        <v>0</v>
      </c>
      <c r="AW784" s="27">
        <f t="shared" si="114"/>
        <v>0</v>
      </c>
      <c r="AX784" s="28">
        <f t="shared" si="111"/>
        <v>0</v>
      </c>
      <c r="AY784" s="29" t="e">
        <f t="shared" si="115"/>
        <v>#DIV/0!</v>
      </c>
      <c r="AZ784" s="30"/>
      <c r="BA784" s="31" t="e">
        <f t="shared" si="118"/>
        <v>#DIV/0!</v>
      </c>
      <c r="BB784" s="22"/>
      <c r="BC784" s="103" t="e">
        <f t="shared" si="116"/>
        <v>#DIV/0!</v>
      </c>
      <c r="BD784" s="22"/>
      <c r="BE784" s="32"/>
      <c r="BF784" s="34" t="e">
        <f t="shared" si="119"/>
        <v>#DIV/0!</v>
      </c>
      <c r="BG784" s="35" t="e">
        <f t="shared" si="117"/>
        <v>#DIV/0!</v>
      </c>
    </row>
    <row r="785" spans="1:59" x14ac:dyDescent="0.45">
      <c r="A785" s="22"/>
      <c r="B785" s="22"/>
      <c r="C785" s="22"/>
      <c r="D785" s="22"/>
      <c r="E785" s="22"/>
      <c r="F785" s="22"/>
      <c r="G785" s="24">
        <f t="shared" si="112"/>
        <v>0</v>
      </c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6"/>
      <c r="AM785" s="25"/>
      <c r="AN785" s="26"/>
      <c r="AO785" s="25"/>
      <c r="AP785" s="25"/>
      <c r="AQ785" s="25"/>
      <c r="AR785" s="25"/>
      <c r="AS785" s="25"/>
      <c r="AT785" s="26"/>
      <c r="AU785" s="26"/>
      <c r="AV785" s="24">
        <f t="shared" si="113"/>
        <v>0</v>
      </c>
      <c r="AW785" s="27">
        <f t="shared" si="114"/>
        <v>0</v>
      </c>
      <c r="AX785" s="28">
        <f t="shared" si="111"/>
        <v>0</v>
      </c>
      <c r="AY785" s="29" t="e">
        <f t="shared" si="115"/>
        <v>#DIV/0!</v>
      </c>
      <c r="AZ785" s="30"/>
      <c r="BA785" s="31" t="e">
        <f t="shared" si="118"/>
        <v>#DIV/0!</v>
      </c>
      <c r="BB785" s="22"/>
      <c r="BC785" s="103" t="e">
        <f t="shared" si="116"/>
        <v>#DIV/0!</v>
      </c>
      <c r="BD785" s="22"/>
      <c r="BE785" s="32"/>
      <c r="BF785" s="34" t="e">
        <f t="shared" si="119"/>
        <v>#DIV/0!</v>
      </c>
      <c r="BG785" s="35" t="e">
        <f t="shared" si="117"/>
        <v>#DIV/0!</v>
      </c>
    </row>
    <row r="786" spans="1:59" x14ac:dyDescent="0.45">
      <c r="A786" s="22"/>
      <c r="B786" s="22"/>
      <c r="C786" s="22"/>
      <c r="D786" s="22"/>
      <c r="E786" s="22"/>
      <c r="F786" s="22"/>
      <c r="G786" s="24">
        <f t="shared" si="112"/>
        <v>0</v>
      </c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6"/>
      <c r="AM786" s="25"/>
      <c r="AN786" s="26"/>
      <c r="AO786" s="25"/>
      <c r="AP786" s="25"/>
      <c r="AQ786" s="25"/>
      <c r="AR786" s="25"/>
      <c r="AS786" s="25"/>
      <c r="AT786" s="26"/>
      <c r="AU786" s="26"/>
      <c r="AV786" s="24">
        <f t="shared" si="113"/>
        <v>0</v>
      </c>
      <c r="AW786" s="27">
        <f t="shared" si="114"/>
        <v>0</v>
      </c>
      <c r="AX786" s="28">
        <f t="shared" si="111"/>
        <v>0</v>
      </c>
      <c r="AY786" s="29" t="e">
        <f t="shared" si="115"/>
        <v>#DIV/0!</v>
      </c>
      <c r="AZ786" s="30"/>
      <c r="BA786" s="31" t="e">
        <f t="shared" si="118"/>
        <v>#DIV/0!</v>
      </c>
      <c r="BB786" s="22"/>
      <c r="BC786" s="103" t="e">
        <f t="shared" si="116"/>
        <v>#DIV/0!</v>
      </c>
      <c r="BD786" s="22"/>
      <c r="BE786" s="32"/>
      <c r="BF786" s="34" t="e">
        <f t="shared" si="119"/>
        <v>#DIV/0!</v>
      </c>
      <c r="BG786" s="35" t="e">
        <f t="shared" si="117"/>
        <v>#DIV/0!</v>
      </c>
    </row>
    <row r="787" spans="1:59" x14ac:dyDescent="0.45">
      <c r="A787" s="22"/>
      <c r="B787" s="22"/>
      <c r="C787" s="22"/>
      <c r="D787" s="22"/>
      <c r="E787" s="22"/>
      <c r="F787" s="22"/>
      <c r="G787" s="24">
        <f t="shared" si="112"/>
        <v>0</v>
      </c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6"/>
      <c r="AM787" s="25"/>
      <c r="AN787" s="26"/>
      <c r="AO787" s="25"/>
      <c r="AP787" s="25"/>
      <c r="AQ787" s="25"/>
      <c r="AR787" s="25"/>
      <c r="AS787" s="25"/>
      <c r="AT787" s="26"/>
      <c r="AU787" s="26"/>
      <c r="AV787" s="24">
        <f t="shared" si="113"/>
        <v>0</v>
      </c>
      <c r="AW787" s="27">
        <f t="shared" si="114"/>
        <v>0</v>
      </c>
      <c r="AX787" s="28">
        <f t="shared" ref="AX787:AX850" si="120">(HOUR(AW787)*60)+MINUTE(AW787)</f>
        <v>0</v>
      </c>
      <c r="AY787" s="29" t="e">
        <f t="shared" si="115"/>
        <v>#DIV/0!</v>
      </c>
      <c r="AZ787" s="30"/>
      <c r="BA787" s="31" t="e">
        <f t="shared" si="118"/>
        <v>#DIV/0!</v>
      </c>
      <c r="BB787" s="22"/>
      <c r="BC787" s="103" t="e">
        <f t="shared" si="116"/>
        <v>#DIV/0!</v>
      </c>
      <c r="BD787" s="22"/>
      <c r="BE787" s="32"/>
      <c r="BF787" s="34" t="e">
        <f t="shared" si="119"/>
        <v>#DIV/0!</v>
      </c>
      <c r="BG787" s="35" t="e">
        <f t="shared" si="117"/>
        <v>#DIV/0!</v>
      </c>
    </row>
    <row r="788" spans="1:59" x14ac:dyDescent="0.45">
      <c r="A788" s="22"/>
      <c r="B788" s="22"/>
      <c r="C788" s="22"/>
      <c r="D788" s="22"/>
      <c r="E788" s="22"/>
      <c r="F788" s="22"/>
      <c r="G788" s="24">
        <f t="shared" si="112"/>
        <v>0</v>
      </c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6"/>
      <c r="AM788" s="25"/>
      <c r="AN788" s="26"/>
      <c r="AO788" s="25"/>
      <c r="AP788" s="25"/>
      <c r="AQ788" s="25"/>
      <c r="AR788" s="25"/>
      <c r="AS788" s="25"/>
      <c r="AT788" s="26"/>
      <c r="AU788" s="26"/>
      <c r="AV788" s="24">
        <f t="shared" si="113"/>
        <v>0</v>
      </c>
      <c r="AW788" s="27">
        <f t="shared" si="114"/>
        <v>0</v>
      </c>
      <c r="AX788" s="28">
        <f t="shared" si="120"/>
        <v>0</v>
      </c>
      <c r="AY788" s="29" t="e">
        <f t="shared" si="115"/>
        <v>#DIV/0!</v>
      </c>
      <c r="AZ788" s="30"/>
      <c r="BA788" s="31" t="e">
        <f t="shared" si="118"/>
        <v>#DIV/0!</v>
      </c>
      <c r="BB788" s="22"/>
      <c r="BC788" s="103" t="e">
        <f t="shared" si="116"/>
        <v>#DIV/0!</v>
      </c>
      <c r="BD788" s="22"/>
      <c r="BE788" s="32"/>
      <c r="BF788" s="34" t="e">
        <f t="shared" si="119"/>
        <v>#DIV/0!</v>
      </c>
      <c r="BG788" s="35" t="e">
        <f t="shared" si="117"/>
        <v>#DIV/0!</v>
      </c>
    </row>
    <row r="789" spans="1:59" x14ac:dyDescent="0.45">
      <c r="A789" s="22"/>
      <c r="B789" s="22"/>
      <c r="C789" s="22"/>
      <c r="D789" s="22"/>
      <c r="E789" s="22"/>
      <c r="F789" s="22"/>
      <c r="G789" s="24">
        <f t="shared" si="112"/>
        <v>0</v>
      </c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6"/>
      <c r="AM789" s="25"/>
      <c r="AN789" s="26"/>
      <c r="AO789" s="25"/>
      <c r="AP789" s="25"/>
      <c r="AQ789" s="25"/>
      <c r="AR789" s="25"/>
      <c r="AS789" s="25"/>
      <c r="AT789" s="26"/>
      <c r="AU789" s="26"/>
      <c r="AV789" s="24">
        <f t="shared" si="113"/>
        <v>0</v>
      </c>
      <c r="AW789" s="27">
        <f t="shared" si="114"/>
        <v>0</v>
      </c>
      <c r="AX789" s="28">
        <f t="shared" si="120"/>
        <v>0</v>
      </c>
      <c r="AY789" s="29" t="e">
        <f t="shared" si="115"/>
        <v>#DIV/0!</v>
      </c>
      <c r="AZ789" s="30"/>
      <c r="BA789" s="31" t="e">
        <f t="shared" si="118"/>
        <v>#DIV/0!</v>
      </c>
      <c r="BB789" s="22"/>
      <c r="BC789" s="103" t="e">
        <f t="shared" si="116"/>
        <v>#DIV/0!</v>
      </c>
      <c r="BD789" s="22"/>
      <c r="BE789" s="32"/>
      <c r="BF789" s="34" t="e">
        <f t="shared" si="119"/>
        <v>#DIV/0!</v>
      </c>
      <c r="BG789" s="35" t="e">
        <f t="shared" si="117"/>
        <v>#DIV/0!</v>
      </c>
    </row>
    <row r="790" spans="1:59" x14ac:dyDescent="0.45">
      <c r="A790" s="22"/>
      <c r="B790" s="22"/>
      <c r="C790" s="22"/>
      <c r="D790" s="22"/>
      <c r="E790" s="22"/>
      <c r="F790" s="22"/>
      <c r="G790" s="24">
        <f t="shared" si="112"/>
        <v>0</v>
      </c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6"/>
      <c r="AM790" s="25"/>
      <c r="AN790" s="26"/>
      <c r="AO790" s="25"/>
      <c r="AP790" s="25"/>
      <c r="AQ790" s="25"/>
      <c r="AR790" s="25"/>
      <c r="AS790" s="25"/>
      <c r="AT790" s="26"/>
      <c r="AU790" s="26"/>
      <c r="AV790" s="24">
        <f t="shared" si="113"/>
        <v>0</v>
      </c>
      <c r="AW790" s="27">
        <f t="shared" si="114"/>
        <v>0</v>
      </c>
      <c r="AX790" s="28">
        <f t="shared" si="120"/>
        <v>0</v>
      </c>
      <c r="AY790" s="29" t="e">
        <f t="shared" si="115"/>
        <v>#DIV/0!</v>
      </c>
      <c r="AZ790" s="30"/>
      <c r="BA790" s="31" t="e">
        <f t="shared" si="118"/>
        <v>#DIV/0!</v>
      </c>
      <c r="BB790" s="22"/>
      <c r="BC790" s="103" t="e">
        <f t="shared" si="116"/>
        <v>#DIV/0!</v>
      </c>
      <c r="BD790" s="22"/>
      <c r="BE790" s="32"/>
      <c r="BF790" s="34" t="e">
        <f t="shared" si="119"/>
        <v>#DIV/0!</v>
      </c>
      <c r="BG790" s="35" t="e">
        <f t="shared" si="117"/>
        <v>#DIV/0!</v>
      </c>
    </row>
    <row r="791" spans="1:59" x14ac:dyDescent="0.45">
      <c r="A791" s="22"/>
      <c r="B791" s="22"/>
      <c r="C791" s="22"/>
      <c r="D791" s="22"/>
      <c r="E791" s="22"/>
      <c r="F791" s="22"/>
      <c r="G791" s="24">
        <f t="shared" si="112"/>
        <v>0</v>
      </c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6"/>
      <c r="AM791" s="25"/>
      <c r="AN791" s="26"/>
      <c r="AO791" s="25"/>
      <c r="AP791" s="25"/>
      <c r="AQ791" s="25"/>
      <c r="AR791" s="25"/>
      <c r="AS791" s="25"/>
      <c r="AT791" s="26"/>
      <c r="AU791" s="26"/>
      <c r="AV791" s="24">
        <f t="shared" si="113"/>
        <v>0</v>
      </c>
      <c r="AW791" s="27">
        <f t="shared" si="114"/>
        <v>0</v>
      </c>
      <c r="AX791" s="28">
        <f t="shared" si="120"/>
        <v>0</v>
      </c>
      <c r="AY791" s="29" t="e">
        <f t="shared" si="115"/>
        <v>#DIV/0!</v>
      </c>
      <c r="AZ791" s="30"/>
      <c r="BA791" s="31" t="e">
        <f t="shared" si="118"/>
        <v>#DIV/0!</v>
      </c>
      <c r="BB791" s="22"/>
      <c r="BC791" s="103" t="e">
        <f t="shared" si="116"/>
        <v>#DIV/0!</v>
      </c>
      <c r="BD791" s="22"/>
      <c r="BE791" s="32"/>
      <c r="BF791" s="34" t="e">
        <f t="shared" si="119"/>
        <v>#DIV/0!</v>
      </c>
      <c r="BG791" s="35" t="e">
        <f t="shared" si="117"/>
        <v>#DIV/0!</v>
      </c>
    </row>
    <row r="792" spans="1:59" x14ac:dyDescent="0.45">
      <c r="A792" s="22"/>
      <c r="B792" s="22"/>
      <c r="C792" s="22"/>
      <c r="D792" s="22"/>
      <c r="E792" s="22"/>
      <c r="F792" s="22"/>
      <c r="G792" s="24">
        <f t="shared" ref="G792:G855" si="121">(D792-C792)-(E792+F792)</f>
        <v>0</v>
      </c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6"/>
      <c r="AM792" s="25"/>
      <c r="AN792" s="26"/>
      <c r="AO792" s="25"/>
      <c r="AP792" s="25"/>
      <c r="AQ792" s="25"/>
      <c r="AR792" s="25"/>
      <c r="AS792" s="25"/>
      <c r="AT792" s="26"/>
      <c r="AU792" s="26"/>
      <c r="AV792" s="24">
        <f t="shared" si="113"/>
        <v>0</v>
      </c>
      <c r="AW792" s="27">
        <f t="shared" si="114"/>
        <v>0</v>
      </c>
      <c r="AX792" s="28">
        <f t="shared" si="120"/>
        <v>0</v>
      </c>
      <c r="AY792" s="29" t="e">
        <f t="shared" si="115"/>
        <v>#DIV/0!</v>
      </c>
      <c r="AZ792" s="30"/>
      <c r="BA792" s="31" t="e">
        <f t="shared" si="118"/>
        <v>#DIV/0!</v>
      </c>
      <c r="BB792" s="22"/>
      <c r="BC792" s="103" t="e">
        <f t="shared" si="116"/>
        <v>#DIV/0!</v>
      </c>
      <c r="BD792" s="22"/>
      <c r="BE792" s="32"/>
      <c r="BF792" s="34" t="e">
        <f t="shared" si="119"/>
        <v>#DIV/0!</v>
      </c>
      <c r="BG792" s="35" t="e">
        <f t="shared" si="117"/>
        <v>#DIV/0!</v>
      </c>
    </row>
    <row r="793" spans="1:59" x14ac:dyDescent="0.45">
      <c r="A793" s="22"/>
      <c r="B793" s="22"/>
      <c r="C793" s="22"/>
      <c r="D793" s="22"/>
      <c r="E793" s="22"/>
      <c r="F793" s="22"/>
      <c r="G793" s="24">
        <f t="shared" si="121"/>
        <v>0</v>
      </c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6"/>
      <c r="AM793" s="25"/>
      <c r="AN793" s="26"/>
      <c r="AO793" s="25"/>
      <c r="AP793" s="25"/>
      <c r="AQ793" s="25"/>
      <c r="AR793" s="25"/>
      <c r="AS793" s="25"/>
      <c r="AT793" s="26"/>
      <c r="AU793" s="26"/>
      <c r="AV793" s="24">
        <f t="shared" si="113"/>
        <v>0</v>
      </c>
      <c r="AW793" s="27">
        <f t="shared" si="114"/>
        <v>0</v>
      </c>
      <c r="AX793" s="28">
        <f t="shared" si="120"/>
        <v>0</v>
      </c>
      <c r="AY793" s="29" t="e">
        <f t="shared" si="115"/>
        <v>#DIV/0!</v>
      </c>
      <c r="AZ793" s="30"/>
      <c r="BA793" s="31" t="e">
        <f t="shared" si="118"/>
        <v>#DIV/0!</v>
      </c>
      <c r="BB793" s="22"/>
      <c r="BC793" s="103" t="e">
        <f t="shared" si="116"/>
        <v>#DIV/0!</v>
      </c>
      <c r="BD793" s="22"/>
      <c r="BE793" s="32"/>
      <c r="BF793" s="34" t="e">
        <f t="shared" si="119"/>
        <v>#DIV/0!</v>
      </c>
      <c r="BG793" s="35" t="e">
        <f t="shared" si="117"/>
        <v>#DIV/0!</v>
      </c>
    </row>
    <row r="794" spans="1:59" x14ac:dyDescent="0.45">
      <c r="A794" s="22"/>
      <c r="B794" s="22"/>
      <c r="C794" s="22"/>
      <c r="D794" s="22"/>
      <c r="E794" s="22"/>
      <c r="F794" s="22"/>
      <c r="G794" s="24">
        <f t="shared" si="121"/>
        <v>0</v>
      </c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6"/>
      <c r="AM794" s="25"/>
      <c r="AN794" s="26"/>
      <c r="AO794" s="25"/>
      <c r="AP794" s="25"/>
      <c r="AQ794" s="25"/>
      <c r="AR794" s="25"/>
      <c r="AS794" s="25"/>
      <c r="AT794" s="26"/>
      <c r="AU794" s="26"/>
      <c r="AV794" s="24">
        <f t="shared" si="113"/>
        <v>0</v>
      </c>
      <c r="AW794" s="27">
        <f t="shared" si="114"/>
        <v>0</v>
      </c>
      <c r="AX794" s="28">
        <f t="shared" si="120"/>
        <v>0</v>
      </c>
      <c r="AY794" s="29" t="e">
        <f t="shared" si="115"/>
        <v>#DIV/0!</v>
      </c>
      <c r="AZ794" s="30"/>
      <c r="BA794" s="31" t="e">
        <f t="shared" si="118"/>
        <v>#DIV/0!</v>
      </c>
      <c r="BB794" s="22"/>
      <c r="BC794" s="103" t="e">
        <f t="shared" si="116"/>
        <v>#DIV/0!</v>
      </c>
      <c r="BD794" s="22"/>
      <c r="BE794" s="32"/>
      <c r="BF794" s="34" t="e">
        <f t="shared" si="119"/>
        <v>#DIV/0!</v>
      </c>
      <c r="BG794" s="35" t="e">
        <f t="shared" si="117"/>
        <v>#DIV/0!</v>
      </c>
    </row>
    <row r="795" spans="1:59" x14ac:dyDescent="0.45">
      <c r="A795" s="22"/>
      <c r="B795" s="22"/>
      <c r="C795" s="22"/>
      <c r="D795" s="22"/>
      <c r="E795" s="22"/>
      <c r="F795" s="22"/>
      <c r="G795" s="24">
        <f t="shared" si="121"/>
        <v>0</v>
      </c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6"/>
      <c r="AM795" s="25"/>
      <c r="AN795" s="26"/>
      <c r="AO795" s="25"/>
      <c r="AP795" s="25"/>
      <c r="AQ795" s="25"/>
      <c r="AR795" s="25"/>
      <c r="AS795" s="25"/>
      <c r="AT795" s="26"/>
      <c r="AU795" s="26"/>
      <c r="AV795" s="24">
        <f t="shared" si="113"/>
        <v>0</v>
      </c>
      <c r="AW795" s="27">
        <f t="shared" si="114"/>
        <v>0</v>
      </c>
      <c r="AX795" s="28">
        <f t="shared" si="120"/>
        <v>0</v>
      </c>
      <c r="AY795" s="29" t="e">
        <f t="shared" si="115"/>
        <v>#DIV/0!</v>
      </c>
      <c r="AZ795" s="30"/>
      <c r="BA795" s="31" t="e">
        <f t="shared" si="118"/>
        <v>#DIV/0!</v>
      </c>
      <c r="BB795" s="22"/>
      <c r="BC795" s="103" t="e">
        <f t="shared" si="116"/>
        <v>#DIV/0!</v>
      </c>
      <c r="BD795" s="22"/>
      <c r="BE795" s="32"/>
      <c r="BF795" s="34" t="e">
        <f t="shared" si="119"/>
        <v>#DIV/0!</v>
      </c>
      <c r="BG795" s="35" t="e">
        <f t="shared" si="117"/>
        <v>#DIV/0!</v>
      </c>
    </row>
    <row r="796" spans="1:59" x14ac:dyDescent="0.45">
      <c r="A796" s="22"/>
      <c r="B796" s="22"/>
      <c r="C796" s="22"/>
      <c r="D796" s="22"/>
      <c r="E796" s="22"/>
      <c r="F796" s="22"/>
      <c r="G796" s="24">
        <f t="shared" si="121"/>
        <v>0</v>
      </c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6"/>
      <c r="AM796" s="25"/>
      <c r="AN796" s="26"/>
      <c r="AO796" s="25"/>
      <c r="AP796" s="25"/>
      <c r="AQ796" s="25"/>
      <c r="AR796" s="25"/>
      <c r="AS796" s="25"/>
      <c r="AT796" s="26"/>
      <c r="AU796" s="26"/>
      <c r="AV796" s="24">
        <f t="shared" si="113"/>
        <v>0</v>
      </c>
      <c r="AW796" s="27">
        <f t="shared" si="114"/>
        <v>0</v>
      </c>
      <c r="AX796" s="28">
        <f t="shared" si="120"/>
        <v>0</v>
      </c>
      <c r="AY796" s="29" t="e">
        <f t="shared" si="115"/>
        <v>#DIV/0!</v>
      </c>
      <c r="AZ796" s="30"/>
      <c r="BA796" s="31" t="e">
        <f t="shared" si="118"/>
        <v>#DIV/0!</v>
      </c>
      <c r="BB796" s="22"/>
      <c r="BC796" s="103" t="e">
        <f t="shared" si="116"/>
        <v>#DIV/0!</v>
      </c>
      <c r="BD796" s="22"/>
      <c r="BE796" s="32"/>
      <c r="BF796" s="34" t="e">
        <f t="shared" si="119"/>
        <v>#DIV/0!</v>
      </c>
      <c r="BG796" s="35" t="e">
        <f t="shared" si="117"/>
        <v>#DIV/0!</v>
      </c>
    </row>
    <row r="797" spans="1:59" x14ac:dyDescent="0.45">
      <c r="A797" s="22"/>
      <c r="B797" s="22"/>
      <c r="C797" s="22"/>
      <c r="D797" s="22"/>
      <c r="E797" s="22"/>
      <c r="F797" s="22"/>
      <c r="G797" s="24">
        <f t="shared" si="121"/>
        <v>0</v>
      </c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6"/>
      <c r="AM797" s="25"/>
      <c r="AN797" s="26"/>
      <c r="AO797" s="25"/>
      <c r="AP797" s="25"/>
      <c r="AQ797" s="25"/>
      <c r="AR797" s="25"/>
      <c r="AS797" s="25"/>
      <c r="AT797" s="26"/>
      <c r="AU797" s="26"/>
      <c r="AV797" s="24">
        <f t="shared" si="113"/>
        <v>0</v>
      </c>
      <c r="AW797" s="27">
        <f t="shared" si="114"/>
        <v>0</v>
      </c>
      <c r="AX797" s="28">
        <f t="shared" si="120"/>
        <v>0</v>
      </c>
      <c r="AY797" s="29" t="e">
        <f t="shared" si="115"/>
        <v>#DIV/0!</v>
      </c>
      <c r="AZ797" s="30"/>
      <c r="BA797" s="31" t="e">
        <f t="shared" si="118"/>
        <v>#DIV/0!</v>
      </c>
      <c r="BB797" s="22"/>
      <c r="BC797" s="103" t="e">
        <f t="shared" si="116"/>
        <v>#DIV/0!</v>
      </c>
      <c r="BD797" s="22"/>
      <c r="BE797" s="32"/>
      <c r="BF797" s="34" t="e">
        <f t="shared" si="119"/>
        <v>#DIV/0!</v>
      </c>
      <c r="BG797" s="35" t="e">
        <f t="shared" si="117"/>
        <v>#DIV/0!</v>
      </c>
    </row>
    <row r="798" spans="1:59" x14ac:dyDescent="0.45">
      <c r="A798" s="22"/>
      <c r="B798" s="22"/>
      <c r="C798" s="22"/>
      <c r="D798" s="22"/>
      <c r="E798" s="22"/>
      <c r="F798" s="22"/>
      <c r="G798" s="24">
        <f t="shared" si="121"/>
        <v>0</v>
      </c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6"/>
      <c r="AM798" s="25"/>
      <c r="AN798" s="26"/>
      <c r="AO798" s="25"/>
      <c r="AP798" s="25"/>
      <c r="AQ798" s="25"/>
      <c r="AR798" s="25"/>
      <c r="AS798" s="25"/>
      <c r="AT798" s="26"/>
      <c r="AU798" s="26"/>
      <c r="AV798" s="24">
        <f t="shared" si="113"/>
        <v>0</v>
      </c>
      <c r="AW798" s="27">
        <f t="shared" si="114"/>
        <v>0</v>
      </c>
      <c r="AX798" s="28">
        <f t="shared" si="120"/>
        <v>0</v>
      </c>
      <c r="AY798" s="29" t="e">
        <f t="shared" si="115"/>
        <v>#DIV/0!</v>
      </c>
      <c r="AZ798" s="30"/>
      <c r="BA798" s="31" t="e">
        <f t="shared" si="118"/>
        <v>#DIV/0!</v>
      </c>
      <c r="BB798" s="22"/>
      <c r="BC798" s="103" t="e">
        <f t="shared" si="116"/>
        <v>#DIV/0!</v>
      </c>
      <c r="BD798" s="22"/>
      <c r="BE798" s="32"/>
      <c r="BF798" s="34" t="e">
        <f t="shared" si="119"/>
        <v>#DIV/0!</v>
      </c>
      <c r="BG798" s="35" t="e">
        <f t="shared" si="117"/>
        <v>#DIV/0!</v>
      </c>
    </row>
    <row r="799" spans="1:59" x14ac:dyDescent="0.45">
      <c r="A799" s="22"/>
      <c r="B799" s="22"/>
      <c r="C799" s="22"/>
      <c r="D799" s="22"/>
      <c r="E799" s="22"/>
      <c r="F799" s="22"/>
      <c r="G799" s="24">
        <f t="shared" si="121"/>
        <v>0</v>
      </c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6"/>
      <c r="AM799" s="25"/>
      <c r="AN799" s="26"/>
      <c r="AO799" s="25"/>
      <c r="AP799" s="25"/>
      <c r="AQ799" s="25"/>
      <c r="AR799" s="25"/>
      <c r="AS799" s="25"/>
      <c r="AT799" s="26"/>
      <c r="AU799" s="26"/>
      <c r="AV799" s="24">
        <f t="shared" si="113"/>
        <v>0</v>
      </c>
      <c r="AW799" s="27">
        <f t="shared" si="114"/>
        <v>0</v>
      </c>
      <c r="AX799" s="28">
        <f t="shared" si="120"/>
        <v>0</v>
      </c>
      <c r="AY799" s="29" t="e">
        <f t="shared" si="115"/>
        <v>#DIV/0!</v>
      </c>
      <c r="AZ799" s="30"/>
      <c r="BA799" s="31" t="e">
        <f t="shared" si="118"/>
        <v>#DIV/0!</v>
      </c>
      <c r="BB799" s="22"/>
      <c r="BC799" s="103" t="e">
        <f t="shared" si="116"/>
        <v>#DIV/0!</v>
      </c>
      <c r="BD799" s="22"/>
      <c r="BE799" s="32"/>
      <c r="BF799" s="34" t="e">
        <f t="shared" si="119"/>
        <v>#DIV/0!</v>
      </c>
      <c r="BG799" s="35" t="e">
        <f t="shared" si="117"/>
        <v>#DIV/0!</v>
      </c>
    </row>
    <row r="800" spans="1:59" x14ac:dyDescent="0.45">
      <c r="A800" s="22"/>
      <c r="B800" s="22"/>
      <c r="C800" s="22"/>
      <c r="D800" s="22"/>
      <c r="E800" s="22"/>
      <c r="F800" s="22"/>
      <c r="G800" s="24">
        <f t="shared" si="121"/>
        <v>0</v>
      </c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6"/>
      <c r="AM800" s="25"/>
      <c r="AN800" s="26"/>
      <c r="AO800" s="25"/>
      <c r="AP800" s="25"/>
      <c r="AQ800" s="25"/>
      <c r="AR800" s="25"/>
      <c r="AS800" s="25"/>
      <c r="AT800" s="26"/>
      <c r="AU800" s="26"/>
      <c r="AV800" s="24">
        <f t="shared" si="113"/>
        <v>0</v>
      </c>
      <c r="AW800" s="27">
        <f t="shared" si="114"/>
        <v>0</v>
      </c>
      <c r="AX800" s="28">
        <f t="shared" si="120"/>
        <v>0</v>
      </c>
      <c r="AY800" s="29" t="e">
        <f t="shared" si="115"/>
        <v>#DIV/0!</v>
      </c>
      <c r="AZ800" s="30"/>
      <c r="BA800" s="31" t="e">
        <f t="shared" si="118"/>
        <v>#DIV/0!</v>
      </c>
      <c r="BB800" s="22"/>
      <c r="BC800" s="103" t="e">
        <f t="shared" si="116"/>
        <v>#DIV/0!</v>
      </c>
      <c r="BD800" s="22"/>
      <c r="BE800" s="32"/>
      <c r="BF800" s="34" t="e">
        <f t="shared" si="119"/>
        <v>#DIV/0!</v>
      </c>
      <c r="BG800" s="35" t="e">
        <f t="shared" si="117"/>
        <v>#DIV/0!</v>
      </c>
    </row>
    <row r="801" spans="1:59" x14ac:dyDescent="0.45">
      <c r="A801" s="22"/>
      <c r="B801" s="22"/>
      <c r="C801" s="22"/>
      <c r="D801" s="22"/>
      <c r="E801" s="22"/>
      <c r="F801" s="22"/>
      <c r="G801" s="24">
        <f t="shared" si="121"/>
        <v>0</v>
      </c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6"/>
      <c r="AM801" s="25"/>
      <c r="AN801" s="26"/>
      <c r="AO801" s="25"/>
      <c r="AP801" s="25"/>
      <c r="AQ801" s="25"/>
      <c r="AR801" s="25"/>
      <c r="AS801" s="25"/>
      <c r="AT801" s="26"/>
      <c r="AU801" s="26"/>
      <c r="AV801" s="24">
        <f t="shared" si="113"/>
        <v>0</v>
      </c>
      <c r="AW801" s="27">
        <f t="shared" si="114"/>
        <v>0</v>
      </c>
      <c r="AX801" s="28">
        <f t="shared" si="120"/>
        <v>0</v>
      </c>
      <c r="AY801" s="29" t="e">
        <f t="shared" si="115"/>
        <v>#DIV/0!</v>
      </c>
      <c r="AZ801" s="30"/>
      <c r="BA801" s="31" t="e">
        <f t="shared" si="118"/>
        <v>#DIV/0!</v>
      </c>
      <c r="BB801" s="22"/>
      <c r="BC801" s="103" t="e">
        <f t="shared" si="116"/>
        <v>#DIV/0!</v>
      </c>
      <c r="BD801" s="22"/>
      <c r="BE801" s="32"/>
      <c r="BF801" s="34" t="e">
        <f t="shared" si="119"/>
        <v>#DIV/0!</v>
      </c>
      <c r="BG801" s="35" t="e">
        <f t="shared" si="117"/>
        <v>#DIV/0!</v>
      </c>
    </row>
    <row r="802" spans="1:59" x14ac:dyDescent="0.45">
      <c r="A802" s="22"/>
      <c r="B802" s="22"/>
      <c r="C802" s="22"/>
      <c r="D802" s="22"/>
      <c r="E802" s="22"/>
      <c r="F802" s="22"/>
      <c r="G802" s="24">
        <f t="shared" si="121"/>
        <v>0</v>
      </c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6"/>
      <c r="AM802" s="25"/>
      <c r="AN802" s="26"/>
      <c r="AO802" s="25"/>
      <c r="AP802" s="25"/>
      <c r="AQ802" s="25"/>
      <c r="AR802" s="25"/>
      <c r="AS802" s="25"/>
      <c r="AT802" s="26"/>
      <c r="AU802" s="26"/>
      <c r="AV802" s="24">
        <f t="shared" si="113"/>
        <v>0</v>
      </c>
      <c r="AW802" s="27">
        <f t="shared" si="114"/>
        <v>0</v>
      </c>
      <c r="AX802" s="28">
        <f t="shared" si="120"/>
        <v>0</v>
      </c>
      <c r="AY802" s="29" t="e">
        <f t="shared" si="115"/>
        <v>#DIV/0!</v>
      </c>
      <c r="AZ802" s="30"/>
      <c r="BA802" s="31" t="e">
        <f t="shared" si="118"/>
        <v>#DIV/0!</v>
      </c>
      <c r="BB802" s="22"/>
      <c r="BC802" s="103" t="e">
        <f t="shared" si="116"/>
        <v>#DIV/0!</v>
      </c>
      <c r="BD802" s="22"/>
      <c r="BE802" s="32"/>
      <c r="BF802" s="34" t="e">
        <f t="shared" si="119"/>
        <v>#DIV/0!</v>
      </c>
      <c r="BG802" s="35" t="e">
        <f t="shared" si="117"/>
        <v>#DIV/0!</v>
      </c>
    </row>
    <row r="803" spans="1:59" x14ac:dyDescent="0.45">
      <c r="A803" s="22"/>
      <c r="B803" s="22"/>
      <c r="C803" s="22"/>
      <c r="D803" s="22"/>
      <c r="E803" s="22"/>
      <c r="F803" s="22"/>
      <c r="G803" s="24">
        <f t="shared" si="121"/>
        <v>0</v>
      </c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6"/>
      <c r="AM803" s="25"/>
      <c r="AN803" s="26"/>
      <c r="AO803" s="25"/>
      <c r="AP803" s="25"/>
      <c r="AQ803" s="25"/>
      <c r="AR803" s="25"/>
      <c r="AS803" s="25"/>
      <c r="AT803" s="26"/>
      <c r="AU803" s="26"/>
      <c r="AV803" s="24">
        <f t="shared" si="113"/>
        <v>0</v>
      </c>
      <c r="AW803" s="27">
        <f t="shared" si="114"/>
        <v>0</v>
      </c>
      <c r="AX803" s="28">
        <f t="shared" si="120"/>
        <v>0</v>
      </c>
      <c r="AY803" s="29" t="e">
        <f t="shared" si="115"/>
        <v>#DIV/0!</v>
      </c>
      <c r="AZ803" s="30"/>
      <c r="BA803" s="31" t="e">
        <f t="shared" si="118"/>
        <v>#DIV/0!</v>
      </c>
      <c r="BB803" s="22"/>
      <c r="BC803" s="103" t="e">
        <f t="shared" si="116"/>
        <v>#DIV/0!</v>
      </c>
      <c r="BD803" s="22"/>
      <c r="BE803" s="32"/>
      <c r="BF803" s="34" t="e">
        <f t="shared" si="119"/>
        <v>#DIV/0!</v>
      </c>
      <c r="BG803" s="35" t="e">
        <f t="shared" si="117"/>
        <v>#DIV/0!</v>
      </c>
    </row>
    <row r="804" spans="1:59" x14ac:dyDescent="0.45">
      <c r="A804" s="22"/>
      <c r="B804" s="22"/>
      <c r="C804" s="22"/>
      <c r="D804" s="22"/>
      <c r="E804" s="22"/>
      <c r="F804" s="22"/>
      <c r="G804" s="24">
        <f t="shared" si="121"/>
        <v>0</v>
      </c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6"/>
      <c r="AM804" s="25"/>
      <c r="AN804" s="26"/>
      <c r="AO804" s="25"/>
      <c r="AP804" s="25"/>
      <c r="AQ804" s="25"/>
      <c r="AR804" s="25"/>
      <c r="AS804" s="25"/>
      <c r="AT804" s="26"/>
      <c r="AU804" s="26"/>
      <c r="AV804" s="24">
        <f t="shared" ref="AV804:AV867" si="122">SUM(H804:AT804)</f>
        <v>0</v>
      </c>
      <c r="AW804" s="27">
        <f t="shared" si="114"/>
        <v>0</v>
      </c>
      <c r="AX804" s="28">
        <f t="shared" si="120"/>
        <v>0</v>
      </c>
      <c r="AY804" s="29" t="e">
        <f t="shared" si="115"/>
        <v>#DIV/0!</v>
      </c>
      <c r="AZ804" s="30"/>
      <c r="BA804" s="31" t="e">
        <f t="shared" si="118"/>
        <v>#DIV/0!</v>
      </c>
      <c r="BB804" s="22"/>
      <c r="BC804" s="103" t="e">
        <f t="shared" si="116"/>
        <v>#DIV/0!</v>
      </c>
      <c r="BD804" s="22"/>
      <c r="BE804" s="32"/>
      <c r="BF804" s="34" t="e">
        <f t="shared" si="119"/>
        <v>#DIV/0!</v>
      </c>
      <c r="BG804" s="35" t="e">
        <f t="shared" si="117"/>
        <v>#DIV/0!</v>
      </c>
    </row>
    <row r="805" spans="1:59" x14ac:dyDescent="0.45">
      <c r="A805" s="22"/>
      <c r="B805" s="22"/>
      <c r="C805" s="22"/>
      <c r="D805" s="22"/>
      <c r="E805" s="22"/>
      <c r="F805" s="22"/>
      <c r="G805" s="24">
        <f t="shared" si="121"/>
        <v>0</v>
      </c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6"/>
      <c r="AM805" s="25"/>
      <c r="AN805" s="26"/>
      <c r="AO805" s="25"/>
      <c r="AP805" s="25"/>
      <c r="AQ805" s="25"/>
      <c r="AR805" s="25"/>
      <c r="AS805" s="25"/>
      <c r="AT805" s="26"/>
      <c r="AU805" s="26"/>
      <c r="AV805" s="24">
        <f t="shared" si="122"/>
        <v>0</v>
      </c>
      <c r="AW805" s="27">
        <f t="shared" si="114"/>
        <v>0</v>
      </c>
      <c r="AX805" s="28">
        <f t="shared" si="120"/>
        <v>0</v>
      </c>
      <c r="AY805" s="29" t="e">
        <f t="shared" si="115"/>
        <v>#DIV/0!</v>
      </c>
      <c r="AZ805" s="30"/>
      <c r="BA805" s="31" t="e">
        <f t="shared" si="118"/>
        <v>#DIV/0!</v>
      </c>
      <c r="BB805" s="22"/>
      <c r="BC805" s="103" t="e">
        <f t="shared" si="116"/>
        <v>#DIV/0!</v>
      </c>
      <c r="BD805" s="22"/>
      <c r="BE805" s="32"/>
      <c r="BF805" s="34" t="e">
        <f t="shared" si="119"/>
        <v>#DIV/0!</v>
      </c>
      <c r="BG805" s="35" t="e">
        <f t="shared" si="117"/>
        <v>#DIV/0!</v>
      </c>
    </row>
    <row r="806" spans="1:59" x14ac:dyDescent="0.45">
      <c r="A806" s="22"/>
      <c r="B806" s="22"/>
      <c r="C806" s="22"/>
      <c r="D806" s="22"/>
      <c r="E806" s="22"/>
      <c r="F806" s="22"/>
      <c r="G806" s="24">
        <f t="shared" si="121"/>
        <v>0</v>
      </c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6"/>
      <c r="AM806" s="25"/>
      <c r="AN806" s="26"/>
      <c r="AO806" s="25"/>
      <c r="AP806" s="25"/>
      <c r="AQ806" s="25"/>
      <c r="AR806" s="25"/>
      <c r="AS806" s="25"/>
      <c r="AT806" s="26"/>
      <c r="AU806" s="26"/>
      <c r="AV806" s="24">
        <f t="shared" si="122"/>
        <v>0</v>
      </c>
      <c r="AW806" s="27">
        <f t="shared" si="114"/>
        <v>0</v>
      </c>
      <c r="AX806" s="28">
        <f t="shared" si="120"/>
        <v>0</v>
      </c>
      <c r="AY806" s="29" t="e">
        <f t="shared" si="115"/>
        <v>#DIV/0!</v>
      </c>
      <c r="AZ806" s="30"/>
      <c r="BA806" s="31" t="e">
        <f t="shared" si="118"/>
        <v>#DIV/0!</v>
      </c>
      <c r="BB806" s="22"/>
      <c r="BC806" s="103" t="e">
        <f t="shared" si="116"/>
        <v>#DIV/0!</v>
      </c>
      <c r="BD806" s="22"/>
      <c r="BE806" s="32"/>
      <c r="BF806" s="34" t="e">
        <f t="shared" si="119"/>
        <v>#DIV/0!</v>
      </c>
      <c r="BG806" s="35" t="e">
        <f t="shared" si="117"/>
        <v>#DIV/0!</v>
      </c>
    </row>
    <row r="807" spans="1:59" x14ac:dyDescent="0.45">
      <c r="A807" s="22"/>
      <c r="B807" s="22"/>
      <c r="C807" s="22"/>
      <c r="D807" s="22"/>
      <c r="E807" s="22"/>
      <c r="F807" s="22"/>
      <c r="G807" s="24">
        <f t="shared" si="121"/>
        <v>0</v>
      </c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6"/>
      <c r="AM807" s="25"/>
      <c r="AN807" s="26"/>
      <c r="AO807" s="25"/>
      <c r="AP807" s="25"/>
      <c r="AQ807" s="25"/>
      <c r="AR807" s="25"/>
      <c r="AS807" s="25"/>
      <c r="AT807" s="26"/>
      <c r="AU807" s="26"/>
      <c r="AV807" s="24">
        <f t="shared" si="122"/>
        <v>0</v>
      </c>
      <c r="AW807" s="27">
        <f t="shared" si="114"/>
        <v>0</v>
      </c>
      <c r="AX807" s="28">
        <f t="shared" si="120"/>
        <v>0</v>
      </c>
      <c r="AY807" s="29" t="e">
        <f t="shared" si="115"/>
        <v>#DIV/0!</v>
      </c>
      <c r="AZ807" s="30"/>
      <c r="BA807" s="31" t="e">
        <f t="shared" si="118"/>
        <v>#DIV/0!</v>
      </c>
      <c r="BB807" s="22"/>
      <c r="BC807" s="103" t="e">
        <f t="shared" si="116"/>
        <v>#DIV/0!</v>
      </c>
      <c r="BD807" s="22"/>
      <c r="BE807" s="32"/>
      <c r="BF807" s="34" t="e">
        <f t="shared" si="119"/>
        <v>#DIV/0!</v>
      </c>
      <c r="BG807" s="35" t="e">
        <f t="shared" si="117"/>
        <v>#DIV/0!</v>
      </c>
    </row>
    <row r="808" spans="1:59" x14ac:dyDescent="0.45">
      <c r="A808" s="22"/>
      <c r="B808" s="22"/>
      <c r="C808" s="22"/>
      <c r="D808" s="22"/>
      <c r="E808" s="22"/>
      <c r="F808" s="22"/>
      <c r="G808" s="24">
        <f t="shared" si="121"/>
        <v>0</v>
      </c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6"/>
      <c r="AM808" s="25"/>
      <c r="AN808" s="26"/>
      <c r="AO808" s="25"/>
      <c r="AP808" s="25"/>
      <c r="AQ808" s="25"/>
      <c r="AR808" s="25"/>
      <c r="AS808" s="25"/>
      <c r="AT808" s="26"/>
      <c r="AU808" s="26"/>
      <c r="AV808" s="24">
        <f t="shared" si="122"/>
        <v>0</v>
      </c>
      <c r="AW808" s="27">
        <f t="shared" si="114"/>
        <v>0</v>
      </c>
      <c r="AX808" s="28">
        <f t="shared" si="120"/>
        <v>0</v>
      </c>
      <c r="AY808" s="29" t="e">
        <f t="shared" si="115"/>
        <v>#DIV/0!</v>
      </c>
      <c r="AZ808" s="30"/>
      <c r="BA808" s="31" t="e">
        <f t="shared" si="118"/>
        <v>#DIV/0!</v>
      </c>
      <c r="BB808" s="22"/>
      <c r="BC808" s="103" t="e">
        <f t="shared" si="116"/>
        <v>#DIV/0!</v>
      </c>
      <c r="BD808" s="22"/>
      <c r="BE808" s="32"/>
      <c r="BF808" s="34" t="e">
        <f t="shared" si="119"/>
        <v>#DIV/0!</v>
      </c>
      <c r="BG808" s="35" t="e">
        <f t="shared" si="117"/>
        <v>#DIV/0!</v>
      </c>
    </row>
    <row r="809" spans="1:59" x14ac:dyDescent="0.45">
      <c r="A809" s="22"/>
      <c r="B809" s="22"/>
      <c r="C809" s="22"/>
      <c r="D809" s="22"/>
      <c r="E809" s="22"/>
      <c r="F809" s="22"/>
      <c r="G809" s="24">
        <f t="shared" si="121"/>
        <v>0</v>
      </c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6"/>
      <c r="AM809" s="25"/>
      <c r="AN809" s="26"/>
      <c r="AO809" s="25"/>
      <c r="AP809" s="25"/>
      <c r="AQ809" s="25"/>
      <c r="AR809" s="25"/>
      <c r="AS809" s="25"/>
      <c r="AT809" s="26"/>
      <c r="AU809" s="26"/>
      <c r="AV809" s="24">
        <f t="shared" si="122"/>
        <v>0</v>
      </c>
      <c r="AW809" s="27">
        <f t="shared" si="114"/>
        <v>0</v>
      </c>
      <c r="AX809" s="28">
        <f t="shared" si="120"/>
        <v>0</v>
      </c>
      <c r="AY809" s="29" t="e">
        <f t="shared" si="115"/>
        <v>#DIV/0!</v>
      </c>
      <c r="AZ809" s="30"/>
      <c r="BA809" s="31" t="e">
        <f t="shared" si="118"/>
        <v>#DIV/0!</v>
      </c>
      <c r="BB809" s="22"/>
      <c r="BC809" s="103" t="e">
        <f t="shared" si="116"/>
        <v>#DIV/0!</v>
      </c>
      <c r="BD809" s="22"/>
      <c r="BE809" s="32"/>
      <c r="BF809" s="34" t="e">
        <f t="shared" si="119"/>
        <v>#DIV/0!</v>
      </c>
      <c r="BG809" s="35" t="e">
        <f t="shared" si="117"/>
        <v>#DIV/0!</v>
      </c>
    </row>
    <row r="810" spans="1:59" x14ac:dyDescent="0.45">
      <c r="A810" s="22"/>
      <c r="B810" s="22"/>
      <c r="C810" s="22"/>
      <c r="D810" s="22"/>
      <c r="E810" s="22"/>
      <c r="F810" s="22"/>
      <c r="G810" s="24">
        <f t="shared" si="121"/>
        <v>0</v>
      </c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6"/>
      <c r="AM810" s="25"/>
      <c r="AN810" s="26"/>
      <c r="AO810" s="25"/>
      <c r="AP810" s="25"/>
      <c r="AQ810" s="25"/>
      <c r="AR810" s="25"/>
      <c r="AS810" s="25"/>
      <c r="AT810" s="26"/>
      <c r="AU810" s="26"/>
      <c r="AV810" s="24">
        <f t="shared" si="122"/>
        <v>0</v>
      </c>
      <c r="AW810" s="27">
        <f t="shared" si="114"/>
        <v>0</v>
      </c>
      <c r="AX810" s="28">
        <f t="shared" si="120"/>
        <v>0</v>
      </c>
      <c r="AY810" s="29" t="e">
        <f t="shared" si="115"/>
        <v>#DIV/0!</v>
      </c>
      <c r="AZ810" s="30"/>
      <c r="BA810" s="31" t="e">
        <f t="shared" si="118"/>
        <v>#DIV/0!</v>
      </c>
      <c r="BB810" s="22"/>
      <c r="BC810" s="103" t="e">
        <f t="shared" si="116"/>
        <v>#DIV/0!</v>
      </c>
      <c r="BD810" s="22"/>
      <c r="BE810" s="32"/>
      <c r="BF810" s="34" t="e">
        <f t="shared" si="119"/>
        <v>#DIV/0!</v>
      </c>
      <c r="BG810" s="35" t="e">
        <f t="shared" si="117"/>
        <v>#DIV/0!</v>
      </c>
    </row>
    <row r="811" spans="1:59" x14ac:dyDescent="0.45">
      <c r="A811" s="22"/>
      <c r="B811" s="22"/>
      <c r="C811" s="22"/>
      <c r="D811" s="22"/>
      <c r="E811" s="22"/>
      <c r="F811" s="22"/>
      <c r="G811" s="24">
        <f t="shared" si="121"/>
        <v>0</v>
      </c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6"/>
      <c r="AM811" s="25"/>
      <c r="AN811" s="26"/>
      <c r="AO811" s="25"/>
      <c r="AP811" s="25"/>
      <c r="AQ811" s="25"/>
      <c r="AR811" s="25"/>
      <c r="AS811" s="25"/>
      <c r="AT811" s="26"/>
      <c r="AU811" s="26"/>
      <c r="AV811" s="24">
        <f t="shared" si="122"/>
        <v>0</v>
      </c>
      <c r="AW811" s="27">
        <f t="shared" si="114"/>
        <v>0</v>
      </c>
      <c r="AX811" s="28">
        <f t="shared" si="120"/>
        <v>0</v>
      </c>
      <c r="AY811" s="29" t="e">
        <f t="shared" si="115"/>
        <v>#DIV/0!</v>
      </c>
      <c r="AZ811" s="30"/>
      <c r="BA811" s="31" t="e">
        <f t="shared" si="118"/>
        <v>#DIV/0!</v>
      </c>
      <c r="BB811" s="22"/>
      <c r="BC811" s="103" t="e">
        <f t="shared" si="116"/>
        <v>#DIV/0!</v>
      </c>
      <c r="BD811" s="22"/>
      <c r="BE811" s="32"/>
      <c r="BF811" s="34" t="e">
        <f t="shared" si="119"/>
        <v>#DIV/0!</v>
      </c>
      <c r="BG811" s="35" t="e">
        <f t="shared" si="117"/>
        <v>#DIV/0!</v>
      </c>
    </row>
    <row r="812" spans="1:59" x14ac:dyDescent="0.45">
      <c r="A812" s="22"/>
      <c r="B812" s="22"/>
      <c r="C812" s="22"/>
      <c r="D812" s="22"/>
      <c r="E812" s="22"/>
      <c r="F812" s="22"/>
      <c r="G812" s="24">
        <f t="shared" si="121"/>
        <v>0</v>
      </c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6"/>
      <c r="AM812" s="25"/>
      <c r="AN812" s="26"/>
      <c r="AO812" s="25"/>
      <c r="AP812" s="25"/>
      <c r="AQ812" s="25"/>
      <c r="AR812" s="25"/>
      <c r="AS812" s="25"/>
      <c r="AT812" s="26"/>
      <c r="AU812" s="26"/>
      <c r="AV812" s="24">
        <f t="shared" si="122"/>
        <v>0</v>
      </c>
      <c r="AW812" s="27">
        <f t="shared" si="114"/>
        <v>0</v>
      </c>
      <c r="AX812" s="28">
        <f t="shared" si="120"/>
        <v>0</v>
      </c>
      <c r="AY812" s="29" t="e">
        <f t="shared" si="115"/>
        <v>#DIV/0!</v>
      </c>
      <c r="AZ812" s="30"/>
      <c r="BA812" s="31" t="e">
        <f t="shared" si="118"/>
        <v>#DIV/0!</v>
      </c>
      <c r="BB812" s="22"/>
      <c r="BC812" s="103" t="e">
        <f t="shared" si="116"/>
        <v>#DIV/0!</v>
      </c>
      <c r="BD812" s="22"/>
      <c r="BE812" s="32"/>
      <c r="BF812" s="34" t="e">
        <f t="shared" si="119"/>
        <v>#DIV/0!</v>
      </c>
      <c r="BG812" s="35" t="e">
        <f t="shared" si="117"/>
        <v>#DIV/0!</v>
      </c>
    </row>
    <row r="813" spans="1:59" x14ac:dyDescent="0.45">
      <c r="A813" s="22"/>
      <c r="B813" s="22"/>
      <c r="C813" s="22"/>
      <c r="D813" s="22"/>
      <c r="E813" s="22"/>
      <c r="F813" s="22"/>
      <c r="G813" s="24">
        <f t="shared" si="121"/>
        <v>0</v>
      </c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6"/>
      <c r="AM813" s="25"/>
      <c r="AN813" s="26"/>
      <c r="AO813" s="25"/>
      <c r="AP813" s="25"/>
      <c r="AQ813" s="25"/>
      <c r="AR813" s="25"/>
      <c r="AS813" s="25"/>
      <c r="AT813" s="26"/>
      <c r="AU813" s="26"/>
      <c r="AV813" s="24">
        <f t="shared" si="122"/>
        <v>0</v>
      </c>
      <c r="AW813" s="27">
        <f t="shared" ref="AW813:AW876" si="123">G813-AV813</f>
        <v>0</v>
      </c>
      <c r="AX813" s="28">
        <f t="shared" si="120"/>
        <v>0</v>
      </c>
      <c r="AY813" s="29" t="e">
        <f t="shared" ref="AY813:AY876" si="124">AW813/G813</f>
        <v>#DIV/0!</v>
      </c>
      <c r="AZ813" s="30"/>
      <c r="BA813" s="31" t="e">
        <f t="shared" si="118"/>
        <v>#DIV/0!</v>
      </c>
      <c r="BB813" s="22"/>
      <c r="BC813" s="103" t="e">
        <f t="shared" si="116"/>
        <v>#DIV/0!</v>
      </c>
      <c r="BD813" s="22"/>
      <c r="BE813" s="32"/>
      <c r="BF813" s="34" t="e">
        <f t="shared" si="119"/>
        <v>#DIV/0!</v>
      </c>
      <c r="BG813" s="35" t="e">
        <f t="shared" si="117"/>
        <v>#DIV/0!</v>
      </c>
    </row>
    <row r="814" spans="1:59" x14ac:dyDescent="0.45">
      <c r="A814" s="22"/>
      <c r="B814" s="22"/>
      <c r="C814" s="22"/>
      <c r="D814" s="22"/>
      <c r="E814" s="22"/>
      <c r="F814" s="22"/>
      <c r="G814" s="24">
        <f t="shared" si="121"/>
        <v>0</v>
      </c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6"/>
      <c r="AM814" s="25"/>
      <c r="AN814" s="26"/>
      <c r="AO814" s="25"/>
      <c r="AP814" s="25"/>
      <c r="AQ814" s="25"/>
      <c r="AR814" s="25"/>
      <c r="AS814" s="25"/>
      <c r="AT814" s="26"/>
      <c r="AU814" s="26"/>
      <c r="AV814" s="24">
        <f t="shared" si="122"/>
        <v>0</v>
      </c>
      <c r="AW814" s="27">
        <f t="shared" si="123"/>
        <v>0</v>
      </c>
      <c r="AX814" s="28">
        <f t="shared" si="120"/>
        <v>0</v>
      </c>
      <c r="AY814" s="29" t="e">
        <f t="shared" si="124"/>
        <v>#DIV/0!</v>
      </c>
      <c r="AZ814" s="30"/>
      <c r="BA814" s="31" t="e">
        <f t="shared" si="118"/>
        <v>#DIV/0!</v>
      </c>
      <c r="BB814" s="22"/>
      <c r="BC814" s="103" t="e">
        <f t="shared" si="116"/>
        <v>#DIV/0!</v>
      </c>
      <c r="BD814" s="22"/>
      <c r="BE814" s="32"/>
      <c r="BF814" s="34" t="e">
        <f t="shared" si="119"/>
        <v>#DIV/0!</v>
      </c>
      <c r="BG814" s="35" t="e">
        <f t="shared" si="117"/>
        <v>#DIV/0!</v>
      </c>
    </row>
    <row r="815" spans="1:59" x14ac:dyDescent="0.45">
      <c r="A815" s="22"/>
      <c r="B815" s="22"/>
      <c r="C815" s="22"/>
      <c r="D815" s="22"/>
      <c r="E815" s="22"/>
      <c r="F815" s="22"/>
      <c r="G815" s="24">
        <f t="shared" si="121"/>
        <v>0</v>
      </c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6"/>
      <c r="AM815" s="25"/>
      <c r="AN815" s="26"/>
      <c r="AO815" s="25"/>
      <c r="AP815" s="25"/>
      <c r="AQ815" s="25"/>
      <c r="AR815" s="25"/>
      <c r="AS815" s="25"/>
      <c r="AT815" s="26"/>
      <c r="AU815" s="26"/>
      <c r="AV815" s="24">
        <f t="shared" si="122"/>
        <v>0</v>
      </c>
      <c r="AW815" s="27">
        <f t="shared" si="123"/>
        <v>0</v>
      </c>
      <c r="AX815" s="28">
        <f t="shared" si="120"/>
        <v>0</v>
      </c>
      <c r="AY815" s="29" t="e">
        <f t="shared" si="124"/>
        <v>#DIV/0!</v>
      </c>
      <c r="AZ815" s="30"/>
      <c r="BA815" s="31" t="e">
        <f t="shared" si="118"/>
        <v>#DIV/0!</v>
      </c>
      <c r="BB815" s="22"/>
      <c r="BC815" s="103" t="e">
        <f t="shared" si="116"/>
        <v>#DIV/0!</v>
      </c>
      <c r="BD815" s="22"/>
      <c r="BE815" s="32"/>
      <c r="BF815" s="34" t="e">
        <f t="shared" si="119"/>
        <v>#DIV/0!</v>
      </c>
      <c r="BG815" s="35" t="e">
        <f t="shared" si="117"/>
        <v>#DIV/0!</v>
      </c>
    </row>
    <row r="816" spans="1:59" x14ac:dyDescent="0.45">
      <c r="A816" s="22"/>
      <c r="B816" s="22"/>
      <c r="C816" s="22"/>
      <c r="D816" s="22"/>
      <c r="E816" s="22"/>
      <c r="F816" s="22"/>
      <c r="G816" s="24">
        <f t="shared" si="121"/>
        <v>0</v>
      </c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6"/>
      <c r="AM816" s="25"/>
      <c r="AN816" s="26"/>
      <c r="AO816" s="25"/>
      <c r="AP816" s="25"/>
      <c r="AQ816" s="25"/>
      <c r="AR816" s="25"/>
      <c r="AS816" s="25"/>
      <c r="AT816" s="26"/>
      <c r="AU816" s="26"/>
      <c r="AV816" s="24">
        <f t="shared" si="122"/>
        <v>0</v>
      </c>
      <c r="AW816" s="27">
        <f t="shared" si="123"/>
        <v>0</v>
      </c>
      <c r="AX816" s="28">
        <f t="shared" si="120"/>
        <v>0</v>
      </c>
      <c r="AY816" s="29" t="e">
        <f t="shared" si="124"/>
        <v>#DIV/0!</v>
      </c>
      <c r="AZ816" s="30"/>
      <c r="BA816" s="31" t="e">
        <f t="shared" si="118"/>
        <v>#DIV/0!</v>
      </c>
      <c r="BB816" s="22"/>
      <c r="BC816" s="103" t="e">
        <f t="shared" si="116"/>
        <v>#DIV/0!</v>
      </c>
      <c r="BD816" s="22"/>
      <c r="BE816" s="32"/>
      <c r="BF816" s="34" t="e">
        <f t="shared" si="119"/>
        <v>#DIV/0!</v>
      </c>
      <c r="BG816" s="35" t="e">
        <f t="shared" si="117"/>
        <v>#DIV/0!</v>
      </c>
    </row>
    <row r="817" spans="1:59" x14ac:dyDescent="0.45">
      <c r="A817" s="22"/>
      <c r="B817" s="22"/>
      <c r="C817" s="22"/>
      <c r="D817" s="22"/>
      <c r="E817" s="22"/>
      <c r="F817" s="22"/>
      <c r="G817" s="24">
        <f t="shared" si="121"/>
        <v>0</v>
      </c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6"/>
      <c r="AM817" s="25"/>
      <c r="AN817" s="26"/>
      <c r="AO817" s="25"/>
      <c r="AP817" s="25"/>
      <c r="AQ817" s="25"/>
      <c r="AR817" s="25"/>
      <c r="AS817" s="25"/>
      <c r="AT817" s="26"/>
      <c r="AU817" s="26"/>
      <c r="AV817" s="24">
        <f t="shared" si="122"/>
        <v>0</v>
      </c>
      <c r="AW817" s="27">
        <f t="shared" si="123"/>
        <v>0</v>
      </c>
      <c r="AX817" s="28">
        <f t="shared" si="120"/>
        <v>0</v>
      </c>
      <c r="AY817" s="29" t="e">
        <f t="shared" si="124"/>
        <v>#DIV/0!</v>
      </c>
      <c r="AZ817" s="30"/>
      <c r="BA817" s="31" t="e">
        <f t="shared" si="118"/>
        <v>#DIV/0!</v>
      </c>
      <c r="BB817" s="22"/>
      <c r="BC817" s="103" t="e">
        <f t="shared" si="116"/>
        <v>#DIV/0!</v>
      </c>
      <c r="BD817" s="22"/>
      <c r="BE817" s="32"/>
      <c r="BF817" s="34" t="e">
        <f t="shared" si="119"/>
        <v>#DIV/0!</v>
      </c>
      <c r="BG817" s="35" t="e">
        <f t="shared" si="117"/>
        <v>#DIV/0!</v>
      </c>
    </row>
    <row r="818" spans="1:59" x14ac:dyDescent="0.45">
      <c r="A818" s="22"/>
      <c r="B818" s="22"/>
      <c r="C818" s="22"/>
      <c r="D818" s="22"/>
      <c r="E818" s="22"/>
      <c r="F818" s="22"/>
      <c r="G818" s="24">
        <f t="shared" si="121"/>
        <v>0</v>
      </c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6"/>
      <c r="AM818" s="25"/>
      <c r="AN818" s="26"/>
      <c r="AO818" s="25"/>
      <c r="AP818" s="25"/>
      <c r="AQ818" s="25"/>
      <c r="AR818" s="25"/>
      <c r="AS818" s="25"/>
      <c r="AT818" s="26"/>
      <c r="AU818" s="26"/>
      <c r="AV818" s="24">
        <f t="shared" si="122"/>
        <v>0</v>
      </c>
      <c r="AW818" s="27">
        <f t="shared" si="123"/>
        <v>0</v>
      </c>
      <c r="AX818" s="28">
        <f t="shared" si="120"/>
        <v>0</v>
      </c>
      <c r="AY818" s="29" t="e">
        <f t="shared" si="124"/>
        <v>#DIV/0!</v>
      </c>
      <c r="AZ818" s="30"/>
      <c r="BA818" s="31" t="e">
        <f t="shared" si="118"/>
        <v>#DIV/0!</v>
      </c>
      <c r="BB818" s="22"/>
      <c r="BC818" s="103" t="e">
        <f t="shared" si="116"/>
        <v>#DIV/0!</v>
      </c>
      <c r="BD818" s="22"/>
      <c r="BE818" s="32"/>
      <c r="BF818" s="34" t="e">
        <f t="shared" si="119"/>
        <v>#DIV/0!</v>
      </c>
      <c r="BG818" s="35" t="e">
        <f t="shared" si="117"/>
        <v>#DIV/0!</v>
      </c>
    </row>
    <row r="819" spans="1:59" x14ac:dyDescent="0.45">
      <c r="A819" s="22"/>
      <c r="B819" s="22"/>
      <c r="C819" s="22"/>
      <c r="D819" s="22"/>
      <c r="E819" s="22"/>
      <c r="F819" s="22"/>
      <c r="G819" s="24">
        <f t="shared" si="121"/>
        <v>0</v>
      </c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6"/>
      <c r="AM819" s="25"/>
      <c r="AN819" s="26"/>
      <c r="AO819" s="25"/>
      <c r="AP819" s="25"/>
      <c r="AQ819" s="25"/>
      <c r="AR819" s="25"/>
      <c r="AS819" s="25"/>
      <c r="AT819" s="26"/>
      <c r="AU819" s="26"/>
      <c r="AV819" s="24">
        <f t="shared" si="122"/>
        <v>0</v>
      </c>
      <c r="AW819" s="27">
        <f t="shared" si="123"/>
        <v>0</v>
      </c>
      <c r="AX819" s="28">
        <f t="shared" si="120"/>
        <v>0</v>
      </c>
      <c r="AY819" s="29" t="e">
        <f t="shared" si="124"/>
        <v>#DIV/0!</v>
      </c>
      <c r="AZ819" s="30"/>
      <c r="BA819" s="31" t="e">
        <f t="shared" si="118"/>
        <v>#DIV/0!</v>
      </c>
      <c r="BB819" s="22"/>
      <c r="BC819" s="103" t="e">
        <f t="shared" si="116"/>
        <v>#DIV/0!</v>
      </c>
      <c r="BD819" s="22"/>
      <c r="BE819" s="32"/>
      <c r="BF819" s="34" t="e">
        <f t="shared" si="119"/>
        <v>#DIV/0!</v>
      </c>
      <c r="BG819" s="35" t="e">
        <f t="shared" si="117"/>
        <v>#DIV/0!</v>
      </c>
    </row>
    <row r="820" spans="1:59" x14ac:dyDescent="0.45">
      <c r="A820" s="22"/>
      <c r="B820" s="22"/>
      <c r="C820" s="22"/>
      <c r="D820" s="22"/>
      <c r="E820" s="22"/>
      <c r="F820" s="22"/>
      <c r="G820" s="24">
        <f t="shared" si="121"/>
        <v>0</v>
      </c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6"/>
      <c r="AM820" s="25"/>
      <c r="AN820" s="26"/>
      <c r="AO820" s="25"/>
      <c r="AP820" s="25"/>
      <c r="AQ820" s="25"/>
      <c r="AR820" s="25"/>
      <c r="AS820" s="25"/>
      <c r="AT820" s="26"/>
      <c r="AU820" s="26"/>
      <c r="AV820" s="24">
        <f t="shared" si="122"/>
        <v>0</v>
      </c>
      <c r="AW820" s="27">
        <f t="shared" si="123"/>
        <v>0</v>
      </c>
      <c r="AX820" s="28">
        <f t="shared" si="120"/>
        <v>0</v>
      </c>
      <c r="AY820" s="29" t="e">
        <f t="shared" si="124"/>
        <v>#DIV/0!</v>
      </c>
      <c r="AZ820" s="30"/>
      <c r="BA820" s="31" t="e">
        <f t="shared" si="118"/>
        <v>#DIV/0!</v>
      </c>
      <c r="BB820" s="22"/>
      <c r="BC820" s="103" t="e">
        <f t="shared" si="116"/>
        <v>#DIV/0!</v>
      </c>
      <c r="BD820" s="22"/>
      <c r="BE820" s="32"/>
      <c r="BF820" s="34" t="e">
        <f t="shared" si="119"/>
        <v>#DIV/0!</v>
      </c>
      <c r="BG820" s="35" t="e">
        <f t="shared" si="117"/>
        <v>#DIV/0!</v>
      </c>
    </row>
    <row r="821" spans="1:59" x14ac:dyDescent="0.45">
      <c r="A821" s="22"/>
      <c r="B821" s="22"/>
      <c r="C821" s="22"/>
      <c r="D821" s="22"/>
      <c r="E821" s="22"/>
      <c r="F821" s="22"/>
      <c r="G821" s="24">
        <f t="shared" si="121"/>
        <v>0</v>
      </c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6"/>
      <c r="AM821" s="25"/>
      <c r="AN821" s="26"/>
      <c r="AO821" s="25"/>
      <c r="AP821" s="25"/>
      <c r="AQ821" s="25"/>
      <c r="AR821" s="25"/>
      <c r="AS821" s="25"/>
      <c r="AT821" s="26"/>
      <c r="AU821" s="26"/>
      <c r="AV821" s="24">
        <f t="shared" si="122"/>
        <v>0</v>
      </c>
      <c r="AW821" s="27">
        <f t="shared" si="123"/>
        <v>0</v>
      </c>
      <c r="AX821" s="28">
        <f t="shared" si="120"/>
        <v>0</v>
      </c>
      <c r="AY821" s="29" t="e">
        <f t="shared" si="124"/>
        <v>#DIV/0!</v>
      </c>
      <c r="AZ821" s="30"/>
      <c r="BA821" s="31" t="e">
        <f t="shared" si="118"/>
        <v>#DIV/0!</v>
      </c>
      <c r="BB821" s="22"/>
      <c r="BC821" s="103" t="e">
        <f t="shared" si="116"/>
        <v>#DIV/0!</v>
      </c>
      <c r="BD821" s="22"/>
      <c r="BE821" s="32"/>
      <c r="BF821" s="34" t="e">
        <f t="shared" si="119"/>
        <v>#DIV/0!</v>
      </c>
      <c r="BG821" s="35" t="e">
        <f t="shared" si="117"/>
        <v>#DIV/0!</v>
      </c>
    </row>
    <row r="822" spans="1:59" x14ac:dyDescent="0.45">
      <c r="A822" s="22"/>
      <c r="B822" s="22"/>
      <c r="C822" s="22"/>
      <c r="D822" s="22"/>
      <c r="E822" s="22"/>
      <c r="F822" s="22"/>
      <c r="G822" s="24">
        <f t="shared" si="121"/>
        <v>0</v>
      </c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6"/>
      <c r="AM822" s="25"/>
      <c r="AN822" s="26"/>
      <c r="AO822" s="25"/>
      <c r="AP822" s="25"/>
      <c r="AQ822" s="25"/>
      <c r="AR822" s="25"/>
      <c r="AS822" s="25"/>
      <c r="AT822" s="26"/>
      <c r="AU822" s="26"/>
      <c r="AV822" s="24">
        <f t="shared" si="122"/>
        <v>0</v>
      </c>
      <c r="AW822" s="27">
        <f t="shared" si="123"/>
        <v>0</v>
      </c>
      <c r="AX822" s="28">
        <f t="shared" si="120"/>
        <v>0</v>
      </c>
      <c r="AY822" s="29" t="e">
        <f t="shared" si="124"/>
        <v>#DIV/0!</v>
      </c>
      <c r="AZ822" s="30"/>
      <c r="BA822" s="31" t="e">
        <f t="shared" si="118"/>
        <v>#DIV/0!</v>
      </c>
      <c r="BB822" s="22"/>
      <c r="BC822" s="103" t="e">
        <f t="shared" si="116"/>
        <v>#DIV/0!</v>
      </c>
      <c r="BD822" s="22"/>
      <c r="BE822" s="32"/>
      <c r="BF822" s="34" t="e">
        <f t="shared" si="119"/>
        <v>#DIV/0!</v>
      </c>
      <c r="BG822" s="35" t="e">
        <f t="shared" si="117"/>
        <v>#DIV/0!</v>
      </c>
    </row>
    <row r="823" spans="1:59" x14ac:dyDescent="0.45">
      <c r="A823" s="22"/>
      <c r="B823" s="22"/>
      <c r="C823" s="22"/>
      <c r="D823" s="22"/>
      <c r="E823" s="22"/>
      <c r="F823" s="22"/>
      <c r="G823" s="24">
        <f t="shared" si="121"/>
        <v>0</v>
      </c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6"/>
      <c r="AM823" s="25"/>
      <c r="AN823" s="26"/>
      <c r="AO823" s="25"/>
      <c r="AP823" s="25"/>
      <c r="AQ823" s="25"/>
      <c r="AR823" s="25"/>
      <c r="AS823" s="25"/>
      <c r="AT823" s="26"/>
      <c r="AU823" s="26"/>
      <c r="AV823" s="24">
        <f t="shared" si="122"/>
        <v>0</v>
      </c>
      <c r="AW823" s="27">
        <f t="shared" si="123"/>
        <v>0</v>
      </c>
      <c r="AX823" s="28">
        <f t="shared" si="120"/>
        <v>0</v>
      </c>
      <c r="AY823" s="29" t="e">
        <f t="shared" si="124"/>
        <v>#DIV/0!</v>
      </c>
      <c r="AZ823" s="30"/>
      <c r="BA823" s="31" t="e">
        <f t="shared" si="118"/>
        <v>#DIV/0!</v>
      </c>
      <c r="BB823" s="22"/>
      <c r="BC823" s="103" t="e">
        <f t="shared" si="116"/>
        <v>#DIV/0!</v>
      </c>
      <c r="BD823" s="22"/>
      <c r="BE823" s="32"/>
      <c r="BF823" s="34" t="e">
        <f t="shared" si="119"/>
        <v>#DIV/0!</v>
      </c>
      <c r="BG823" s="35" t="e">
        <f t="shared" si="117"/>
        <v>#DIV/0!</v>
      </c>
    </row>
    <row r="824" spans="1:59" x14ac:dyDescent="0.45">
      <c r="A824" s="22"/>
      <c r="B824" s="22"/>
      <c r="C824" s="22"/>
      <c r="D824" s="22"/>
      <c r="E824" s="22"/>
      <c r="F824" s="22"/>
      <c r="G824" s="24">
        <f t="shared" si="121"/>
        <v>0</v>
      </c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6"/>
      <c r="AM824" s="25"/>
      <c r="AN824" s="26"/>
      <c r="AO824" s="25"/>
      <c r="AP824" s="25"/>
      <c r="AQ824" s="25"/>
      <c r="AR824" s="25"/>
      <c r="AS824" s="25"/>
      <c r="AT824" s="26"/>
      <c r="AU824" s="26"/>
      <c r="AV824" s="24">
        <f t="shared" si="122"/>
        <v>0</v>
      </c>
      <c r="AW824" s="27">
        <f t="shared" si="123"/>
        <v>0</v>
      </c>
      <c r="AX824" s="28">
        <f t="shared" si="120"/>
        <v>0</v>
      </c>
      <c r="AY824" s="29" t="e">
        <f t="shared" si="124"/>
        <v>#DIV/0!</v>
      </c>
      <c r="AZ824" s="30"/>
      <c r="BA824" s="31" t="e">
        <f t="shared" si="118"/>
        <v>#DIV/0!</v>
      </c>
      <c r="BB824" s="22"/>
      <c r="BC824" s="103" t="e">
        <f t="shared" si="116"/>
        <v>#DIV/0!</v>
      </c>
      <c r="BD824" s="22"/>
      <c r="BE824" s="32"/>
      <c r="BF824" s="34" t="e">
        <f t="shared" si="119"/>
        <v>#DIV/0!</v>
      </c>
      <c r="BG824" s="35" t="e">
        <f t="shared" si="117"/>
        <v>#DIV/0!</v>
      </c>
    </row>
    <row r="825" spans="1:59" x14ac:dyDescent="0.45">
      <c r="A825" s="22"/>
      <c r="B825" s="22"/>
      <c r="C825" s="22"/>
      <c r="D825" s="22"/>
      <c r="E825" s="22"/>
      <c r="F825" s="22"/>
      <c r="G825" s="24">
        <f t="shared" si="121"/>
        <v>0</v>
      </c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6"/>
      <c r="AM825" s="25"/>
      <c r="AN825" s="26"/>
      <c r="AO825" s="25"/>
      <c r="AP825" s="25"/>
      <c r="AQ825" s="25"/>
      <c r="AR825" s="25"/>
      <c r="AS825" s="25"/>
      <c r="AT825" s="26"/>
      <c r="AU825" s="26"/>
      <c r="AV825" s="24">
        <f t="shared" si="122"/>
        <v>0</v>
      </c>
      <c r="AW825" s="27">
        <f t="shared" si="123"/>
        <v>0</v>
      </c>
      <c r="AX825" s="28">
        <f t="shared" si="120"/>
        <v>0</v>
      </c>
      <c r="AY825" s="29" t="e">
        <f t="shared" si="124"/>
        <v>#DIV/0!</v>
      </c>
      <c r="AZ825" s="30"/>
      <c r="BA825" s="31" t="e">
        <f t="shared" si="118"/>
        <v>#DIV/0!</v>
      </c>
      <c r="BB825" s="22"/>
      <c r="BC825" s="103" t="e">
        <f t="shared" si="116"/>
        <v>#DIV/0!</v>
      </c>
      <c r="BD825" s="22"/>
      <c r="BE825" s="32"/>
      <c r="BF825" s="34" t="e">
        <f t="shared" si="119"/>
        <v>#DIV/0!</v>
      </c>
      <c r="BG825" s="35" t="e">
        <f t="shared" si="117"/>
        <v>#DIV/0!</v>
      </c>
    </row>
    <row r="826" spans="1:59" x14ac:dyDescent="0.45">
      <c r="A826" s="22"/>
      <c r="B826" s="22"/>
      <c r="C826" s="22"/>
      <c r="D826" s="22"/>
      <c r="E826" s="22"/>
      <c r="F826" s="22"/>
      <c r="G826" s="24">
        <f t="shared" si="121"/>
        <v>0</v>
      </c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6"/>
      <c r="AM826" s="25"/>
      <c r="AN826" s="26"/>
      <c r="AO826" s="25"/>
      <c r="AP826" s="25"/>
      <c r="AQ826" s="25"/>
      <c r="AR826" s="25"/>
      <c r="AS826" s="25"/>
      <c r="AT826" s="26"/>
      <c r="AU826" s="26"/>
      <c r="AV826" s="24">
        <f t="shared" si="122"/>
        <v>0</v>
      </c>
      <c r="AW826" s="27">
        <f t="shared" si="123"/>
        <v>0</v>
      </c>
      <c r="AX826" s="28">
        <f t="shared" si="120"/>
        <v>0</v>
      </c>
      <c r="AY826" s="29" t="e">
        <f t="shared" si="124"/>
        <v>#DIV/0!</v>
      </c>
      <c r="AZ826" s="30"/>
      <c r="BA826" s="31" t="e">
        <f t="shared" si="118"/>
        <v>#DIV/0!</v>
      </c>
      <c r="BB826" s="22"/>
      <c r="BC826" s="103" t="e">
        <f t="shared" si="116"/>
        <v>#DIV/0!</v>
      </c>
      <c r="BD826" s="22"/>
      <c r="BE826" s="32"/>
      <c r="BF826" s="34" t="e">
        <f t="shared" si="119"/>
        <v>#DIV/0!</v>
      </c>
      <c r="BG826" s="35" t="e">
        <f t="shared" si="117"/>
        <v>#DIV/0!</v>
      </c>
    </row>
    <row r="827" spans="1:59" x14ac:dyDescent="0.45">
      <c r="A827" s="22"/>
      <c r="B827" s="22"/>
      <c r="C827" s="22"/>
      <c r="D827" s="22"/>
      <c r="E827" s="22"/>
      <c r="F827" s="22"/>
      <c r="G827" s="24">
        <f t="shared" si="121"/>
        <v>0</v>
      </c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6"/>
      <c r="AM827" s="25"/>
      <c r="AN827" s="26"/>
      <c r="AO827" s="25"/>
      <c r="AP827" s="25"/>
      <c r="AQ827" s="25"/>
      <c r="AR827" s="25"/>
      <c r="AS827" s="25"/>
      <c r="AT827" s="26"/>
      <c r="AU827" s="26"/>
      <c r="AV827" s="24">
        <f t="shared" si="122"/>
        <v>0</v>
      </c>
      <c r="AW827" s="27">
        <f t="shared" si="123"/>
        <v>0</v>
      </c>
      <c r="AX827" s="28">
        <f t="shared" si="120"/>
        <v>0</v>
      </c>
      <c r="AY827" s="29" t="e">
        <f t="shared" si="124"/>
        <v>#DIV/0!</v>
      </c>
      <c r="AZ827" s="30"/>
      <c r="BA827" s="31" t="e">
        <f t="shared" si="118"/>
        <v>#DIV/0!</v>
      </c>
      <c r="BB827" s="22"/>
      <c r="BC827" s="103" t="e">
        <f t="shared" si="116"/>
        <v>#DIV/0!</v>
      </c>
      <c r="BD827" s="22"/>
      <c r="BE827" s="32"/>
      <c r="BF827" s="34" t="e">
        <f t="shared" si="119"/>
        <v>#DIV/0!</v>
      </c>
      <c r="BG827" s="35" t="e">
        <f t="shared" si="117"/>
        <v>#DIV/0!</v>
      </c>
    </row>
    <row r="828" spans="1:59" x14ac:dyDescent="0.45">
      <c r="A828" s="22"/>
      <c r="B828" s="22"/>
      <c r="C828" s="22"/>
      <c r="D828" s="22"/>
      <c r="E828" s="22"/>
      <c r="F828" s="22"/>
      <c r="G828" s="24">
        <f t="shared" si="121"/>
        <v>0</v>
      </c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6"/>
      <c r="AM828" s="25"/>
      <c r="AN828" s="26"/>
      <c r="AO828" s="25"/>
      <c r="AP828" s="25"/>
      <c r="AQ828" s="25"/>
      <c r="AR828" s="25"/>
      <c r="AS828" s="25"/>
      <c r="AT828" s="26"/>
      <c r="AU828" s="26"/>
      <c r="AV828" s="24">
        <f t="shared" si="122"/>
        <v>0</v>
      </c>
      <c r="AW828" s="27">
        <f t="shared" si="123"/>
        <v>0</v>
      </c>
      <c r="AX828" s="28">
        <f t="shared" si="120"/>
        <v>0</v>
      </c>
      <c r="AY828" s="29" t="e">
        <f t="shared" si="124"/>
        <v>#DIV/0!</v>
      </c>
      <c r="AZ828" s="30"/>
      <c r="BA828" s="31" t="e">
        <f t="shared" si="118"/>
        <v>#DIV/0!</v>
      </c>
      <c r="BB828" s="22"/>
      <c r="BC828" s="103" t="e">
        <f t="shared" si="116"/>
        <v>#DIV/0!</v>
      </c>
      <c r="BD828" s="22"/>
      <c r="BE828" s="32"/>
      <c r="BF828" s="34" t="e">
        <f t="shared" si="119"/>
        <v>#DIV/0!</v>
      </c>
      <c r="BG828" s="35" t="e">
        <f t="shared" si="117"/>
        <v>#DIV/0!</v>
      </c>
    </row>
    <row r="829" spans="1:59" x14ac:dyDescent="0.45">
      <c r="A829" s="22"/>
      <c r="B829" s="22"/>
      <c r="C829" s="22"/>
      <c r="D829" s="22"/>
      <c r="E829" s="22"/>
      <c r="F829" s="22"/>
      <c r="G829" s="24">
        <f t="shared" si="121"/>
        <v>0</v>
      </c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6"/>
      <c r="AM829" s="25"/>
      <c r="AN829" s="26"/>
      <c r="AO829" s="25"/>
      <c r="AP829" s="25"/>
      <c r="AQ829" s="25"/>
      <c r="AR829" s="25"/>
      <c r="AS829" s="25"/>
      <c r="AT829" s="26"/>
      <c r="AU829" s="26"/>
      <c r="AV829" s="24">
        <f t="shared" si="122"/>
        <v>0</v>
      </c>
      <c r="AW829" s="27">
        <f t="shared" si="123"/>
        <v>0</v>
      </c>
      <c r="AX829" s="28">
        <f t="shared" si="120"/>
        <v>0</v>
      </c>
      <c r="AY829" s="29" t="e">
        <f t="shared" si="124"/>
        <v>#DIV/0!</v>
      </c>
      <c r="AZ829" s="30"/>
      <c r="BA829" s="31" t="e">
        <f t="shared" si="118"/>
        <v>#DIV/0!</v>
      </c>
      <c r="BB829" s="22"/>
      <c r="BC829" s="103" t="e">
        <f t="shared" si="116"/>
        <v>#DIV/0!</v>
      </c>
      <c r="BD829" s="22"/>
      <c r="BE829" s="32"/>
      <c r="BF829" s="34" t="e">
        <f t="shared" si="119"/>
        <v>#DIV/0!</v>
      </c>
      <c r="BG829" s="35" t="e">
        <f t="shared" si="117"/>
        <v>#DIV/0!</v>
      </c>
    </row>
    <row r="830" spans="1:59" x14ac:dyDescent="0.45">
      <c r="A830" s="22"/>
      <c r="B830" s="22"/>
      <c r="C830" s="22"/>
      <c r="D830" s="22"/>
      <c r="E830" s="22"/>
      <c r="F830" s="22"/>
      <c r="G830" s="24">
        <f t="shared" si="121"/>
        <v>0</v>
      </c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6"/>
      <c r="AM830" s="25"/>
      <c r="AN830" s="26"/>
      <c r="AO830" s="25"/>
      <c r="AP830" s="25"/>
      <c r="AQ830" s="25"/>
      <c r="AR830" s="25"/>
      <c r="AS830" s="25"/>
      <c r="AT830" s="26"/>
      <c r="AU830" s="26"/>
      <c r="AV830" s="24">
        <f t="shared" si="122"/>
        <v>0</v>
      </c>
      <c r="AW830" s="27">
        <f t="shared" si="123"/>
        <v>0</v>
      </c>
      <c r="AX830" s="28">
        <f t="shared" si="120"/>
        <v>0</v>
      </c>
      <c r="AY830" s="29" t="e">
        <f t="shared" si="124"/>
        <v>#DIV/0!</v>
      </c>
      <c r="AZ830" s="30"/>
      <c r="BA830" s="31" t="e">
        <f t="shared" si="118"/>
        <v>#DIV/0!</v>
      </c>
      <c r="BB830" s="22"/>
      <c r="BC830" s="103" t="e">
        <f t="shared" si="116"/>
        <v>#DIV/0!</v>
      </c>
      <c r="BD830" s="22"/>
      <c r="BE830" s="32"/>
      <c r="BF830" s="34" t="e">
        <f t="shared" si="119"/>
        <v>#DIV/0!</v>
      </c>
      <c r="BG830" s="35" t="e">
        <f t="shared" si="117"/>
        <v>#DIV/0!</v>
      </c>
    </row>
    <row r="831" spans="1:59" x14ac:dyDescent="0.45">
      <c r="A831" s="22"/>
      <c r="B831" s="22"/>
      <c r="C831" s="22"/>
      <c r="D831" s="22"/>
      <c r="E831" s="22"/>
      <c r="F831" s="22"/>
      <c r="G831" s="24">
        <f t="shared" si="121"/>
        <v>0</v>
      </c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6"/>
      <c r="AM831" s="25"/>
      <c r="AN831" s="26"/>
      <c r="AO831" s="25"/>
      <c r="AP831" s="25"/>
      <c r="AQ831" s="25"/>
      <c r="AR831" s="25"/>
      <c r="AS831" s="25"/>
      <c r="AT831" s="26"/>
      <c r="AU831" s="26"/>
      <c r="AV831" s="24">
        <f t="shared" si="122"/>
        <v>0</v>
      </c>
      <c r="AW831" s="27">
        <f t="shared" si="123"/>
        <v>0</v>
      </c>
      <c r="AX831" s="28">
        <f t="shared" si="120"/>
        <v>0</v>
      </c>
      <c r="AY831" s="29" t="e">
        <f t="shared" si="124"/>
        <v>#DIV/0!</v>
      </c>
      <c r="AZ831" s="30"/>
      <c r="BA831" s="31" t="e">
        <f t="shared" si="118"/>
        <v>#DIV/0!</v>
      </c>
      <c r="BB831" s="22"/>
      <c r="BC831" s="103" t="e">
        <f t="shared" si="116"/>
        <v>#DIV/0!</v>
      </c>
      <c r="BD831" s="22"/>
      <c r="BE831" s="32"/>
      <c r="BF831" s="34" t="e">
        <f t="shared" si="119"/>
        <v>#DIV/0!</v>
      </c>
      <c r="BG831" s="35" t="e">
        <f t="shared" si="117"/>
        <v>#DIV/0!</v>
      </c>
    </row>
    <row r="832" spans="1:59" x14ac:dyDescent="0.45">
      <c r="A832" s="22"/>
      <c r="B832" s="22"/>
      <c r="C832" s="22"/>
      <c r="D832" s="22"/>
      <c r="E832" s="22"/>
      <c r="F832" s="22"/>
      <c r="G832" s="24">
        <f t="shared" si="121"/>
        <v>0</v>
      </c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6"/>
      <c r="AM832" s="25"/>
      <c r="AN832" s="26"/>
      <c r="AO832" s="25"/>
      <c r="AP832" s="25"/>
      <c r="AQ832" s="25"/>
      <c r="AR832" s="25"/>
      <c r="AS832" s="25"/>
      <c r="AT832" s="26"/>
      <c r="AU832" s="26"/>
      <c r="AV832" s="24">
        <f t="shared" si="122"/>
        <v>0</v>
      </c>
      <c r="AW832" s="27">
        <f t="shared" si="123"/>
        <v>0</v>
      </c>
      <c r="AX832" s="28">
        <f t="shared" si="120"/>
        <v>0</v>
      </c>
      <c r="AY832" s="29" t="e">
        <f t="shared" si="124"/>
        <v>#DIV/0!</v>
      </c>
      <c r="AZ832" s="30"/>
      <c r="BA832" s="31" t="e">
        <f t="shared" si="118"/>
        <v>#DIV/0!</v>
      </c>
      <c r="BB832" s="22"/>
      <c r="BC832" s="103" t="e">
        <f t="shared" si="116"/>
        <v>#DIV/0!</v>
      </c>
      <c r="BD832" s="22"/>
      <c r="BE832" s="32"/>
      <c r="BF832" s="34" t="e">
        <f t="shared" si="119"/>
        <v>#DIV/0!</v>
      </c>
      <c r="BG832" s="35" t="e">
        <f t="shared" si="117"/>
        <v>#DIV/0!</v>
      </c>
    </row>
    <row r="833" spans="1:59" x14ac:dyDescent="0.45">
      <c r="A833" s="22"/>
      <c r="B833" s="22"/>
      <c r="C833" s="22"/>
      <c r="D833" s="22"/>
      <c r="E833" s="22"/>
      <c r="F833" s="22"/>
      <c r="G833" s="24">
        <f t="shared" si="121"/>
        <v>0</v>
      </c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6"/>
      <c r="AM833" s="25"/>
      <c r="AN833" s="26"/>
      <c r="AO833" s="25"/>
      <c r="AP833" s="25"/>
      <c r="AQ833" s="25"/>
      <c r="AR833" s="25"/>
      <c r="AS833" s="25"/>
      <c r="AT833" s="26"/>
      <c r="AU833" s="26"/>
      <c r="AV833" s="24">
        <f t="shared" si="122"/>
        <v>0</v>
      </c>
      <c r="AW833" s="27">
        <f t="shared" si="123"/>
        <v>0</v>
      </c>
      <c r="AX833" s="28">
        <f t="shared" si="120"/>
        <v>0</v>
      </c>
      <c r="AY833" s="29" t="e">
        <f t="shared" si="124"/>
        <v>#DIV/0!</v>
      </c>
      <c r="AZ833" s="30"/>
      <c r="BA833" s="31" t="e">
        <f t="shared" si="118"/>
        <v>#DIV/0!</v>
      </c>
      <c r="BB833" s="22"/>
      <c r="BC833" s="103" t="e">
        <f t="shared" si="116"/>
        <v>#DIV/0!</v>
      </c>
      <c r="BD833" s="22"/>
      <c r="BE833" s="32"/>
      <c r="BF833" s="34" t="e">
        <f t="shared" si="119"/>
        <v>#DIV/0!</v>
      </c>
      <c r="BG833" s="35" t="e">
        <f t="shared" si="117"/>
        <v>#DIV/0!</v>
      </c>
    </row>
    <row r="834" spans="1:59" x14ac:dyDescent="0.45">
      <c r="A834" s="22"/>
      <c r="B834" s="22"/>
      <c r="C834" s="22"/>
      <c r="D834" s="22"/>
      <c r="E834" s="22"/>
      <c r="F834" s="22"/>
      <c r="G834" s="24">
        <f t="shared" si="121"/>
        <v>0</v>
      </c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6"/>
      <c r="AM834" s="25"/>
      <c r="AN834" s="26"/>
      <c r="AO834" s="25"/>
      <c r="AP834" s="25"/>
      <c r="AQ834" s="25"/>
      <c r="AR834" s="25"/>
      <c r="AS834" s="25"/>
      <c r="AT834" s="26"/>
      <c r="AU834" s="26"/>
      <c r="AV834" s="24">
        <f t="shared" si="122"/>
        <v>0</v>
      </c>
      <c r="AW834" s="27">
        <f t="shared" si="123"/>
        <v>0</v>
      </c>
      <c r="AX834" s="28">
        <f t="shared" si="120"/>
        <v>0</v>
      </c>
      <c r="AY834" s="29" t="e">
        <f t="shared" si="124"/>
        <v>#DIV/0!</v>
      </c>
      <c r="AZ834" s="30"/>
      <c r="BA834" s="31" t="e">
        <f t="shared" si="118"/>
        <v>#DIV/0!</v>
      </c>
      <c r="BB834" s="22"/>
      <c r="BC834" s="103" t="e">
        <f t="shared" ref="BC834:BC897" si="125">BB834/BA834</f>
        <v>#DIV/0!</v>
      </c>
      <c r="BD834" s="22"/>
      <c r="BE834" s="32"/>
      <c r="BF834" s="34" t="e">
        <f t="shared" si="119"/>
        <v>#DIV/0!</v>
      </c>
      <c r="BG834" s="35" t="e">
        <f t="shared" ref="BG834:BG897" si="126">BF834*BC834*AY834</f>
        <v>#DIV/0!</v>
      </c>
    </row>
    <row r="835" spans="1:59" x14ac:dyDescent="0.45">
      <c r="A835" s="22"/>
      <c r="B835" s="22"/>
      <c r="C835" s="22"/>
      <c r="D835" s="22"/>
      <c r="E835" s="22"/>
      <c r="F835" s="22"/>
      <c r="G835" s="24">
        <f t="shared" si="121"/>
        <v>0</v>
      </c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6"/>
      <c r="AM835" s="25"/>
      <c r="AN835" s="26"/>
      <c r="AO835" s="25"/>
      <c r="AP835" s="25"/>
      <c r="AQ835" s="25"/>
      <c r="AR835" s="25"/>
      <c r="AS835" s="25"/>
      <c r="AT835" s="26"/>
      <c r="AU835" s="26"/>
      <c r="AV835" s="24">
        <f t="shared" si="122"/>
        <v>0</v>
      </c>
      <c r="AW835" s="27">
        <f t="shared" si="123"/>
        <v>0</v>
      </c>
      <c r="AX835" s="28">
        <f t="shared" si="120"/>
        <v>0</v>
      </c>
      <c r="AY835" s="29" t="e">
        <f t="shared" si="124"/>
        <v>#DIV/0!</v>
      </c>
      <c r="AZ835" s="30"/>
      <c r="BA835" s="31" t="e">
        <f t="shared" ref="BA835:BA898" si="127">(AX835*60)/AZ835*1</f>
        <v>#DIV/0!</v>
      </c>
      <c r="BB835" s="22"/>
      <c r="BC835" s="103" t="e">
        <f t="shared" si="125"/>
        <v>#DIV/0!</v>
      </c>
      <c r="BD835" s="22"/>
      <c r="BE835" s="32"/>
      <c r="BF835" s="34" t="e">
        <f t="shared" si="119"/>
        <v>#DIV/0!</v>
      </c>
      <c r="BG835" s="35" t="e">
        <f t="shared" si="126"/>
        <v>#DIV/0!</v>
      </c>
    </row>
    <row r="836" spans="1:59" x14ac:dyDescent="0.45">
      <c r="A836" s="22"/>
      <c r="B836" s="22"/>
      <c r="C836" s="22"/>
      <c r="D836" s="22"/>
      <c r="E836" s="22"/>
      <c r="F836" s="22"/>
      <c r="G836" s="24">
        <f t="shared" si="121"/>
        <v>0</v>
      </c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6"/>
      <c r="AM836" s="25"/>
      <c r="AN836" s="26"/>
      <c r="AO836" s="25"/>
      <c r="AP836" s="25"/>
      <c r="AQ836" s="25"/>
      <c r="AR836" s="25"/>
      <c r="AS836" s="25"/>
      <c r="AT836" s="26"/>
      <c r="AU836" s="26"/>
      <c r="AV836" s="24">
        <f t="shared" si="122"/>
        <v>0</v>
      </c>
      <c r="AW836" s="27">
        <f t="shared" si="123"/>
        <v>0</v>
      </c>
      <c r="AX836" s="28">
        <f t="shared" si="120"/>
        <v>0</v>
      </c>
      <c r="AY836" s="29" t="e">
        <f t="shared" si="124"/>
        <v>#DIV/0!</v>
      </c>
      <c r="AZ836" s="30"/>
      <c r="BA836" s="31" t="e">
        <f t="shared" si="127"/>
        <v>#DIV/0!</v>
      </c>
      <c r="BB836" s="22"/>
      <c r="BC836" s="103" t="e">
        <f t="shared" si="125"/>
        <v>#DIV/0!</v>
      </c>
      <c r="BD836" s="22"/>
      <c r="BE836" s="32"/>
      <c r="BF836" s="34" t="e">
        <f t="shared" si="119"/>
        <v>#DIV/0!</v>
      </c>
      <c r="BG836" s="35" t="e">
        <f t="shared" si="126"/>
        <v>#DIV/0!</v>
      </c>
    </row>
    <row r="837" spans="1:59" x14ac:dyDescent="0.45">
      <c r="A837" s="22"/>
      <c r="B837" s="22"/>
      <c r="C837" s="22"/>
      <c r="D837" s="22"/>
      <c r="E837" s="22"/>
      <c r="F837" s="22"/>
      <c r="G837" s="24">
        <f t="shared" si="121"/>
        <v>0</v>
      </c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6"/>
      <c r="AM837" s="25"/>
      <c r="AN837" s="26"/>
      <c r="AO837" s="25"/>
      <c r="AP837" s="25"/>
      <c r="AQ837" s="25"/>
      <c r="AR837" s="25"/>
      <c r="AS837" s="25"/>
      <c r="AT837" s="26"/>
      <c r="AU837" s="26"/>
      <c r="AV837" s="24">
        <f t="shared" si="122"/>
        <v>0</v>
      </c>
      <c r="AW837" s="27">
        <f t="shared" si="123"/>
        <v>0</v>
      </c>
      <c r="AX837" s="28">
        <f t="shared" si="120"/>
        <v>0</v>
      </c>
      <c r="AY837" s="29" t="e">
        <f t="shared" si="124"/>
        <v>#DIV/0!</v>
      </c>
      <c r="AZ837" s="30"/>
      <c r="BA837" s="31" t="e">
        <f t="shared" si="127"/>
        <v>#DIV/0!</v>
      </c>
      <c r="BB837" s="22"/>
      <c r="BC837" s="103" t="e">
        <f t="shared" si="125"/>
        <v>#DIV/0!</v>
      </c>
      <c r="BD837" s="22"/>
      <c r="BE837" s="32"/>
      <c r="BF837" s="34" t="e">
        <f t="shared" ref="BF837:BF900" si="128">(BD837-BE837)/BB837</f>
        <v>#DIV/0!</v>
      </c>
      <c r="BG837" s="35" t="e">
        <f t="shared" si="126"/>
        <v>#DIV/0!</v>
      </c>
    </row>
    <row r="838" spans="1:59" x14ac:dyDescent="0.45">
      <c r="A838" s="22"/>
      <c r="B838" s="22"/>
      <c r="C838" s="22"/>
      <c r="D838" s="22"/>
      <c r="E838" s="22"/>
      <c r="F838" s="22"/>
      <c r="G838" s="24">
        <f t="shared" si="121"/>
        <v>0</v>
      </c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6"/>
      <c r="AM838" s="25"/>
      <c r="AN838" s="26"/>
      <c r="AO838" s="25"/>
      <c r="AP838" s="25"/>
      <c r="AQ838" s="25"/>
      <c r="AR838" s="25"/>
      <c r="AS838" s="25"/>
      <c r="AT838" s="26"/>
      <c r="AU838" s="26"/>
      <c r="AV838" s="24">
        <f t="shared" si="122"/>
        <v>0</v>
      </c>
      <c r="AW838" s="27">
        <f t="shared" si="123"/>
        <v>0</v>
      </c>
      <c r="AX838" s="28">
        <f t="shared" si="120"/>
        <v>0</v>
      </c>
      <c r="AY838" s="29" t="e">
        <f t="shared" si="124"/>
        <v>#DIV/0!</v>
      </c>
      <c r="AZ838" s="30"/>
      <c r="BA838" s="31" t="e">
        <f t="shared" si="127"/>
        <v>#DIV/0!</v>
      </c>
      <c r="BB838" s="22"/>
      <c r="BC838" s="103" t="e">
        <f t="shared" si="125"/>
        <v>#DIV/0!</v>
      </c>
      <c r="BD838" s="22"/>
      <c r="BE838" s="32"/>
      <c r="BF838" s="34" t="e">
        <f t="shared" si="128"/>
        <v>#DIV/0!</v>
      </c>
      <c r="BG838" s="35" t="e">
        <f t="shared" si="126"/>
        <v>#DIV/0!</v>
      </c>
    </row>
    <row r="839" spans="1:59" x14ac:dyDescent="0.45">
      <c r="A839" s="22"/>
      <c r="B839" s="22"/>
      <c r="C839" s="22"/>
      <c r="D839" s="22"/>
      <c r="E839" s="22"/>
      <c r="F839" s="22"/>
      <c r="G839" s="24">
        <f t="shared" si="121"/>
        <v>0</v>
      </c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6"/>
      <c r="AM839" s="25"/>
      <c r="AN839" s="26"/>
      <c r="AO839" s="25"/>
      <c r="AP839" s="25"/>
      <c r="AQ839" s="25"/>
      <c r="AR839" s="25"/>
      <c r="AS839" s="25"/>
      <c r="AT839" s="26"/>
      <c r="AU839" s="26"/>
      <c r="AV839" s="24">
        <f t="shared" si="122"/>
        <v>0</v>
      </c>
      <c r="AW839" s="27">
        <f t="shared" si="123"/>
        <v>0</v>
      </c>
      <c r="AX839" s="28">
        <f t="shared" si="120"/>
        <v>0</v>
      </c>
      <c r="AY839" s="29" t="e">
        <f t="shared" si="124"/>
        <v>#DIV/0!</v>
      </c>
      <c r="AZ839" s="30"/>
      <c r="BA839" s="31" t="e">
        <f t="shared" si="127"/>
        <v>#DIV/0!</v>
      </c>
      <c r="BB839" s="22"/>
      <c r="BC839" s="103" t="e">
        <f t="shared" si="125"/>
        <v>#DIV/0!</v>
      </c>
      <c r="BD839" s="22"/>
      <c r="BE839" s="32"/>
      <c r="BF839" s="34" t="e">
        <f t="shared" si="128"/>
        <v>#DIV/0!</v>
      </c>
      <c r="BG839" s="35" t="e">
        <f t="shared" si="126"/>
        <v>#DIV/0!</v>
      </c>
    </row>
    <row r="840" spans="1:59" x14ac:dyDescent="0.45">
      <c r="A840" s="22"/>
      <c r="B840" s="22"/>
      <c r="C840" s="22"/>
      <c r="D840" s="22"/>
      <c r="E840" s="22"/>
      <c r="F840" s="22"/>
      <c r="G840" s="24">
        <f t="shared" si="121"/>
        <v>0</v>
      </c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6"/>
      <c r="AM840" s="25"/>
      <c r="AN840" s="26"/>
      <c r="AO840" s="25"/>
      <c r="AP840" s="25"/>
      <c r="AQ840" s="25"/>
      <c r="AR840" s="25"/>
      <c r="AS840" s="25"/>
      <c r="AT840" s="26"/>
      <c r="AU840" s="26"/>
      <c r="AV840" s="24">
        <f t="shared" si="122"/>
        <v>0</v>
      </c>
      <c r="AW840" s="27">
        <f t="shared" si="123"/>
        <v>0</v>
      </c>
      <c r="AX840" s="28">
        <f t="shared" si="120"/>
        <v>0</v>
      </c>
      <c r="AY840" s="29" t="e">
        <f t="shared" si="124"/>
        <v>#DIV/0!</v>
      </c>
      <c r="AZ840" s="30"/>
      <c r="BA840" s="31" t="e">
        <f t="shared" si="127"/>
        <v>#DIV/0!</v>
      </c>
      <c r="BB840" s="22"/>
      <c r="BC840" s="103" t="e">
        <f t="shared" si="125"/>
        <v>#DIV/0!</v>
      </c>
      <c r="BD840" s="22"/>
      <c r="BE840" s="32"/>
      <c r="BF840" s="34" t="e">
        <f t="shared" si="128"/>
        <v>#DIV/0!</v>
      </c>
      <c r="BG840" s="35" t="e">
        <f t="shared" si="126"/>
        <v>#DIV/0!</v>
      </c>
    </row>
    <row r="841" spans="1:59" x14ac:dyDescent="0.45">
      <c r="A841" s="22"/>
      <c r="B841" s="22"/>
      <c r="C841" s="22"/>
      <c r="D841" s="22"/>
      <c r="E841" s="22"/>
      <c r="F841" s="22"/>
      <c r="G841" s="24">
        <f t="shared" si="121"/>
        <v>0</v>
      </c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6"/>
      <c r="AM841" s="25"/>
      <c r="AN841" s="26"/>
      <c r="AO841" s="25"/>
      <c r="AP841" s="25"/>
      <c r="AQ841" s="25"/>
      <c r="AR841" s="25"/>
      <c r="AS841" s="25"/>
      <c r="AT841" s="26"/>
      <c r="AU841" s="26"/>
      <c r="AV841" s="24">
        <f t="shared" si="122"/>
        <v>0</v>
      </c>
      <c r="AW841" s="27">
        <f t="shared" si="123"/>
        <v>0</v>
      </c>
      <c r="AX841" s="28">
        <f t="shared" si="120"/>
        <v>0</v>
      </c>
      <c r="AY841" s="29" t="e">
        <f t="shared" si="124"/>
        <v>#DIV/0!</v>
      </c>
      <c r="AZ841" s="30"/>
      <c r="BA841" s="31" t="e">
        <f t="shared" si="127"/>
        <v>#DIV/0!</v>
      </c>
      <c r="BB841" s="22"/>
      <c r="BC841" s="103" t="e">
        <f t="shared" si="125"/>
        <v>#DIV/0!</v>
      </c>
      <c r="BD841" s="22"/>
      <c r="BE841" s="32"/>
      <c r="BF841" s="34" t="e">
        <f t="shared" si="128"/>
        <v>#DIV/0!</v>
      </c>
      <c r="BG841" s="35" t="e">
        <f t="shared" si="126"/>
        <v>#DIV/0!</v>
      </c>
    </row>
    <row r="842" spans="1:59" x14ac:dyDescent="0.45">
      <c r="A842" s="22"/>
      <c r="B842" s="22"/>
      <c r="C842" s="22"/>
      <c r="D842" s="22"/>
      <c r="E842" s="22"/>
      <c r="F842" s="22"/>
      <c r="G842" s="24">
        <f t="shared" si="121"/>
        <v>0</v>
      </c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6"/>
      <c r="AM842" s="25"/>
      <c r="AN842" s="26"/>
      <c r="AO842" s="25"/>
      <c r="AP842" s="25"/>
      <c r="AQ842" s="25"/>
      <c r="AR842" s="25"/>
      <c r="AS842" s="25"/>
      <c r="AT842" s="26"/>
      <c r="AU842" s="26"/>
      <c r="AV842" s="24">
        <f t="shared" si="122"/>
        <v>0</v>
      </c>
      <c r="AW842" s="27">
        <f t="shared" si="123"/>
        <v>0</v>
      </c>
      <c r="AX842" s="28">
        <f t="shared" si="120"/>
        <v>0</v>
      </c>
      <c r="AY842" s="29" t="e">
        <f t="shared" si="124"/>
        <v>#DIV/0!</v>
      </c>
      <c r="AZ842" s="30"/>
      <c r="BA842" s="31" t="e">
        <f t="shared" si="127"/>
        <v>#DIV/0!</v>
      </c>
      <c r="BB842" s="22"/>
      <c r="BC842" s="103" t="e">
        <f t="shared" si="125"/>
        <v>#DIV/0!</v>
      </c>
      <c r="BD842" s="22"/>
      <c r="BE842" s="32"/>
      <c r="BF842" s="34" t="e">
        <f t="shared" si="128"/>
        <v>#DIV/0!</v>
      </c>
      <c r="BG842" s="35" t="e">
        <f t="shared" si="126"/>
        <v>#DIV/0!</v>
      </c>
    </row>
    <row r="843" spans="1:59" x14ac:dyDescent="0.45">
      <c r="A843" s="22"/>
      <c r="B843" s="22"/>
      <c r="C843" s="22"/>
      <c r="D843" s="22"/>
      <c r="E843" s="22"/>
      <c r="F843" s="22"/>
      <c r="G843" s="24">
        <f t="shared" si="121"/>
        <v>0</v>
      </c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6"/>
      <c r="AM843" s="25"/>
      <c r="AN843" s="26"/>
      <c r="AO843" s="25"/>
      <c r="AP843" s="25"/>
      <c r="AQ843" s="25"/>
      <c r="AR843" s="25"/>
      <c r="AS843" s="25"/>
      <c r="AT843" s="26"/>
      <c r="AU843" s="26"/>
      <c r="AV843" s="24">
        <f t="shared" si="122"/>
        <v>0</v>
      </c>
      <c r="AW843" s="27">
        <f t="shared" si="123"/>
        <v>0</v>
      </c>
      <c r="AX843" s="28">
        <f t="shared" si="120"/>
        <v>0</v>
      </c>
      <c r="AY843" s="29" t="e">
        <f t="shared" si="124"/>
        <v>#DIV/0!</v>
      </c>
      <c r="AZ843" s="30"/>
      <c r="BA843" s="31" t="e">
        <f t="shared" si="127"/>
        <v>#DIV/0!</v>
      </c>
      <c r="BB843" s="22"/>
      <c r="BC843" s="103" t="e">
        <f t="shared" si="125"/>
        <v>#DIV/0!</v>
      </c>
      <c r="BD843" s="22"/>
      <c r="BE843" s="32"/>
      <c r="BF843" s="34" t="e">
        <f t="shared" si="128"/>
        <v>#DIV/0!</v>
      </c>
      <c r="BG843" s="35" t="e">
        <f t="shared" si="126"/>
        <v>#DIV/0!</v>
      </c>
    </row>
    <row r="844" spans="1:59" x14ac:dyDescent="0.45">
      <c r="A844" s="22"/>
      <c r="B844" s="22"/>
      <c r="C844" s="22"/>
      <c r="D844" s="22"/>
      <c r="E844" s="22"/>
      <c r="F844" s="22"/>
      <c r="G844" s="24">
        <f t="shared" si="121"/>
        <v>0</v>
      </c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6"/>
      <c r="AM844" s="25"/>
      <c r="AN844" s="26"/>
      <c r="AO844" s="25"/>
      <c r="AP844" s="25"/>
      <c r="AQ844" s="25"/>
      <c r="AR844" s="25"/>
      <c r="AS844" s="25"/>
      <c r="AT844" s="26"/>
      <c r="AU844" s="26"/>
      <c r="AV844" s="24">
        <f t="shared" si="122"/>
        <v>0</v>
      </c>
      <c r="AW844" s="27">
        <f t="shared" si="123"/>
        <v>0</v>
      </c>
      <c r="AX844" s="28">
        <f t="shared" si="120"/>
        <v>0</v>
      </c>
      <c r="AY844" s="29" t="e">
        <f t="shared" si="124"/>
        <v>#DIV/0!</v>
      </c>
      <c r="AZ844" s="30"/>
      <c r="BA844" s="31" t="e">
        <f t="shared" si="127"/>
        <v>#DIV/0!</v>
      </c>
      <c r="BB844" s="22"/>
      <c r="BC844" s="103" t="e">
        <f t="shared" si="125"/>
        <v>#DIV/0!</v>
      </c>
      <c r="BD844" s="22"/>
      <c r="BE844" s="32"/>
      <c r="BF844" s="34" t="e">
        <f t="shared" si="128"/>
        <v>#DIV/0!</v>
      </c>
      <c r="BG844" s="35" t="e">
        <f t="shared" si="126"/>
        <v>#DIV/0!</v>
      </c>
    </row>
    <row r="845" spans="1:59" x14ac:dyDescent="0.45">
      <c r="A845" s="22"/>
      <c r="B845" s="22"/>
      <c r="C845" s="22"/>
      <c r="D845" s="22"/>
      <c r="E845" s="22"/>
      <c r="F845" s="22"/>
      <c r="G845" s="24">
        <f t="shared" si="121"/>
        <v>0</v>
      </c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6"/>
      <c r="AM845" s="25"/>
      <c r="AN845" s="26"/>
      <c r="AO845" s="25"/>
      <c r="AP845" s="25"/>
      <c r="AQ845" s="25"/>
      <c r="AR845" s="25"/>
      <c r="AS845" s="25"/>
      <c r="AT845" s="26"/>
      <c r="AU845" s="26"/>
      <c r="AV845" s="24">
        <f t="shared" si="122"/>
        <v>0</v>
      </c>
      <c r="AW845" s="27">
        <f t="shared" si="123"/>
        <v>0</v>
      </c>
      <c r="AX845" s="28">
        <f t="shared" si="120"/>
        <v>0</v>
      </c>
      <c r="AY845" s="29" t="e">
        <f t="shared" si="124"/>
        <v>#DIV/0!</v>
      </c>
      <c r="AZ845" s="30"/>
      <c r="BA845" s="31" t="e">
        <f t="shared" si="127"/>
        <v>#DIV/0!</v>
      </c>
      <c r="BB845" s="22"/>
      <c r="BC845" s="103" t="e">
        <f t="shared" si="125"/>
        <v>#DIV/0!</v>
      </c>
      <c r="BD845" s="22"/>
      <c r="BE845" s="32"/>
      <c r="BF845" s="34" t="e">
        <f t="shared" si="128"/>
        <v>#DIV/0!</v>
      </c>
      <c r="BG845" s="35" t="e">
        <f t="shared" si="126"/>
        <v>#DIV/0!</v>
      </c>
    </row>
    <row r="846" spans="1:59" x14ac:dyDescent="0.45">
      <c r="A846" s="22"/>
      <c r="B846" s="22"/>
      <c r="C846" s="22"/>
      <c r="D846" s="22"/>
      <c r="E846" s="22"/>
      <c r="F846" s="22"/>
      <c r="G846" s="24">
        <f t="shared" si="121"/>
        <v>0</v>
      </c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6"/>
      <c r="AM846" s="25"/>
      <c r="AN846" s="26"/>
      <c r="AO846" s="25"/>
      <c r="AP846" s="25"/>
      <c r="AQ846" s="25"/>
      <c r="AR846" s="25"/>
      <c r="AS846" s="25"/>
      <c r="AT846" s="26"/>
      <c r="AU846" s="26"/>
      <c r="AV846" s="24">
        <f t="shared" si="122"/>
        <v>0</v>
      </c>
      <c r="AW846" s="27">
        <f t="shared" si="123"/>
        <v>0</v>
      </c>
      <c r="AX846" s="28">
        <f t="shared" si="120"/>
        <v>0</v>
      </c>
      <c r="AY846" s="29" t="e">
        <f t="shared" si="124"/>
        <v>#DIV/0!</v>
      </c>
      <c r="AZ846" s="30"/>
      <c r="BA846" s="31" t="e">
        <f t="shared" si="127"/>
        <v>#DIV/0!</v>
      </c>
      <c r="BB846" s="22"/>
      <c r="BC846" s="103" t="e">
        <f t="shared" si="125"/>
        <v>#DIV/0!</v>
      </c>
      <c r="BD846" s="22"/>
      <c r="BE846" s="32"/>
      <c r="BF846" s="34" t="e">
        <f t="shared" si="128"/>
        <v>#DIV/0!</v>
      </c>
      <c r="BG846" s="35" t="e">
        <f t="shared" si="126"/>
        <v>#DIV/0!</v>
      </c>
    </row>
    <row r="847" spans="1:59" x14ac:dyDescent="0.45">
      <c r="A847" s="22"/>
      <c r="B847" s="22"/>
      <c r="C847" s="22"/>
      <c r="D847" s="22"/>
      <c r="E847" s="22"/>
      <c r="F847" s="22"/>
      <c r="G847" s="24">
        <f t="shared" si="121"/>
        <v>0</v>
      </c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6"/>
      <c r="AM847" s="25"/>
      <c r="AN847" s="26"/>
      <c r="AO847" s="25"/>
      <c r="AP847" s="25"/>
      <c r="AQ847" s="25"/>
      <c r="AR847" s="25"/>
      <c r="AS847" s="25"/>
      <c r="AT847" s="26"/>
      <c r="AU847" s="26"/>
      <c r="AV847" s="24">
        <f t="shared" si="122"/>
        <v>0</v>
      </c>
      <c r="AW847" s="27">
        <f t="shared" si="123"/>
        <v>0</v>
      </c>
      <c r="AX847" s="28">
        <f t="shared" si="120"/>
        <v>0</v>
      </c>
      <c r="AY847" s="29" t="e">
        <f t="shared" si="124"/>
        <v>#DIV/0!</v>
      </c>
      <c r="AZ847" s="30"/>
      <c r="BA847" s="31" t="e">
        <f t="shared" si="127"/>
        <v>#DIV/0!</v>
      </c>
      <c r="BB847" s="22"/>
      <c r="BC847" s="103" t="e">
        <f t="shared" si="125"/>
        <v>#DIV/0!</v>
      </c>
      <c r="BD847" s="22"/>
      <c r="BE847" s="32"/>
      <c r="BF847" s="34" t="e">
        <f t="shared" si="128"/>
        <v>#DIV/0!</v>
      </c>
      <c r="BG847" s="35" t="e">
        <f t="shared" si="126"/>
        <v>#DIV/0!</v>
      </c>
    </row>
    <row r="848" spans="1:59" x14ac:dyDescent="0.45">
      <c r="A848" s="22"/>
      <c r="B848" s="22"/>
      <c r="C848" s="22"/>
      <c r="D848" s="22"/>
      <c r="E848" s="22"/>
      <c r="F848" s="22"/>
      <c r="G848" s="24">
        <f t="shared" si="121"/>
        <v>0</v>
      </c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6"/>
      <c r="AM848" s="25"/>
      <c r="AN848" s="26"/>
      <c r="AO848" s="25"/>
      <c r="AP848" s="25"/>
      <c r="AQ848" s="25"/>
      <c r="AR848" s="25"/>
      <c r="AS848" s="25"/>
      <c r="AT848" s="26"/>
      <c r="AU848" s="26"/>
      <c r="AV848" s="24">
        <f t="shared" si="122"/>
        <v>0</v>
      </c>
      <c r="AW848" s="27">
        <f t="shared" si="123"/>
        <v>0</v>
      </c>
      <c r="AX848" s="28">
        <f t="shared" si="120"/>
        <v>0</v>
      </c>
      <c r="AY848" s="29" t="e">
        <f t="shared" si="124"/>
        <v>#DIV/0!</v>
      </c>
      <c r="AZ848" s="30"/>
      <c r="BA848" s="31" t="e">
        <f t="shared" si="127"/>
        <v>#DIV/0!</v>
      </c>
      <c r="BB848" s="22"/>
      <c r="BC848" s="103" t="e">
        <f t="shared" si="125"/>
        <v>#DIV/0!</v>
      </c>
      <c r="BD848" s="22"/>
      <c r="BE848" s="32"/>
      <c r="BF848" s="34" t="e">
        <f t="shared" si="128"/>
        <v>#DIV/0!</v>
      </c>
      <c r="BG848" s="35" t="e">
        <f t="shared" si="126"/>
        <v>#DIV/0!</v>
      </c>
    </row>
    <row r="849" spans="1:59" x14ac:dyDescent="0.45">
      <c r="A849" s="22"/>
      <c r="B849" s="22"/>
      <c r="C849" s="22"/>
      <c r="D849" s="22"/>
      <c r="E849" s="22"/>
      <c r="F849" s="22"/>
      <c r="G849" s="24">
        <f t="shared" si="121"/>
        <v>0</v>
      </c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6"/>
      <c r="AM849" s="25"/>
      <c r="AN849" s="26"/>
      <c r="AO849" s="25"/>
      <c r="AP849" s="25"/>
      <c r="AQ849" s="25"/>
      <c r="AR849" s="25"/>
      <c r="AS849" s="25"/>
      <c r="AT849" s="26"/>
      <c r="AU849" s="26"/>
      <c r="AV849" s="24">
        <f t="shared" si="122"/>
        <v>0</v>
      </c>
      <c r="AW849" s="27">
        <f t="shared" si="123"/>
        <v>0</v>
      </c>
      <c r="AX849" s="28">
        <f t="shared" si="120"/>
        <v>0</v>
      </c>
      <c r="AY849" s="29" t="e">
        <f t="shared" si="124"/>
        <v>#DIV/0!</v>
      </c>
      <c r="AZ849" s="30"/>
      <c r="BA849" s="31" t="e">
        <f t="shared" si="127"/>
        <v>#DIV/0!</v>
      </c>
      <c r="BB849" s="22"/>
      <c r="BC849" s="103" t="e">
        <f t="shared" si="125"/>
        <v>#DIV/0!</v>
      </c>
      <c r="BD849" s="22"/>
      <c r="BE849" s="32"/>
      <c r="BF849" s="34" t="e">
        <f t="shared" si="128"/>
        <v>#DIV/0!</v>
      </c>
      <c r="BG849" s="35" t="e">
        <f t="shared" si="126"/>
        <v>#DIV/0!</v>
      </c>
    </row>
    <row r="850" spans="1:59" x14ac:dyDescent="0.45">
      <c r="A850" s="22"/>
      <c r="B850" s="22"/>
      <c r="C850" s="22"/>
      <c r="D850" s="22"/>
      <c r="E850" s="22"/>
      <c r="F850" s="22"/>
      <c r="G850" s="24">
        <f t="shared" si="121"/>
        <v>0</v>
      </c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6"/>
      <c r="AM850" s="25"/>
      <c r="AN850" s="26"/>
      <c r="AO850" s="25"/>
      <c r="AP850" s="25"/>
      <c r="AQ850" s="25"/>
      <c r="AR850" s="25"/>
      <c r="AS850" s="25"/>
      <c r="AT850" s="26"/>
      <c r="AU850" s="26"/>
      <c r="AV850" s="24">
        <f t="shared" si="122"/>
        <v>0</v>
      </c>
      <c r="AW850" s="27">
        <f t="shared" si="123"/>
        <v>0</v>
      </c>
      <c r="AX850" s="28">
        <f t="shared" si="120"/>
        <v>0</v>
      </c>
      <c r="AY850" s="29" t="e">
        <f t="shared" si="124"/>
        <v>#DIV/0!</v>
      </c>
      <c r="AZ850" s="30"/>
      <c r="BA850" s="31" t="e">
        <f t="shared" si="127"/>
        <v>#DIV/0!</v>
      </c>
      <c r="BB850" s="22"/>
      <c r="BC850" s="103" t="e">
        <f t="shared" si="125"/>
        <v>#DIV/0!</v>
      </c>
      <c r="BD850" s="22"/>
      <c r="BE850" s="32"/>
      <c r="BF850" s="34" t="e">
        <f t="shared" si="128"/>
        <v>#DIV/0!</v>
      </c>
      <c r="BG850" s="35" t="e">
        <f t="shared" si="126"/>
        <v>#DIV/0!</v>
      </c>
    </row>
    <row r="851" spans="1:59" x14ac:dyDescent="0.45">
      <c r="A851" s="22"/>
      <c r="B851" s="22"/>
      <c r="C851" s="22"/>
      <c r="D851" s="22"/>
      <c r="E851" s="22"/>
      <c r="F851" s="22"/>
      <c r="G851" s="24">
        <f t="shared" si="121"/>
        <v>0</v>
      </c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6"/>
      <c r="AM851" s="25"/>
      <c r="AN851" s="26"/>
      <c r="AO851" s="25"/>
      <c r="AP851" s="25"/>
      <c r="AQ851" s="25"/>
      <c r="AR851" s="25"/>
      <c r="AS851" s="25"/>
      <c r="AT851" s="26"/>
      <c r="AU851" s="26"/>
      <c r="AV851" s="24">
        <f t="shared" si="122"/>
        <v>0</v>
      </c>
      <c r="AW851" s="27">
        <f t="shared" si="123"/>
        <v>0</v>
      </c>
      <c r="AX851" s="28">
        <f t="shared" ref="AX851:AX914" si="129">(HOUR(AW851)*60)+MINUTE(AW851)</f>
        <v>0</v>
      </c>
      <c r="AY851" s="29" t="e">
        <f t="shared" si="124"/>
        <v>#DIV/0!</v>
      </c>
      <c r="AZ851" s="30"/>
      <c r="BA851" s="31" t="e">
        <f t="shared" si="127"/>
        <v>#DIV/0!</v>
      </c>
      <c r="BB851" s="22"/>
      <c r="BC851" s="103" t="e">
        <f t="shared" si="125"/>
        <v>#DIV/0!</v>
      </c>
      <c r="BD851" s="22"/>
      <c r="BE851" s="32"/>
      <c r="BF851" s="34" t="e">
        <f t="shared" si="128"/>
        <v>#DIV/0!</v>
      </c>
      <c r="BG851" s="35" t="e">
        <f t="shared" si="126"/>
        <v>#DIV/0!</v>
      </c>
    </row>
    <row r="852" spans="1:59" x14ac:dyDescent="0.45">
      <c r="A852" s="22"/>
      <c r="B852" s="22"/>
      <c r="C852" s="22"/>
      <c r="D852" s="22"/>
      <c r="E852" s="22"/>
      <c r="F852" s="22"/>
      <c r="G852" s="24">
        <f t="shared" si="121"/>
        <v>0</v>
      </c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6"/>
      <c r="AM852" s="25"/>
      <c r="AN852" s="26"/>
      <c r="AO852" s="25"/>
      <c r="AP852" s="25"/>
      <c r="AQ852" s="25"/>
      <c r="AR852" s="25"/>
      <c r="AS852" s="25"/>
      <c r="AT852" s="26"/>
      <c r="AU852" s="26"/>
      <c r="AV852" s="24">
        <f t="shared" si="122"/>
        <v>0</v>
      </c>
      <c r="AW852" s="27">
        <f t="shared" si="123"/>
        <v>0</v>
      </c>
      <c r="AX852" s="28">
        <f t="shared" si="129"/>
        <v>0</v>
      </c>
      <c r="AY852" s="29" t="e">
        <f t="shared" si="124"/>
        <v>#DIV/0!</v>
      </c>
      <c r="AZ852" s="30"/>
      <c r="BA852" s="31" t="e">
        <f t="shared" si="127"/>
        <v>#DIV/0!</v>
      </c>
      <c r="BB852" s="22"/>
      <c r="BC852" s="103" t="e">
        <f t="shared" si="125"/>
        <v>#DIV/0!</v>
      </c>
      <c r="BD852" s="22"/>
      <c r="BE852" s="32"/>
      <c r="BF852" s="34" t="e">
        <f t="shared" si="128"/>
        <v>#DIV/0!</v>
      </c>
      <c r="BG852" s="35" t="e">
        <f t="shared" si="126"/>
        <v>#DIV/0!</v>
      </c>
    </row>
    <row r="853" spans="1:59" x14ac:dyDescent="0.45">
      <c r="A853" s="22"/>
      <c r="B853" s="22"/>
      <c r="C853" s="22"/>
      <c r="D853" s="22"/>
      <c r="E853" s="22"/>
      <c r="F853" s="22"/>
      <c r="G853" s="24">
        <f t="shared" si="121"/>
        <v>0</v>
      </c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6"/>
      <c r="AM853" s="25"/>
      <c r="AN853" s="26"/>
      <c r="AO853" s="25"/>
      <c r="AP853" s="25"/>
      <c r="AQ853" s="25"/>
      <c r="AR853" s="25"/>
      <c r="AS853" s="25"/>
      <c r="AT853" s="26"/>
      <c r="AU853" s="26"/>
      <c r="AV853" s="24">
        <f t="shared" si="122"/>
        <v>0</v>
      </c>
      <c r="AW853" s="27">
        <f t="shared" si="123"/>
        <v>0</v>
      </c>
      <c r="AX853" s="28">
        <f t="shared" si="129"/>
        <v>0</v>
      </c>
      <c r="AY853" s="29" t="e">
        <f t="shared" si="124"/>
        <v>#DIV/0!</v>
      </c>
      <c r="AZ853" s="30"/>
      <c r="BA853" s="31" t="e">
        <f t="shared" si="127"/>
        <v>#DIV/0!</v>
      </c>
      <c r="BB853" s="22"/>
      <c r="BC853" s="103" t="e">
        <f t="shared" si="125"/>
        <v>#DIV/0!</v>
      </c>
      <c r="BD853" s="22"/>
      <c r="BE853" s="32"/>
      <c r="BF853" s="34" t="e">
        <f t="shared" si="128"/>
        <v>#DIV/0!</v>
      </c>
      <c r="BG853" s="35" t="e">
        <f t="shared" si="126"/>
        <v>#DIV/0!</v>
      </c>
    </row>
    <row r="854" spans="1:59" x14ac:dyDescent="0.45">
      <c r="A854" s="22"/>
      <c r="B854" s="22"/>
      <c r="C854" s="22"/>
      <c r="D854" s="22"/>
      <c r="E854" s="22"/>
      <c r="F854" s="22"/>
      <c r="G854" s="24">
        <f t="shared" si="121"/>
        <v>0</v>
      </c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6"/>
      <c r="AM854" s="25"/>
      <c r="AN854" s="26"/>
      <c r="AO854" s="25"/>
      <c r="AP854" s="25"/>
      <c r="AQ854" s="25"/>
      <c r="AR854" s="25"/>
      <c r="AS854" s="25"/>
      <c r="AT854" s="26"/>
      <c r="AU854" s="26"/>
      <c r="AV854" s="24">
        <f t="shared" si="122"/>
        <v>0</v>
      </c>
      <c r="AW854" s="27">
        <f t="shared" si="123"/>
        <v>0</v>
      </c>
      <c r="AX854" s="28">
        <f t="shared" si="129"/>
        <v>0</v>
      </c>
      <c r="AY854" s="29" t="e">
        <f t="shared" si="124"/>
        <v>#DIV/0!</v>
      </c>
      <c r="AZ854" s="30"/>
      <c r="BA854" s="31" t="e">
        <f t="shared" si="127"/>
        <v>#DIV/0!</v>
      </c>
      <c r="BB854" s="22"/>
      <c r="BC854" s="103" t="e">
        <f t="shared" si="125"/>
        <v>#DIV/0!</v>
      </c>
      <c r="BD854" s="22"/>
      <c r="BE854" s="32"/>
      <c r="BF854" s="34" t="e">
        <f t="shared" si="128"/>
        <v>#DIV/0!</v>
      </c>
      <c r="BG854" s="35" t="e">
        <f t="shared" si="126"/>
        <v>#DIV/0!</v>
      </c>
    </row>
    <row r="855" spans="1:59" x14ac:dyDescent="0.45">
      <c r="A855" s="22"/>
      <c r="B855" s="22"/>
      <c r="C855" s="22"/>
      <c r="D855" s="22"/>
      <c r="E855" s="22"/>
      <c r="F855" s="22"/>
      <c r="G855" s="24">
        <f t="shared" si="121"/>
        <v>0</v>
      </c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6"/>
      <c r="AM855" s="25"/>
      <c r="AN855" s="26"/>
      <c r="AO855" s="25"/>
      <c r="AP855" s="25"/>
      <c r="AQ855" s="25"/>
      <c r="AR855" s="25"/>
      <c r="AS855" s="25"/>
      <c r="AT855" s="26"/>
      <c r="AU855" s="26"/>
      <c r="AV855" s="24">
        <f t="shared" si="122"/>
        <v>0</v>
      </c>
      <c r="AW855" s="27">
        <f t="shared" si="123"/>
        <v>0</v>
      </c>
      <c r="AX855" s="28">
        <f t="shared" si="129"/>
        <v>0</v>
      </c>
      <c r="AY855" s="29" t="e">
        <f t="shared" si="124"/>
        <v>#DIV/0!</v>
      </c>
      <c r="AZ855" s="30"/>
      <c r="BA855" s="31" t="e">
        <f t="shared" si="127"/>
        <v>#DIV/0!</v>
      </c>
      <c r="BB855" s="22"/>
      <c r="BC855" s="103" t="e">
        <f t="shared" si="125"/>
        <v>#DIV/0!</v>
      </c>
      <c r="BD855" s="22"/>
      <c r="BE855" s="32"/>
      <c r="BF855" s="34" t="e">
        <f t="shared" si="128"/>
        <v>#DIV/0!</v>
      </c>
      <c r="BG855" s="35" t="e">
        <f t="shared" si="126"/>
        <v>#DIV/0!</v>
      </c>
    </row>
    <row r="856" spans="1:59" x14ac:dyDescent="0.45">
      <c r="A856" s="22"/>
      <c r="B856" s="22"/>
      <c r="C856" s="22"/>
      <c r="D856" s="22"/>
      <c r="E856" s="22"/>
      <c r="F856" s="22"/>
      <c r="G856" s="24">
        <f t="shared" ref="G856:G919" si="130">(D856-C856)-(E856+F856)</f>
        <v>0</v>
      </c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6"/>
      <c r="AM856" s="25"/>
      <c r="AN856" s="26"/>
      <c r="AO856" s="25"/>
      <c r="AP856" s="25"/>
      <c r="AQ856" s="25"/>
      <c r="AR856" s="25"/>
      <c r="AS856" s="25"/>
      <c r="AT856" s="26"/>
      <c r="AU856" s="26"/>
      <c r="AV856" s="24">
        <f t="shared" si="122"/>
        <v>0</v>
      </c>
      <c r="AW856" s="27">
        <f t="shared" si="123"/>
        <v>0</v>
      </c>
      <c r="AX856" s="28">
        <f t="shared" si="129"/>
        <v>0</v>
      </c>
      <c r="AY856" s="29" t="e">
        <f t="shared" si="124"/>
        <v>#DIV/0!</v>
      </c>
      <c r="AZ856" s="30"/>
      <c r="BA856" s="31" t="e">
        <f t="shared" si="127"/>
        <v>#DIV/0!</v>
      </c>
      <c r="BB856" s="22"/>
      <c r="BC856" s="103" t="e">
        <f t="shared" si="125"/>
        <v>#DIV/0!</v>
      </c>
      <c r="BD856" s="22"/>
      <c r="BE856" s="32"/>
      <c r="BF856" s="34" t="e">
        <f t="shared" si="128"/>
        <v>#DIV/0!</v>
      </c>
      <c r="BG856" s="35" t="e">
        <f t="shared" si="126"/>
        <v>#DIV/0!</v>
      </c>
    </row>
    <row r="857" spans="1:59" x14ac:dyDescent="0.45">
      <c r="A857" s="22"/>
      <c r="B857" s="22"/>
      <c r="C857" s="22"/>
      <c r="D857" s="22"/>
      <c r="E857" s="22"/>
      <c r="F857" s="22"/>
      <c r="G857" s="24">
        <f t="shared" si="130"/>
        <v>0</v>
      </c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6"/>
      <c r="AM857" s="25"/>
      <c r="AN857" s="26"/>
      <c r="AO857" s="25"/>
      <c r="AP857" s="25"/>
      <c r="AQ857" s="25"/>
      <c r="AR857" s="25"/>
      <c r="AS857" s="25"/>
      <c r="AT857" s="26"/>
      <c r="AU857" s="26"/>
      <c r="AV857" s="24">
        <f t="shared" si="122"/>
        <v>0</v>
      </c>
      <c r="AW857" s="27">
        <f t="shared" si="123"/>
        <v>0</v>
      </c>
      <c r="AX857" s="28">
        <f t="shared" si="129"/>
        <v>0</v>
      </c>
      <c r="AY857" s="29" t="e">
        <f t="shared" si="124"/>
        <v>#DIV/0!</v>
      </c>
      <c r="AZ857" s="30"/>
      <c r="BA857" s="31" t="e">
        <f t="shared" si="127"/>
        <v>#DIV/0!</v>
      </c>
      <c r="BB857" s="22"/>
      <c r="BC857" s="103" t="e">
        <f t="shared" si="125"/>
        <v>#DIV/0!</v>
      </c>
      <c r="BD857" s="22"/>
      <c r="BE857" s="32"/>
      <c r="BF857" s="34" t="e">
        <f t="shared" si="128"/>
        <v>#DIV/0!</v>
      </c>
      <c r="BG857" s="35" t="e">
        <f t="shared" si="126"/>
        <v>#DIV/0!</v>
      </c>
    </row>
    <row r="858" spans="1:59" x14ac:dyDescent="0.45">
      <c r="A858" s="22"/>
      <c r="B858" s="22"/>
      <c r="C858" s="22"/>
      <c r="D858" s="22"/>
      <c r="E858" s="22"/>
      <c r="F858" s="22"/>
      <c r="G858" s="24">
        <f t="shared" si="130"/>
        <v>0</v>
      </c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6"/>
      <c r="AM858" s="25"/>
      <c r="AN858" s="26"/>
      <c r="AO858" s="25"/>
      <c r="AP858" s="25"/>
      <c r="AQ858" s="25"/>
      <c r="AR858" s="25"/>
      <c r="AS858" s="25"/>
      <c r="AT858" s="26"/>
      <c r="AU858" s="26"/>
      <c r="AV858" s="24">
        <f t="shared" si="122"/>
        <v>0</v>
      </c>
      <c r="AW858" s="27">
        <f t="shared" si="123"/>
        <v>0</v>
      </c>
      <c r="AX858" s="28">
        <f t="shared" si="129"/>
        <v>0</v>
      </c>
      <c r="AY858" s="29" t="e">
        <f t="shared" si="124"/>
        <v>#DIV/0!</v>
      </c>
      <c r="AZ858" s="30"/>
      <c r="BA858" s="31" t="e">
        <f t="shared" si="127"/>
        <v>#DIV/0!</v>
      </c>
      <c r="BB858" s="22"/>
      <c r="BC858" s="103" t="e">
        <f t="shared" si="125"/>
        <v>#DIV/0!</v>
      </c>
      <c r="BD858" s="22"/>
      <c r="BE858" s="32"/>
      <c r="BF858" s="34" t="e">
        <f t="shared" si="128"/>
        <v>#DIV/0!</v>
      </c>
      <c r="BG858" s="35" t="e">
        <f t="shared" si="126"/>
        <v>#DIV/0!</v>
      </c>
    </row>
    <row r="859" spans="1:59" x14ac:dyDescent="0.45">
      <c r="A859" s="22"/>
      <c r="B859" s="22"/>
      <c r="C859" s="22"/>
      <c r="D859" s="22"/>
      <c r="E859" s="22"/>
      <c r="F859" s="22"/>
      <c r="G859" s="24">
        <f t="shared" si="130"/>
        <v>0</v>
      </c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6"/>
      <c r="AM859" s="25"/>
      <c r="AN859" s="26"/>
      <c r="AO859" s="25"/>
      <c r="AP859" s="25"/>
      <c r="AQ859" s="25"/>
      <c r="AR859" s="25"/>
      <c r="AS859" s="25"/>
      <c r="AT859" s="26"/>
      <c r="AU859" s="26"/>
      <c r="AV859" s="24">
        <f t="shared" si="122"/>
        <v>0</v>
      </c>
      <c r="AW859" s="27">
        <f t="shared" si="123"/>
        <v>0</v>
      </c>
      <c r="AX859" s="28">
        <f t="shared" si="129"/>
        <v>0</v>
      </c>
      <c r="AY859" s="29" t="e">
        <f t="shared" si="124"/>
        <v>#DIV/0!</v>
      </c>
      <c r="AZ859" s="30"/>
      <c r="BA859" s="31" t="e">
        <f t="shared" si="127"/>
        <v>#DIV/0!</v>
      </c>
      <c r="BB859" s="22"/>
      <c r="BC859" s="103" t="e">
        <f t="shared" si="125"/>
        <v>#DIV/0!</v>
      </c>
      <c r="BD859" s="22"/>
      <c r="BE859" s="32"/>
      <c r="BF859" s="34" t="e">
        <f t="shared" si="128"/>
        <v>#DIV/0!</v>
      </c>
      <c r="BG859" s="35" t="e">
        <f t="shared" si="126"/>
        <v>#DIV/0!</v>
      </c>
    </row>
    <row r="860" spans="1:59" x14ac:dyDescent="0.45">
      <c r="A860" s="22"/>
      <c r="B860" s="22"/>
      <c r="C860" s="22"/>
      <c r="D860" s="22"/>
      <c r="E860" s="22"/>
      <c r="F860" s="22"/>
      <c r="G860" s="24">
        <f t="shared" si="130"/>
        <v>0</v>
      </c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6"/>
      <c r="AM860" s="25"/>
      <c r="AN860" s="26"/>
      <c r="AO860" s="25"/>
      <c r="AP860" s="25"/>
      <c r="AQ860" s="25"/>
      <c r="AR860" s="25"/>
      <c r="AS860" s="25"/>
      <c r="AT860" s="26"/>
      <c r="AU860" s="26"/>
      <c r="AV860" s="24">
        <f t="shared" si="122"/>
        <v>0</v>
      </c>
      <c r="AW860" s="27">
        <f t="shared" si="123"/>
        <v>0</v>
      </c>
      <c r="AX860" s="28">
        <f t="shared" si="129"/>
        <v>0</v>
      </c>
      <c r="AY860" s="29" t="e">
        <f t="shared" si="124"/>
        <v>#DIV/0!</v>
      </c>
      <c r="AZ860" s="30"/>
      <c r="BA860" s="31" t="e">
        <f t="shared" si="127"/>
        <v>#DIV/0!</v>
      </c>
      <c r="BB860" s="22"/>
      <c r="BC860" s="103" t="e">
        <f t="shared" si="125"/>
        <v>#DIV/0!</v>
      </c>
      <c r="BD860" s="22"/>
      <c r="BE860" s="32"/>
      <c r="BF860" s="34" t="e">
        <f t="shared" si="128"/>
        <v>#DIV/0!</v>
      </c>
      <c r="BG860" s="35" t="e">
        <f t="shared" si="126"/>
        <v>#DIV/0!</v>
      </c>
    </row>
    <row r="861" spans="1:59" x14ac:dyDescent="0.45">
      <c r="A861" s="22"/>
      <c r="B861" s="22"/>
      <c r="C861" s="22"/>
      <c r="D861" s="22"/>
      <c r="E861" s="22"/>
      <c r="F861" s="22"/>
      <c r="G861" s="24">
        <f t="shared" si="130"/>
        <v>0</v>
      </c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6"/>
      <c r="AM861" s="25"/>
      <c r="AN861" s="26"/>
      <c r="AO861" s="25"/>
      <c r="AP861" s="25"/>
      <c r="AQ861" s="25"/>
      <c r="AR861" s="25"/>
      <c r="AS861" s="25"/>
      <c r="AT861" s="26"/>
      <c r="AU861" s="26"/>
      <c r="AV861" s="24">
        <f t="shared" si="122"/>
        <v>0</v>
      </c>
      <c r="AW861" s="27">
        <f t="shared" si="123"/>
        <v>0</v>
      </c>
      <c r="AX861" s="28">
        <f t="shared" si="129"/>
        <v>0</v>
      </c>
      <c r="AY861" s="29" t="e">
        <f t="shared" si="124"/>
        <v>#DIV/0!</v>
      </c>
      <c r="AZ861" s="30"/>
      <c r="BA861" s="31" t="e">
        <f t="shared" si="127"/>
        <v>#DIV/0!</v>
      </c>
      <c r="BB861" s="22"/>
      <c r="BC861" s="103" t="e">
        <f t="shared" si="125"/>
        <v>#DIV/0!</v>
      </c>
      <c r="BD861" s="22"/>
      <c r="BE861" s="32"/>
      <c r="BF861" s="34" t="e">
        <f t="shared" si="128"/>
        <v>#DIV/0!</v>
      </c>
      <c r="BG861" s="35" t="e">
        <f t="shared" si="126"/>
        <v>#DIV/0!</v>
      </c>
    </row>
    <row r="862" spans="1:59" x14ac:dyDescent="0.45">
      <c r="A862" s="22"/>
      <c r="B862" s="22"/>
      <c r="C862" s="22"/>
      <c r="D862" s="22"/>
      <c r="E862" s="22"/>
      <c r="F862" s="22"/>
      <c r="G862" s="24">
        <f t="shared" si="130"/>
        <v>0</v>
      </c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6"/>
      <c r="AM862" s="25"/>
      <c r="AN862" s="26"/>
      <c r="AO862" s="25"/>
      <c r="AP862" s="25"/>
      <c r="AQ862" s="25"/>
      <c r="AR862" s="25"/>
      <c r="AS862" s="25"/>
      <c r="AT862" s="26"/>
      <c r="AU862" s="26"/>
      <c r="AV862" s="24">
        <f t="shared" si="122"/>
        <v>0</v>
      </c>
      <c r="AW862" s="27">
        <f t="shared" si="123"/>
        <v>0</v>
      </c>
      <c r="AX862" s="28">
        <f t="shared" si="129"/>
        <v>0</v>
      </c>
      <c r="AY862" s="29" t="e">
        <f t="shared" si="124"/>
        <v>#DIV/0!</v>
      </c>
      <c r="AZ862" s="30"/>
      <c r="BA862" s="31" t="e">
        <f t="shared" si="127"/>
        <v>#DIV/0!</v>
      </c>
      <c r="BB862" s="22"/>
      <c r="BC862" s="103" t="e">
        <f t="shared" si="125"/>
        <v>#DIV/0!</v>
      </c>
      <c r="BD862" s="22"/>
      <c r="BE862" s="32"/>
      <c r="BF862" s="34" t="e">
        <f t="shared" si="128"/>
        <v>#DIV/0!</v>
      </c>
      <c r="BG862" s="35" t="e">
        <f t="shared" si="126"/>
        <v>#DIV/0!</v>
      </c>
    </row>
    <row r="863" spans="1:59" x14ac:dyDescent="0.45">
      <c r="A863" s="22"/>
      <c r="B863" s="22"/>
      <c r="C863" s="22"/>
      <c r="D863" s="22"/>
      <c r="E863" s="22"/>
      <c r="F863" s="22"/>
      <c r="G863" s="24">
        <f t="shared" si="130"/>
        <v>0</v>
      </c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6"/>
      <c r="AM863" s="25"/>
      <c r="AN863" s="26"/>
      <c r="AO863" s="25"/>
      <c r="AP863" s="25"/>
      <c r="AQ863" s="25"/>
      <c r="AR863" s="25"/>
      <c r="AS863" s="25"/>
      <c r="AT863" s="26"/>
      <c r="AU863" s="26"/>
      <c r="AV863" s="24">
        <f t="shared" si="122"/>
        <v>0</v>
      </c>
      <c r="AW863" s="27">
        <f t="shared" si="123"/>
        <v>0</v>
      </c>
      <c r="AX863" s="28">
        <f t="shared" si="129"/>
        <v>0</v>
      </c>
      <c r="AY863" s="29" t="e">
        <f t="shared" si="124"/>
        <v>#DIV/0!</v>
      </c>
      <c r="AZ863" s="30"/>
      <c r="BA863" s="31" t="e">
        <f t="shared" si="127"/>
        <v>#DIV/0!</v>
      </c>
      <c r="BB863" s="22"/>
      <c r="BC863" s="103" t="e">
        <f t="shared" si="125"/>
        <v>#DIV/0!</v>
      </c>
      <c r="BD863" s="22"/>
      <c r="BE863" s="32"/>
      <c r="BF863" s="34" t="e">
        <f t="shared" si="128"/>
        <v>#DIV/0!</v>
      </c>
      <c r="BG863" s="35" t="e">
        <f t="shared" si="126"/>
        <v>#DIV/0!</v>
      </c>
    </row>
    <row r="864" spans="1:59" x14ac:dyDescent="0.45">
      <c r="A864" s="22"/>
      <c r="B864" s="22"/>
      <c r="C864" s="22"/>
      <c r="D864" s="22"/>
      <c r="E864" s="22"/>
      <c r="F864" s="22"/>
      <c r="G864" s="24">
        <f t="shared" si="130"/>
        <v>0</v>
      </c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6"/>
      <c r="AM864" s="25"/>
      <c r="AN864" s="26"/>
      <c r="AO864" s="25"/>
      <c r="AP864" s="25"/>
      <c r="AQ864" s="25"/>
      <c r="AR864" s="25"/>
      <c r="AS864" s="25"/>
      <c r="AT864" s="26"/>
      <c r="AU864" s="26"/>
      <c r="AV864" s="24">
        <f t="shared" si="122"/>
        <v>0</v>
      </c>
      <c r="AW864" s="27">
        <f t="shared" si="123"/>
        <v>0</v>
      </c>
      <c r="AX864" s="28">
        <f t="shared" si="129"/>
        <v>0</v>
      </c>
      <c r="AY864" s="29" t="e">
        <f t="shared" si="124"/>
        <v>#DIV/0!</v>
      </c>
      <c r="AZ864" s="30"/>
      <c r="BA864" s="31" t="e">
        <f t="shared" si="127"/>
        <v>#DIV/0!</v>
      </c>
      <c r="BB864" s="22"/>
      <c r="BC864" s="103" t="e">
        <f t="shared" si="125"/>
        <v>#DIV/0!</v>
      </c>
      <c r="BD864" s="22"/>
      <c r="BE864" s="32"/>
      <c r="BF864" s="34" t="e">
        <f t="shared" si="128"/>
        <v>#DIV/0!</v>
      </c>
      <c r="BG864" s="35" t="e">
        <f t="shared" si="126"/>
        <v>#DIV/0!</v>
      </c>
    </row>
    <row r="865" spans="1:59" x14ac:dyDescent="0.45">
      <c r="A865" s="22"/>
      <c r="B865" s="22"/>
      <c r="C865" s="22"/>
      <c r="D865" s="22"/>
      <c r="E865" s="22"/>
      <c r="F865" s="22"/>
      <c r="G865" s="24">
        <f t="shared" si="130"/>
        <v>0</v>
      </c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6"/>
      <c r="AM865" s="25"/>
      <c r="AN865" s="26"/>
      <c r="AO865" s="25"/>
      <c r="AP865" s="25"/>
      <c r="AQ865" s="25"/>
      <c r="AR865" s="25"/>
      <c r="AS865" s="25"/>
      <c r="AT865" s="26"/>
      <c r="AU865" s="26"/>
      <c r="AV865" s="24">
        <f t="shared" si="122"/>
        <v>0</v>
      </c>
      <c r="AW865" s="27">
        <f t="shared" si="123"/>
        <v>0</v>
      </c>
      <c r="AX865" s="28">
        <f t="shared" si="129"/>
        <v>0</v>
      </c>
      <c r="AY865" s="29" t="e">
        <f t="shared" si="124"/>
        <v>#DIV/0!</v>
      </c>
      <c r="AZ865" s="30"/>
      <c r="BA865" s="31" t="e">
        <f t="shared" si="127"/>
        <v>#DIV/0!</v>
      </c>
      <c r="BB865" s="22"/>
      <c r="BC865" s="103" t="e">
        <f t="shared" si="125"/>
        <v>#DIV/0!</v>
      </c>
      <c r="BD865" s="22"/>
      <c r="BE865" s="32"/>
      <c r="BF865" s="34" t="e">
        <f t="shared" si="128"/>
        <v>#DIV/0!</v>
      </c>
      <c r="BG865" s="35" t="e">
        <f t="shared" si="126"/>
        <v>#DIV/0!</v>
      </c>
    </row>
    <row r="866" spans="1:59" x14ac:dyDescent="0.45">
      <c r="A866" s="22"/>
      <c r="B866" s="22"/>
      <c r="C866" s="22"/>
      <c r="D866" s="22"/>
      <c r="E866" s="22"/>
      <c r="F866" s="22"/>
      <c r="G866" s="24">
        <f t="shared" si="130"/>
        <v>0</v>
      </c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6"/>
      <c r="AM866" s="25"/>
      <c r="AN866" s="26"/>
      <c r="AO866" s="25"/>
      <c r="AP866" s="25"/>
      <c r="AQ866" s="25"/>
      <c r="AR866" s="25"/>
      <c r="AS866" s="25"/>
      <c r="AT866" s="26"/>
      <c r="AU866" s="26"/>
      <c r="AV866" s="24">
        <f t="shared" si="122"/>
        <v>0</v>
      </c>
      <c r="AW866" s="27">
        <f t="shared" si="123"/>
        <v>0</v>
      </c>
      <c r="AX866" s="28">
        <f t="shared" si="129"/>
        <v>0</v>
      </c>
      <c r="AY866" s="29" t="e">
        <f t="shared" si="124"/>
        <v>#DIV/0!</v>
      </c>
      <c r="AZ866" s="30"/>
      <c r="BA866" s="31" t="e">
        <f t="shared" si="127"/>
        <v>#DIV/0!</v>
      </c>
      <c r="BB866" s="22"/>
      <c r="BC866" s="103" t="e">
        <f t="shared" si="125"/>
        <v>#DIV/0!</v>
      </c>
      <c r="BD866" s="22"/>
      <c r="BE866" s="32"/>
      <c r="BF866" s="34" t="e">
        <f t="shared" si="128"/>
        <v>#DIV/0!</v>
      </c>
      <c r="BG866" s="35" t="e">
        <f t="shared" si="126"/>
        <v>#DIV/0!</v>
      </c>
    </row>
    <row r="867" spans="1:59" x14ac:dyDescent="0.45">
      <c r="A867" s="22"/>
      <c r="B867" s="22"/>
      <c r="C867" s="22"/>
      <c r="D867" s="22"/>
      <c r="E867" s="22"/>
      <c r="F867" s="22"/>
      <c r="G867" s="24">
        <f t="shared" si="130"/>
        <v>0</v>
      </c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6"/>
      <c r="AM867" s="25"/>
      <c r="AN867" s="26"/>
      <c r="AO867" s="25"/>
      <c r="AP867" s="25"/>
      <c r="AQ867" s="25"/>
      <c r="AR867" s="25"/>
      <c r="AS867" s="25"/>
      <c r="AT867" s="26"/>
      <c r="AU867" s="26"/>
      <c r="AV867" s="24">
        <f t="shared" si="122"/>
        <v>0</v>
      </c>
      <c r="AW867" s="27">
        <f t="shared" si="123"/>
        <v>0</v>
      </c>
      <c r="AX867" s="28">
        <f t="shared" si="129"/>
        <v>0</v>
      </c>
      <c r="AY867" s="29" t="e">
        <f t="shared" si="124"/>
        <v>#DIV/0!</v>
      </c>
      <c r="AZ867" s="30"/>
      <c r="BA867" s="31" t="e">
        <f t="shared" si="127"/>
        <v>#DIV/0!</v>
      </c>
      <c r="BB867" s="22"/>
      <c r="BC867" s="103" t="e">
        <f t="shared" si="125"/>
        <v>#DIV/0!</v>
      </c>
      <c r="BD867" s="22"/>
      <c r="BE867" s="32"/>
      <c r="BF867" s="34" t="e">
        <f t="shared" si="128"/>
        <v>#DIV/0!</v>
      </c>
      <c r="BG867" s="35" t="e">
        <f t="shared" si="126"/>
        <v>#DIV/0!</v>
      </c>
    </row>
    <row r="868" spans="1:59" x14ac:dyDescent="0.45">
      <c r="A868" s="22"/>
      <c r="B868" s="22"/>
      <c r="C868" s="22"/>
      <c r="D868" s="22"/>
      <c r="E868" s="22"/>
      <c r="F868" s="22"/>
      <c r="G868" s="24">
        <f t="shared" si="130"/>
        <v>0</v>
      </c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6"/>
      <c r="AM868" s="25"/>
      <c r="AN868" s="26"/>
      <c r="AO868" s="25"/>
      <c r="AP868" s="25"/>
      <c r="AQ868" s="25"/>
      <c r="AR868" s="25"/>
      <c r="AS868" s="25"/>
      <c r="AT868" s="26"/>
      <c r="AU868" s="26"/>
      <c r="AV868" s="24">
        <f t="shared" ref="AV868:AV931" si="131">SUM(H868:AT868)</f>
        <v>0</v>
      </c>
      <c r="AW868" s="27">
        <f t="shared" si="123"/>
        <v>0</v>
      </c>
      <c r="AX868" s="28">
        <f t="shared" si="129"/>
        <v>0</v>
      </c>
      <c r="AY868" s="29" t="e">
        <f t="shared" si="124"/>
        <v>#DIV/0!</v>
      </c>
      <c r="AZ868" s="30"/>
      <c r="BA868" s="31" t="e">
        <f t="shared" si="127"/>
        <v>#DIV/0!</v>
      </c>
      <c r="BB868" s="22"/>
      <c r="BC868" s="103" t="e">
        <f t="shared" si="125"/>
        <v>#DIV/0!</v>
      </c>
      <c r="BD868" s="22"/>
      <c r="BE868" s="32"/>
      <c r="BF868" s="34" t="e">
        <f t="shared" si="128"/>
        <v>#DIV/0!</v>
      </c>
      <c r="BG868" s="35" t="e">
        <f t="shared" si="126"/>
        <v>#DIV/0!</v>
      </c>
    </row>
    <row r="869" spans="1:59" x14ac:dyDescent="0.45">
      <c r="A869" s="22"/>
      <c r="B869" s="22"/>
      <c r="C869" s="22"/>
      <c r="D869" s="22"/>
      <c r="E869" s="22"/>
      <c r="F869" s="22"/>
      <c r="G869" s="24">
        <f t="shared" si="130"/>
        <v>0</v>
      </c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6"/>
      <c r="AM869" s="25"/>
      <c r="AN869" s="26"/>
      <c r="AO869" s="25"/>
      <c r="AP869" s="25"/>
      <c r="AQ869" s="25"/>
      <c r="AR869" s="25"/>
      <c r="AS869" s="25"/>
      <c r="AT869" s="26"/>
      <c r="AU869" s="26"/>
      <c r="AV869" s="24">
        <f t="shared" si="131"/>
        <v>0</v>
      </c>
      <c r="AW869" s="27">
        <f t="shared" si="123"/>
        <v>0</v>
      </c>
      <c r="AX869" s="28">
        <f t="shared" si="129"/>
        <v>0</v>
      </c>
      <c r="AY869" s="29" t="e">
        <f t="shared" si="124"/>
        <v>#DIV/0!</v>
      </c>
      <c r="AZ869" s="30"/>
      <c r="BA869" s="31" t="e">
        <f t="shared" si="127"/>
        <v>#DIV/0!</v>
      </c>
      <c r="BB869" s="22"/>
      <c r="BC869" s="103" t="e">
        <f t="shared" si="125"/>
        <v>#DIV/0!</v>
      </c>
      <c r="BD869" s="22"/>
      <c r="BE869" s="32"/>
      <c r="BF869" s="34" t="e">
        <f t="shared" si="128"/>
        <v>#DIV/0!</v>
      </c>
      <c r="BG869" s="35" t="e">
        <f t="shared" si="126"/>
        <v>#DIV/0!</v>
      </c>
    </row>
    <row r="870" spans="1:59" x14ac:dyDescent="0.45">
      <c r="A870" s="22"/>
      <c r="B870" s="22"/>
      <c r="C870" s="22"/>
      <c r="D870" s="22"/>
      <c r="E870" s="22"/>
      <c r="F870" s="22"/>
      <c r="G870" s="24">
        <f t="shared" si="130"/>
        <v>0</v>
      </c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6"/>
      <c r="AM870" s="25"/>
      <c r="AN870" s="26"/>
      <c r="AO870" s="25"/>
      <c r="AP870" s="25"/>
      <c r="AQ870" s="25"/>
      <c r="AR870" s="25"/>
      <c r="AS870" s="25"/>
      <c r="AT870" s="26"/>
      <c r="AU870" s="26"/>
      <c r="AV870" s="24">
        <f t="shared" si="131"/>
        <v>0</v>
      </c>
      <c r="AW870" s="27">
        <f t="shared" si="123"/>
        <v>0</v>
      </c>
      <c r="AX870" s="28">
        <f t="shared" si="129"/>
        <v>0</v>
      </c>
      <c r="AY870" s="29" t="e">
        <f t="shared" si="124"/>
        <v>#DIV/0!</v>
      </c>
      <c r="AZ870" s="30"/>
      <c r="BA870" s="31" t="e">
        <f t="shared" si="127"/>
        <v>#DIV/0!</v>
      </c>
      <c r="BB870" s="22"/>
      <c r="BC870" s="103" t="e">
        <f t="shared" si="125"/>
        <v>#DIV/0!</v>
      </c>
      <c r="BD870" s="22"/>
      <c r="BE870" s="32"/>
      <c r="BF870" s="34" t="e">
        <f t="shared" si="128"/>
        <v>#DIV/0!</v>
      </c>
      <c r="BG870" s="35" t="e">
        <f t="shared" si="126"/>
        <v>#DIV/0!</v>
      </c>
    </row>
    <row r="871" spans="1:59" x14ac:dyDescent="0.45">
      <c r="A871" s="22"/>
      <c r="B871" s="22"/>
      <c r="C871" s="22"/>
      <c r="D871" s="22"/>
      <c r="E871" s="22"/>
      <c r="F871" s="22"/>
      <c r="G871" s="24">
        <f t="shared" si="130"/>
        <v>0</v>
      </c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6"/>
      <c r="AM871" s="25"/>
      <c r="AN871" s="26"/>
      <c r="AO871" s="25"/>
      <c r="AP871" s="25"/>
      <c r="AQ871" s="25"/>
      <c r="AR871" s="25"/>
      <c r="AS871" s="25"/>
      <c r="AT871" s="26"/>
      <c r="AU871" s="26"/>
      <c r="AV871" s="24">
        <f t="shared" si="131"/>
        <v>0</v>
      </c>
      <c r="AW871" s="27">
        <f t="shared" si="123"/>
        <v>0</v>
      </c>
      <c r="AX871" s="28">
        <f t="shared" si="129"/>
        <v>0</v>
      </c>
      <c r="AY871" s="29" t="e">
        <f t="shared" si="124"/>
        <v>#DIV/0!</v>
      </c>
      <c r="AZ871" s="30"/>
      <c r="BA871" s="31" t="e">
        <f t="shared" si="127"/>
        <v>#DIV/0!</v>
      </c>
      <c r="BB871" s="22"/>
      <c r="BC871" s="103" t="e">
        <f t="shared" si="125"/>
        <v>#DIV/0!</v>
      </c>
      <c r="BD871" s="22"/>
      <c r="BE871" s="32"/>
      <c r="BF871" s="34" t="e">
        <f t="shared" si="128"/>
        <v>#DIV/0!</v>
      </c>
      <c r="BG871" s="35" t="e">
        <f t="shared" si="126"/>
        <v>#DIV/0!</v>
      </c>
    </row>
    <row r="872" spans="1:59" x14ac:dyDescent="0.45">
      <c r="A872" s="22"/>
      <c r="B872" s="22"/>
      <c r="C872" s="22"/>
      <c r="D872" s="22"/>
      <c r="E872" s="22"/>
      <c r="F872" s="22"/>
      <c r="G872" s="24">
        <f t="shared" si="130"/>
        <v>0</v>
      </c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6"/>
      <c r="AM872" s="25"/>
      <c r="AN872" s="26"/>
      <c r="AO872" s="25"/>
      <c r="AP872" s="25"/>
      <c r="AQ872" s="25"/>
      <c r="AR872" s="25"/>
      <c r="AS872" s="25"/>
      <c r="AT872" s="26"/>
      <c r="AU872" s="26"/>
      <c r="AV872" s="24">
        <f t="shared" si="131"/>
        <v>0</v>
      </c>
      <c r="AW872" s="27">
        <f t="shared" si="123"/>
        <v>0</v>
      </c>
      <c r="AX872" s="28">
        <f t="shared" si="129"/>
        <v>0</v>
      </c>
      <c r="AY872" s="29" t="e">
        <f t="shared" si="124"/>
        <v>#DIV/0!</v>
      </c>
      <c r="AZ872" s="30"/>
      <c r="BA872" s="31" t="e">
        <f t="shared" si="127"/>
        <v>#DIV/0!</v>
      </c>
      <c r="BB872" s="22"/>
      <c r="BC872" s="103" t="e">
        <f t="shared" si="125"/>
        <v>#DIV/0!</v>
      </c>
      <c r="BD872" s="22"/>
      <c r="BE872" s="32"/>
      <c r="BF872" s="34" t="e">
        <f t="shared" si="128"/>
        <v>#DIV/0!</v>
      </c>
      <c r="BG872" s="35" t="e">
        <f t="shared" si="126"/>
        <v>#DIV/0!</v>
      </c>
    </row>
    <row r="873" spans="1:59" x14ac:dyDescent="0.45">
      <c r="A873" s="22"/>
      <c r="B873" s="22"/>
      <c r="C873" s="22"/>
      <c r="D873" s="22"/>
      <c r="E873" s="22"/>
      <c r="F873" s="22"/>
      <c r="G873" s="24">
        <f t="shared" si="130"/>
        <v>0</v>
      </c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6"/>
      <c r="AM873" s="25"/>
      <c r="AN873" s="26"/>
      <c r="AO873" s="25"/>
      <c r="AP873" s="25"/>
      <c r="AQ873" s="25"/>
      <c r="AR873" s="25"/>
      <c r="AS873" s="25"/>
      <c r="AT873" s="26"/>
      <c r="AU873" s="26"/>
      <c r="AV873" s="24">
        <f t="shared" si="131"/>
        <v>0</v>
      </c>
      <c r="AW873" s="27">
        <f t="shared" si="123"/>
        <v>0</v>
      </c>
      <c r="AX873" s="28">
        <f t="shared" si="129"/>
        <v>0</v>
      </c>
      <c r="AY873" s="29" t="e">
        <f t="shared" si="124"/>
        <v>#DIV/0!</v>
      </c>
      <c r="AZ873" s="30"/>
      <c r="BA873" s="31" t="e">
        <f t="shared" si="127"/>
        <v>#DIV/0!</v>
      </c>
      <c r="BB873" s="22"/>
      <c r="BC873" s="103" t="e">
        <f t="shared" si="125"/>
        <v>#DIV/0!</v>
      </c>
      <c r="BD873" s="22"/>
      <c r="BE873" s="32"/>
      <c r="BF873" s="34" t="e">
        <f t="shared" si="128"/>
        <v>#DIV/0!</v>
      </c>
      <c r="BG873" s="35" t="e">
        <f t="shared" si="126"/>
        <v>#DIV/0!</v>
      </c>
    </row>
    <row r="874" spans="1:59" x14ac:dyDescent="0.45">
      <c r="A874" s="22"/>
      <c r="B874" s="22"/>
      <c r="C874" s="22"/>
      <c r="D874" s="22"/>
      <c r="E874" s="22"/>
      <c r="F874" s="22"/>
      <c r="G874" s="24">
        <f t="shared" si="130"/>
        <v>0</v>
      </c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6"/>
      <c r="AM874" s="25"/>
      <c r="AN874" s="26"/>
      <c r="AO874" s="25"/>
      <c r="AP874" s="25"/>
      <c r="AQ874" s="25"/>
      <c r="AR874" s="25"/>
      <c r="AS874" s="25"/>
      <c r="AT874" s="26"/>
      <c r="AU874" s="26"/>
      <c r="AV874" s="24">
        <f t="shared" si="131"/>
        <v>0</v>
      </c>
      <c r="AW874" s="27">
        <f t="shared" si="123"/>
        <v>0</v>
      </c>
      <c r="AX874" s="28">
        <f t="shared" si="129"/>
        <v>0</v>
      </c>
      <c r="AY874" s="29" t="e">
        <f t="shared" si="124"/>
        <v>#DIV/0!</v>
      </c>
      <c r="AZ874" s="30"/>
      <c r="BA874" s="31" t="e">
        <f t="shared" si="127"/>
        <v>#DIV/0!</v>
      </c>
      <c r="BB874" s="22"/>
      <c r="BC874" s="103" t="e">
        <f t="shared" si="125"/>
        <v>#DIV/0!</v>
      </c>
      <c r="BD874" s="22"/>
      <c r="BE874" s="32"/>
      <c r="BF874" s="34" t="e">
        <f t="shared" si="128"/>
        <v>#DIV/0!</v>
      </c>
      <c r="BG874" s="35" t="e">
        <f t="shared" si="126"/>
        <v>#DIV/0!</v>
      </c>
    </row>
    <row r="875" spans="1:59" x14ac:dyDescent="0.45">
      <c r="A875" s="22"/>
      <c r="B875" s="22"/>
      <c r="C875" s="22"/>
      <c r="D875" s="22"/>
      <c r="E875" s="22"/>
      <c r="F875" s="22"/>
      <c r="G875" s="24">
        <f t="shared" si="130"/>
        <v>0</v>
      </c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6"/>
      <c r="AM875" s="25"/>
      <c r="AN875" s="26"/>
      <c r="AO875" s="25"/>
      <c r="AP875" s="25"/>
      <c r="AQ875" s="25"/>
      <c r="AR875" s="25"/>
      <c r="AS875" s="25"/>
      <c r="AT875" s="26"/>
      <c r="AU875" s="26"/>
      <c r="AV875" s="24">
        <f t="shared" si="131"/>
        <v>0</v>
      </c>
      <c r="AW875" s="27">
        <f t="shared" si="123"/>
        <v>0</v>
      </c>
      <c r="AX875" s="28">
        <f t="shared" si="129"/>
        <v>0</v>
      </c>
      <c r="AY875" s="29" t="e">
        <f t="shared" si="124"/>
        <v>#DIV/0!</v>
      </c>
      <c r="AZ875" s="30"/>
      <c r="BA875" s="31" t="e">
        <f t="shared" si="127"/>
        <v>#DIV/0!</v>
      </c>
      <c r="BB875" s="22"/>
      <c r="BC875" s="103" t="e">
        <f t="shared" si="125"/>
        <v>#DIV/0!</v>
      </c>
      <c r="BD875" s="22"/>
      <c r="BE875" s="32"/>
      <c r="BF875" s="34" t="e">
        <f t="shared" si="128"/>
        <v>#DIV/0!</v>
      </c>
      <c r="BG875" s="35" t="e">
        <f t="shared" si="126"/>
        <v>#DIV/0!</v>
      </c>
    </row>
    <row r="876" spans="1:59" x14ac:dyDescent="0.45">
      <c r="A876" s="22"/>
      <c r="B876" s="22"/>
      <c r="C876" s="22"/>
      <c r="D876" s="22"/>
      <c r="E876" s="22"/>
      <c r="F876" s="22"/>
      <c r="G876" s="24">
        <f t="shared" si="130"/>
        <v>0</v>
      </c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6"/>
      <c r="AM876" s="25"/>
      <c r="AN876" s="26"/>
      <c r="AO876" s="25"/>
      <c r="AP876" s="25"/>
      <c r="AQ876" s="25"/>
      <c r="AR876" s="25"/>
      <c r="AS876" s="25"/>
      <c r="AT876" s="26"/>
      <c r="AU876" s="26"/>
      <c r="AV876" s="24">
        <f t="shared" si="131"/>
        <v>0</v>
      </c>
      <c r="AW876" s="27">
        <f t="shared" si="123"/>
        <v>0</v>
      </c>
      <c r="AX876" s="28">
        <f t="shared" si="129"/>
        <v>0</v>
      </c>
      <c r="AY876" s="29" t="e">
        <f t="shared" si="124"/>
        <v>#DIV/0!</v>
      </c>
      <c r="AZ876" s="30"/>
      <c r="BA876" s="31" t="e">
        <f t="shared" si="127"/>
        <v>#DIV/0!</v>
      </c>
      <c r="BB876" s="22"/>
      <c r="BC876" s="103" t="e">
        <f t="shared" si="125"/>
        <v>#DIV/0!</v>
      </c>
      <c r="BD876" s="22"/>
      <c r="BE876" s="32"/>
      <c r="BF876" s="34" t="e">
        <f t="shared" si="128"/>
        <v>#DIV/0!</v>
      </c>
      <c r="BG876" s="35" t="e">
        <f t="shared" si="126"/>
        <v>#DIV/0!</v>
      </c>
    </row>
    <row r="877" spans="1:59" x14ac:dyDescent="0.45">
      <c r="A877" s="22"/>
      <c r="B877" s="22"/>
      <c r="C877" s="22"/>
      <c r="D877" s="22"/>
      <c r="E877" s="22"/>
      <c r="F877" s="22"/>
      <c r="G877" s="24">
        <f t="shared" si="130"/>
        <v>0</v>
      </c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6"/>
      <c r="AM877" s="25"/>
      <c r="AN877" s="26"/>
      <c r="AO877" s="25"/>
      <c r="AP877" s="25"/>
      <c r="AQ877" s="25"/>
      <c r="AR877" s="25"/>
      <c r="AS877" s="25"/>
      <c r="AT877" s="26"/>
      <c r="AU877" s="26"/>
      <c r="AV877" s="24">
        <f t="shared" si="131"/>
        <v>0</v>
      </c>
      <c r="AW877" s="27">
        <f t="shared" ref="AW877:AW940" si="132">G877-AV877</f>
        <v>0</v>
      </c>
      <c r="AX877" s="28">
        <f t="shared" si="129"/>
        <v>0</v>
      </c>
      <c r="AY877" s="29" t="e">
        <f t="shared" ref="AY877:AY940" si="133">AW877/G877</f>
        <v>#DIV/0!</v>
      </c>
      <c r="AZ877" s="30"/>
      <c r="BA877" s="31" t="e">
        <f t="shared" si="127"/>
        <v>#DIV/0!</v>
      </c>
      <c r="BB877" s="22"/>
      <c r="BC877" s="103" t="e">
        <f t="shared" si="125"/>
        <v>#DIV/0!</v>
      </c>
      <c r="BD877" s="22"/>
      <c r="BE877" s="32"/>
      <c r="BF877" s="34" t="e">
        <f t="shared" si="128"/>
        <v>#DIV/0!</v>
      </c>
      <c r="BG877" s="35" t="e">
        <f t="shared" si="126"/>
        <v>#DIV/0!</v>
      </c>
    </row>
    <row r="878" spans="1:59" x14ac:dyDescent="0.45">
      <c r="A878" s="22"/>
      <c r="B878" s="22"/>
      <c r="C878" s="22"/>
      <c r="D878" s="22"/>
      <c r="E878" s="22"/>
      <c r="F878" s="22"/>
      <c r="G878" s="24">
        <f t="shared" si="130"/>
        <v>0</v>
      </c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6"/>
      <c r="AM878" s="25"/>
      <c r="AN878" s="26"/>
      <c r="AO878" s="25"/>
      <c r="AP878" s="25"/>
      <c r="AQ878" s="25"/>
      <c r="AR878" s="25"/>
      <c r="AS878" s="25"/>
      <c r="AT878" s="26"/>
      <c r="AU878" s="26"/>
      <c r="AV878" s="24">
        <f t="shared" si="131"/>
        <v>0</v>
      </c>
      <c r="AW878" s="27">
        <f t="shared" si="132"/>
        <v>0</v>
      </c>
      <c r="AX878" s="28">
        <f t="shared" si="129"/>
        <v>0</v>
      </c>
      <c r="AY878" s="29" t="e">
        <f t="shared" si="133"/>
        <v>#DIV/0!</v>
      </c>
      <c r="AZ878" s="30"/>
      <c r="BA878" s="31" t="e">
        <f t="shared" si="127"/>
        <v>#DIV/0!</v>
      </c>
      <c r="BB878" s="22"/>
      <c r="BC878" s="103" t="e">
        <f t="shared" si="125"/>
        <v>#DIV/0!</v>
      </c>
      <c r="BD878" s="22"/>
      <c r="BE878" s="32"/>
      <c r="BF878" s="34" t="e">
        <f t="shared" si="128"/>
        <v>#DIV/0!</v>
      </c>
      <c r="BG878" s="35" t="e">
        <f t="shared" si="126"/>
        <v>#DIV/0!</v>
      </c>
    </row>
    <row r="879" spans="1:59" x14ac:dyDescent="0.45">
      <c r="A879" s="22"/>
      <c r="B879" s="22"/>
      <c r="C879" s="22"/>
      <c r="D879" s="22"/>
      <c r="E879" s="22"/>
      <c r="F879" s="22"/>
      <c r="G879" s="24">
        <f t="shared" si="130"/>
        <v>0</v>
      </c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6"/>
      <c r="AM879" s="25"/>
      <c r="AN879" s="26"/>
      <c r="AO879" s="25"/>
      <c r="AP879" s="25"/>
      <c r="AQ879" s="25"/>
      <c r="AR879" s="25"/>
      <c r="AS879" s="25"/>
      <c r="AT879" s="26"/>
      <c r="AU879" s="26"/>
      <c r="AV879" s="24">
        <f t="shared" si="131"/>
        <v>0</v>
      </c>
      <c r="AW879" s="27">
        <f t="shared" si="132"/>
        <v>0</v>
      </c>
      <c r="AX879" s="28">
        <f t="shared" si="129"/>
        <v>0</v>
      </c>
      <c r="AY879" s="29" t="e">
        <f t="shared" si="133"/>
        <v>#DIV/0!</v>
      </c>
      <c r="AZ879" s="30"/>
      <c r="BA879" s="31" t="e">
        <f t="shared" si="127"/>
        <v>#DIV/0!</v>
      </c>
      <c r="BB879" s="22"/>
      <c r="BC879" s="103" t="e">
        <f t="shared" si="125"/>
        <v>#DIV/0!</v>
      </c>
      <c r="BD879" s="22"/>
      <c r="BE879" s="32"/>
      <c r="BF879" s="34" t="e">
        <f t="shared" si="128"/>
        <v>#DIV/0!</v>
      </c>
      <c r="BG879" s="35" t="e">
        <f t="shared" si="126"/>
        <v>#DIV/0!</v>
      </c>
    </row>
    <row r="880" spans="1:59" x14ac:dyDescent="0.45">
      <c r="A880" s="22"/>
      <c r="B880" s="22"/>
      <c r="C880" s="22"/>
      <c r="D880" s="22"/>
      <c r="E880" s="22"/>
      <c r="F880" s="22"/>
      <c r="G880" s="24">
        <f t="shared" si="130"/>
        <v>0</v>
      </c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6"/>
      <c r="AM880" s="25"/>
      <c r="AN880" s="26"/>
      <c r="AO880" s="25"/>
      <c r="AP880" s="25"/>
      <c r="AQ880" s="25"/>
      <c r="AR880" s="25"/>
      <c r="AS880" s="25"/>
      <c r="AT880" s="26"/>
      <c r="AU880" s="26"/>
      <c r="AV880" s="24">
        <f t="shared" si="131"/>
        <v>0</v>
      </c>
      <c r="AW880" s="27">
        <f t="shared" si="132"/>
        <v>0</v>
      </c>
      <c r="AX880" s="28">
        <f t="shared" si="129"/>
        <v>0</v>
      </c>
      <c r="AY880" s="29" t="e">
        <f t="shared" si="133"/>
        <v>#DIV/0!</v>
      </c>
      <c r="AZ880" s="30"/>
      <c r="BA880" s="31" t="e">
        <f t="shared" si="127"/>
        <v>#DIV/0!</v>
      </c>
      <c r="BB880" s="22"/>
      <c r="BC880" s="103" t="e">
        <f t="shared" si="125"/>
        <v>#DIV/0!</v>
      </c>
      <c r="BD880" s="22"/>
      <c r="BE880" s="32"/>
      <c r="BF880" s="34" t="e">
        <f t="shared" si="128"/>
        <v>#DIV/0!</v>
      </c>
      <c r="BG880" s="35" t="e">
        <f t="shared" si="126"/>
        <v>#DIV/0!</v>
      </c>
    </row>
    <row r="881" spans="1:59" x14ac:dyDescent="0.45">
      <c r="A881" s="22"/>
      <c r="B881" s="22"/>
      <c r="C881" s="22"/>
      <c r="D881" s="22"/>
      <c r="E881" s="22"/>
      <c r="F881" s="22"/>
      <c r="G881" s="24">
        <f t="shared" si="130"/>
        <v>0</v>
      </c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6"/>
      <c r="AM881" s="25"/>
      <c r="AN881" s="26"/>
      <c r="AO881" s="25"/>
      <c r="AP881" s="25"/>
      <c r="AQ881" s="25"/>
      <c r="AR881" s="25"/>
      <c r="AS881" s="25"/>
      <c r="AT881" s="26"/>
      <c r="AU881" s="26"/>
      <c r="AV881" s="24">
        <f t="shared" si="131"/>
        <v>0</v>
      </c>
      <c r="AW881" s="27">
        <f t="shared" si="132"/>
        <v>0</v>
      </c>
      <c r="AX881" s="28">
        <f t="shared" si="129"/>
        <v>0</v>
      </c>
      <c r="AY881" s="29" t="e">
        <f t="shared" si="133"/>
        <v>#DIV/0!</v>
      </c>
      <c r="AZ881" s="30"/>
      <c r="BA881" s="31" t="e">
        <f t="shared" si="127"/>
        <v>#DIV/0!</v>
      </c>
      <c r="BB881" s="22"/>
      <c r="BC881" s="103" t="e">
        <f t="shared" si="125"/>
        <v>#DIV/0!</v>
      </c>
      <c r="BD881" s="22"/>
      <c r="BE881" s="32"/>
      <c r="BF881" s="34" t="e">
        <f t="shared" si="128"/>
        <v>#DIV/0!</v>
      </c>
      <c r="BG881" s="35" t="e">
        <f t="shared" si="126"/>
        <v>#DIV/0!</v>
      </c>
    </row>
    <row r="882" spans="1:59" x14ac:dyDescent="0.45">
      <c r="A882" s="22"/>
      <c r="B882" s="22"/>
      <c r="C882" s="22"/>
      <c r="D882" s="22"/>
      <c r="E882" s="22"/>
      <c r="F882" s="22"/>
      <c r="G882" s="24">
        <f t="shared" si="130"/>
        <v>0</v>
      </c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6"/>
      <c r="AM882" s="25"/>
      <c r="AN882" s="26"/>
      <c r="AO882" s="25"/>
      <c r="AP882" s="25"/>
      <c r="AQ882" s="25"/>
      <c r="AR882" s="25"/>
      <c r="AS882" s="25"/>
      <c r="AT882" s="26"/>
      <c r="AU882" s="26"/>
      <c r="AV882" s="24">
        <f t="shared" si="131"/>
        <v>0</v>
      </c>
      <c r="AW882" s="27">
        <f t="shared" si="132"/>
        <v>0</v>
      </c>
      <c r="AX882" s="28">
        <f t="shared" si="129"/>
        <v>0</v>
      </c>
      <c r="AY882" s="29" t="e">
        <f t="shared" si="133"/>
        <v>#DIV/0!</v>
      </c>
      <c r="AZ882" s="30"/>
      <c r="BA882" s="31" t="e">
        <f t="shared" si="127"/>
        <v>#DIV/0!</v>
      </c>
      <c r="BB882" s="22"/>
      <c r="BC882" s="103" t="e">
        <f t="shared" si="125"/>
        <v>#DIV/0!</v>
      </c>
      <c r="BD882" s="22"/>
      <c r="BE882" s="32"/>
      <c r="BF882" s="34" t="e">
        <f t="shared" si="128"/>
        <v>#DIV/0!</v>
      </c>
      <c r="BG882" s="35" t="e">
        <f t="shared" si="126"/>
        <v>#DIV/0!</v>
      </c>
    </row>
    <row r="883" spans="1:59" x14ac:dyDescent="0.45">
      <c r="A883" s="22"/>
      <c r="B883" s="22"/>
      <c r="C883" s="22"/>
      <c r="D883" s="22"/>
      <c r="E883" s="22"/>
      <c r="F883" s="22"/>
      <c r="G883" s="24">
        <f t="shared" si="130"/>
        <v>0</v>
      </c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6"/>
      <c r="AM883" s="25"/>
      <c r="AN883" s="26"/>
      <c r="AO883" s="25"/>
      <c r="AP883" s="25"/>
      <c r="AQ883" s="25"/>
      <c r="AR883" s="25"/>
      <c r="AS883" s="25"/>
      <c r="AT883" s="26"/>
      <c r="AU883" s="26"/>
      <c r="AV883" s="24">
        <f t="shared" si="131"/>
        <v>0</v>
      </c>
      <c r="AW883" s="27">
        <f t="shared" si="132"/>
        <v>0</v>
      </c>
      <c r="AX883" s="28">
        <f t="shared" si="129"/>
        <v>0</v>
      </c>
      <c r="AY883" s="29" t="e">
        <f t="shared" si="133"/>
        <v>#DIV/0!</v>
      </c>
      <c r="AZ883" s="30"/>
      <c r="BA883" s="31" t="e">
        <f t="shared" si="127"/>
        <v>#DIV/0!</v>
      </c>
      <c r="BB883" s="22"/>
      <c r="BC883" s="103" t="e">
        <f t="shared" si="125"/>
        <v>#DIV/0!</v>
      </c>
      <c r="BD883" s="22"/>
      <c r="BE883" s="32"/>
      <c r="BF883" s="34" t="e">
        <f t="shared" si="128"/>
        <v>#DIV/0!</v>
      </c>
      <c r="BG883" s="35" t="e">
        <f t="shared" si="126"/>
        <v>#DIV/0!</v>
      </c>
    </row>
    <row r="884" spans="1:59" x14ac:dyDescent="0.45">
      <c r="A884" s="22"/>
      <c r="B884" s="22"/>
      <c r="C884" s="22"/>
      <c r="D884" s="22"/>
      <c r="E884" s="22"/>
      <c r="F884" s="22"/>
      <c r="G884" s="24">
        <f t="shared" si="130"/>
        <v>0</v>
      </c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6"/>
      <c r="AM884" s="25"/>
      <c r="AN884" s="26"/>
      <c r="AO884" s="25"/>
      <c r="AP884" s="25"/>
      <c r="AQ884" s="25"/>
      <c r="AR884" s="25"/>
      <c r="AS884" s="25"/>
      <c r="AT884" s="26"/>
      <c r="AU884" s="26"/>
      <c r="AV884" s="24">
        <f t="shared" si="131"/>
        <v>0</v>
      </c>
      <c r="AW884" s="27">
        <f t="shared" si="132"/>
        <v>0</v>
      </c>
      <c r="AX884" s="28">
        <f t="shared" si="129"/>
        <v>0</v>
      </c>
      <c r="AY884" s="29" t="e">
        <f t="shared" si="133"/>
        <v>#DIV/0!</v>
      </c>
      <c r="AZ884" s="30"/>
      <c r="BA884" s="31" t="e">
        <f t="shared" si="127"/>
        <v>#DIV/0!</v>
      </c>
      <c r="BB884" s="22"/>
      <c r="BC884" s="103" t="e">
        <f t="shared" si="125"/>
        <v>#DIV/0!</v>
      </c>
      <c r="BD884" s="22"/>
      <c r="BE884" s="32"/>
      <c r="BF884" s="34" t="e">
        <f t="shared" si="128"/>
        <v>#DIV/0!</v>
      </c>
      <c r="BG884" s="35" t="e">
        <f t="shared" si="126"/>
        <v>#DIV/0!</v>
      </c>
    </row>
    <row r="885" spans="1:59" x14ac:dyDescent="0.45">
      <c r="A885" s="22"/>
      <c r="B885" s="22"/>
      <c r="C885" s="22"/>
      <c r="D885" s="22"/>
      <c r="E885" s="22"/>
      <c r="F885" s="22"/>
      <c r="G885" s="24">
        <f t="shared" si="130"/>
        <v>0</v>
      </c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6"/>
      <c r="AM885" s="25"/>
      <c r="AN885" s="26"/>
      <c r="AO885" s="25"/>
      <c r="AP885" s="25"/>
      <c r="AQ885" s="25"/>
      <c r="AR885" s="25"/>
      <c r="AS885" s="25"/>
      <c r="AT885" s="26"/>
      <c r="AU885" s="26"/>
      <c r="AV885" s="24">
        <f t="shared" si="131"/>
        <v>0</v>
      </c>
      <c r="AW885" s="27">
        <f t="shared" si="132"/>
        <v>0</v>
      </c>
      <c r="AX885" s="28">
        <f t="shared" si="129"/>
        <v>0</v>
      </c>
      <c r="AY885" s="29" t="e">
        <f t="shared" si="133"/>
        <v>#DIV/0!</v>
      </c>
      <c r="AZ885" s="30"/>
      <c r="BA885" s="31" t="e">
        <f t="shared" si="127"/>
        <v>#DIV/0!</v>
      </c>
      <c r="BB885" s="22"/>
      <c r="BC885" s="103" t="e">
        <f t="shared" si="125"/>
        <v>#DIV/0!</v>
      </c>
      <c r="BD885" s="22"/>
      <c r="BE885" s="32"/>
      <c r="BF885" s="34" t="e">
        <f t="shared" si="128"/>
        <v>#DIV/0!</v>
      </c>
      <c r="BG885" s="35" t="e">
        <f t="shared" si="126"/>
        <v>#DIV/0!</v>
      </c>
    </row>
    <row r="886" spans="1:59" x14ac:dyDescent="0.45">
      <c r="A886" s="22"/>
      <c r="B886" s="22"/>
      <c r="C886" s="22"/>
      <c r="D886" s="22"/>
      <c r="E886" s="22"/>
      <c r="F886" s="22"/>
      <c r="G886" s="24">
        <f t="shared" si="130"/>
        <v>0</v>
      </c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6"/>
      <c r="AM886" s="25"/>
      <c r="AN886" s="26"/>
      <c r="AO886" s="25"/>
      <c r="AP886" s="25"/>
      <c r="AQ886" s="25"/>
      <c r="AR886" s="25"/>
      <c r="AS886" s="25"/>
      <c r="AT886" s="26"/>
      <c r="AU886" s="26"/>
      <c r="AV886" s="24">
        <f t="shared" si="131"/>
        <v>0</v>
      </c>
      <c r="AW886" s="27">
        <f t="shared" si="132"/>
        <v>0</v>
      </c>
      <c r="AX886" s="28">
        <f t="shared" si="129"/>
        <v>0</v>
      </c>
      <c r="AY886" s="29" t="e">
        <f t="shared" si="133"/>
        <v>#DIV/0!</v>
      </c>
      <c r="AZ886" s="30"/>
      <c r="BA886" s="31" t="e">
        <f t="shared" si="127"/>
        <v>#DIV/0!</v>
      </c>
      <c r="BB886" s="22"/>
      <c r="BC886" s="103" t="e">
        <f t="shared" si="125"/>
        <v>#DIV/0!</v>
      </c>
      <c r="BD886" s="22"/>
      <c r="BE886" s="32"/>
      <c r="BF886" s="34" t="e">
        <f t="shared" si="128"/>
        <v>#DIV/0!</v>
      </c>
      <c r="BG886" s="35" t="e">
        <f t="shared" si="126"/>
        <v>#DIV/0!</v>
      </c>
    </row>
    <row r="887" spans="1:59" x14ac:dyDescent="0.45">
      <c r="A887" s="22"/>
      <c r="B887" s="22"/>
      <c r="C887" s="22"/>
      <c r="D887" s="22"/>
      <c r="E887" s="22"/>
      <c r="F887" s="22"/>
      <c r="G887" s="24">
        <f t="shared" si="130"/>
        <v>0</v>
      </c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6"/>
      <c r="AM887" s="25"/>
      <c r="AN887" s="26"/>
      <c r="AO887" s="25"/>
      <c r="AP887" s="25"/>
      <c r="AQ887" s="25"/>
      <c r="AR887" s="25"/>
      <c r="AS887" s="25"/>
      <c r="AT887" s="26"/>
      <c r="AU887" s="26"/>
      <c r="AV887" s="24">
        <f t="shared" si="131"/>
        <v>0</v>
      </c>
      <c r="AW887" s="27">
        <f t="shared" si="132"/>
        <v>0</v>
      </c>
      <c r="AX887" s="28">
        <f t="shared" si="129"/>
        <v>0</v>
      </c>
      <c r="AY887" s="29" t="e">
        <f t="shared" si="133"/>
        <v>#DIV/0!</v>
      </c>
      <c r="AZ887" s="30"/>
      <c r="BA887" s="31" t="e">
        <f t="shared" si="127"/>
        <v>#DIV/0!</v>
      </c>
      <c r="BB887" s="22"/>
      <c r="BC887" s="103" t="e">
        <f t="shared" si="125"/>
        <v>#DIV/0!</v>
      </c>
      <c r="BD887" s="22"/>
      <c r="BE887" s="32"/>
      <c r="BF887" s="34" t="e">
        <f t="shared" si="128"/>
        <v>#DIV/0!</v>
      </c>
      <c r="BG887" s="35" t="e">
        <f t="shared" si="126"/>
        <v>#DIV/0!</v>
      </c>
    </row>
    <row r="888" spans="1:59" x14ac:dyDescent="0.45">
      <c r="A888" s="22"/>
      <c r="B888" s="22"/>
      <c r="C888" s="22"/>
      <c r="D888" s="22"/>
      <c r="E888" s="22"/>
      <c r="F888" s="22"/>
      <c r="G888" s="24">
        <f t="shared" si="130"/>
        <v>0</v>
      </c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6"/>
      <c r="AM888" s="25"/>
      <c r="AN888" s="26"/>
      <c r="AO888" s="25"/>
      <c r="AP888" s="25"/>
      <c r="AQ888" s="25"/>
      <c r="AR888" s="25"/>
      <c r="AS888" s="25"/>
      <c r="AT888" s="26"/>
      <c r="AU888" s="26"/>
      <c r="AV888" s="24">
        <f t="shared" si="131"/>
        <v>0</v>
      </c>
      <c r="AW888" s="27">
        <f t="shared" si="132"/>
        <v>0</v>
      </c>
      <c r="AX888" s="28">
        <f t="shared" si="129"/>
        <v>0</v>
      </c>
      <c r="AY888" s="29" t="e">
        <f t="shared" si="133"/>
        <v>#DIV/0!</v>
      </c>
      <c r="AZ888" s="30"/>
      <c r="BA888" s="31" t="e">
        <f t="shared" si="127"/>
        <v>#DIV/0!</v>
      </c>
      <c r="BB888" s="22"/>
      <c r="BC888" s="103" t="e">
        <f t="shared" si="125"/>
        <v>#DIV/0!</v>
      </c>
      <c r="BD888" s="22"/>
      <c r="BE888" s="32"/>
      <c r="BF888" s="34" t="e">
        <f t="shared" si="128"/>
        <v>#DIV/0!</v>
      </c>
      <c r="BG888" s="35" t="e">
        <f t="shared" si="126"/>
        <v>#DIV/0!</v>
      </c>
    </row>
    <row r="889" spans="1:59" x14ac:dyDescent="0.45">
      <c r="A889" s="22"/>
      <c r="B889" s="22"/>
      <c r="C889" s="22"/>
      <c r="D889" s="22"/>
      <c r="E889" s="22"/>
      <c r="F889" s="22"/>
      <c r="G889" s="24">
        <f t="shared" si="130"/>
        <v>0</v>
      </c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6"/>
      <c r="AM889" s="25"/>
      <c r="AN889" s="26"/>
      <c r="AO889" s="25"/>
      <c r="AP889" s="25"/>
      <c r="AQ889" s="25"/>
      <c r="AR889" s="25"/>
      <c r="AS889" s="25"/>
      <c r="AT889" s="26"/>
      <c r="AU889" s="26"/>
      <c r="AV889" s="24">
        <f t="shared" si="131"/>
        <v>0</v>
      </c>
      <c r="AW889" s="27">
        <f t="shared" si="132"/>
        <v>0</v>
      </c>
      <c r="AX889" s="28">
        <f t="shared" si="129"/>
        <v>0</v>
      </c>
      <c r="AY889" s="29" t="e">
        <f t="shared" si="133"/>
        <v>#DIV/0!</v>
      </c>
      <c r="AZ889" s="30"/>
      <c r="BA889" s="31" t="e">
        <f t="shared" si="127"/>
        <v>#DIV/0!</v>
      </c>
      <c r="BB889" s="22"/>
      <c r="BC889" s="103" t="e">
        <f t="shared" si="125"/>
        <v>#DIV/0!</v>
      </c>
      <c r="BD889" s="22"/>
      <c r="BE889" s="32"/>
      <c r="BF889" s="34" t="e">
        <f t="shared" si="128"/>
        <v>#DIV/0!</v>
      </c>
      <c r="BG889" s="35" t="e">
        <f t="shared" si="126"/>
        <v>#DIV/0!</v>
      </c>
    </row>
    <row r="890" spans="1:59" x14ac:dyDescent="0.45">
      <c r="A890" s="22"/>
      <c r="B890" s="22"/>
      <c r="C890" s="22"/>
      <c r="D890" s="22"/>
      <c r="E890" s="22"/>
      <c r="F890" s="22"/>
      <c r="G890" s="24">
        <f t="shared" si="130"/>
        <v>0</v>
      </c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6"/>
      <c r="AM890" s="25"/>
      <c r="AN890" s="26"/>
      <c r="AO890" s="25"/>
      <c r="AP890" s="25"/>
      <c r="AQ890" s="25"/>
      <c r="AR890" s="25"/>
      <c r="AS890" s="25"/>
      <c r="AT890" s="26"/>
      <c r="AU890" s="26"/>
      <c r="AV890" s="24">
        <f t="shared" si="131"/>
        <v>0</v>
      </c>
      <c r="AW890" s="27">
        <f t="shared" si="132"/>
        <v>0</v>
      </c>
      <c r="AX890" s="28">
        <f t="shared" si="129"/>
        <v>0</v>
      </c>
      <c r="AY890" s="29" t="e">
        <f t="shared" si="133"/>
        <v>#DIV/0!</v>
      </c>
      <c r="AZ890" s="30"/>
      <c r="BA890" s="31" t="e">
        <f t="shared" si="127"/>
        <v>#DIV/0!</v>
      </c>
      <c r="BB890" s="22"/>
      <c r="BC890" s="103" t="e">
        <f t="shared" si="125"/>
        <v>#DIV/0!</v>
      </c>
      <c r="BD890" s="22"/>
      <c r="BE890" s="32"/>
      <c r="BF890" s="34" t="e">
        <f t="shared" si="128"/>
        <v>#DIV/0!</v>
      </c>
      <c r="BG890" s="35" t="e">
        <f t="shared" si="126"/>
        <v>#DIV/0!</v>
      </c>
    </row>
    <row r="891" spans="1:59" x14ac:dyDescent="0.45">
      <c r="A891" s="22"/>
      <c r="B891" s="22"/>
      <c r="C891" s="22"/>
      <c r="D891" s="22"/>
      <c r="E891" s="22"/>
      <c r="F891" s="22"/>
      <c r="G891" s="24">
        <f t="shared" si="130"/>
        <v>0</v>
      </c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6"/>
      <c r="AM891" s="25"/>
      <c r="AN891" s="26"/>
      <c r="AO891" s="25"/>
      <c r="AP891" s="25"/>
      <c r="AQ891" s="25"/>
      <c r="AR891" s="25"/>
      <c r="AS891" s="25"/>
      <c r="AT891" s="26"/>
      <c r="AU891" s="26"/>
      <c r="AV891" s="24">
        <f t="shared" si="131"/>
        <v>0</v>
      </c>
      <c r="AW891" s="27">
        <f t="shared" si="132"/>
        <v>0</v>
      </c>
      <c r="AX891" s="28">
        <f t="shared" si="129"/>
        <v>0</v>
      </c>
      <c r="AY891" s="29" t="e">
        <f t="shared" si="133"/>
        <v>#DIV/0!</v>
      </c>
      <c r="AZ891" s="30"/>
      <c r="BA891" s="31" t="e">
        <f t="shared" si="127"/>
        <v>#DIV/0!</v>
      </c>
      <c r="BB891" s="22"/>
      <c r="BC891" s="103" t="e">
        <f t="shared" si="125"/>
        <v>#DIV/0!</v>
      </c>
      <c r="BD891" s="22"/>
      <c r="BE891" s="32"/>
      <c r="BF891" s="34" t="e">
        <f t="shared" si="128"/>
        <v>#DIV/0!</v>
      </c>
      <c r="BG891" s="35" t="e">
        <f t="shared" si="126"/>
        <v>#DIV/0!</v>
      </c>
    </row>
    <row r="892" spans="1:59" x14ac:dyDescent="0.45">
      <c r="A892" s="22"/>
      <c r="B892" s="22"/>
      <c r="C892" s="22"/>
      <c r="D892" s="22"/>
      <c r="E892" s="22"/>
      <c r="F892" s="22"/>
      <c r="G892" s="24">
        <f t="shared" si="130"/>
        <v>0</v>
      </c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6"/>
      <c r="AM892" s="25"/>
      <c r="AN892" s="26"/>
      <c r="AO892" s="25"/>
      <c r="AP892" s="25"/>
      <c r="AQ892" s="25"/>
      <c r="AR892" s="25"/>
      <c r="AS892" s="25"/>
      <c r="AT892" s="26"/>
      <c r="AU892" s="26"/>
      <c r="AV892" s="24">
        <f t="shared" si="131"/>
        <v>0</v>
      </c>
      <c r="AW892" s="27">
        <f t="shared" si="132"/>
        <v>0</v>
      </c>
      <c r="AX892" s="28">
        <f t="shared" si="129"/>
        <v>0</v>
      </c>
      <c r="AY892" s="29" t="e">
        <f t="shared" si="133"/>
        <v>#DIV/0!</v>
      </c>
      <c r="AZ892" s="30"/>
      <c r="BA892" s="31" t="e">
        <f t="shared" si="127"/>
        <v>#DIV/0!</v>
      </c>
      <c r="BB892" s="22"/>
      <c r="BC892" s="103" t="e">
        <f t="shared" si="125"/>
        <v>#DIV/0!</v>
      </c>
      <c r="BD892" s="22"/>
      <c r="BE892" s="32"/>
      <c r="BF892" s="34" t="e">
        <f t="shared" si="128"/>
        <v>#DIV/0!</v>
      </c>
      <c r="BG892" s="35" t="e">
        <f t="shared" si="126"/>
        <v>#DIV/0!</v>
      </c>
    </row>
    <row r="893" spans="1:59" x14ac:dyDescent="0.45">
      <c r="A893" s="22"/>
      <c r="B893" s="22"/>
      <c r="C893" s="22"/>
      <c r="D893" s="22"/>
      <c r="E893" s="22"/>
      <c r="F893" s="22"/>
      <c r="G893" s="24">
        <f t="shared" si="130"/>
        <v>0</v>
      </c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6"/>
      <c r="AM893" s="25"/>
      <c r="AN893" s="26"/>
      <c r="AO893" s="25"/>
      <c r="AP893" s="25"/>
      <c r="AQ893" s="25"/>
      <c r="AR893" s="25"/>
      <c r="AS893" s="25"/>
      <c r="AT893" s="26"/>
      <c r="AU893" s="26"/>
      <c r="AV893" s="24">
        <f t="shared" si="131"/>
        <v>0</v>
      </c>
      <c r="AW893" s="27">
        <f t="shared" si="132"/>
        <v>0</v>
      </c>
      <c r="AX893" s="28">
        <f t="shared" si="129"/>
        <v>0</v>
      </c>
      <c r="AY893" s="29" t="e">
        <f t="shared" si="133"/>
        <v>#DIV/0!</v>
      </c>
      <c r="AZ893" s="30"/>
      <c r="BA893" s="31" t="e">
        <f t="shared" si="127"/>
        <v>#DIV/0!</v>
      </c>
      <c r="BB893" s="22"/>
      <c r="BC893" s="103" t="e">
        <f t="shared" si="125"/>
        <v>#DIV/0!</v>
      </c>
      <c r="BD893" s="22"/>
      <c r="BE893" s="32"/>
      <c r="BF893" s="34" t="e">
        <f t="shared" si="128"/>
        <v>#DIV/0!</v>
      </c>
      <c r="BG893" s="35" t="e">
        <f t="shared" si="126"/>
        <v>#DIV/0!</v>
      </c>
    </row>
    <row r="894" spans="1:59" x14ac:dyDescent="0.45">
      <c r="A894" s="22"/>
      <c r="B894" s="22"/>
      <c r="C894" s="22"/>
      <c r="D894" s="22"/>
      <c r="E894" s="22"/>
      <c r="F894" s="22"/>
      <c r="G894" s="24">
        <f t="shared" si="130"/>
        <v>0</v>
      </c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6"/>
      <c r="AM894" s="25"/>
      <c r="AN894" s="26"/>
      <c r="AO894" s="25"/>
      <c r="AP894" s="25"/>
      <c r="AQ894" s="25"/>
      <c r="AR894" s="25"/>
      <c r="AS894" s="25"/>
      <c r="AT894" s="26"/>
      <c r="AU894" s="26"/>
      <c r="AV894" s="24">
        <f t="shared" si="131"/>
        <v>0</v>
      </c>
      <c r="AW894" s="27">
        <f t="shared" si="132"/>
        <v>0</v>
      </c>
      <c r="AX894" s="28">
        <f t="shared" si="129"/>
        <v>0</v>
      </c>
      <c r="AY894" s="29" t="e">
        <f t="shared" si="133"/>
        <v>#DIV/0!</v>
      </c>
      <c r="AZ894" s="30"/>
      <c r="BA894" s="31" t="e">
        <f t="shared" si="127"/>
        <v>#DIV/0!</v>
      </c>
      <c r="BB894" s="22"/>
      <c r="BC894" s="103" t="e">
        <f t="shared" si="125"/>
        <v>#DIV/0!</v>
      </c>
      <c r="BD894" s="22"/>
      <c r="BE894" s="32"/>
      <c r="BF894" s="34" t="e">
        <f t="shared" si="128"/>
        <v>#DIV/0!</v>
      </c>
      <c r="BG894" s="35" t="e">
        <f t="shared" si="126"/>
        <v>#DIV/0!</v>
      </c>
    </row>
    <row r="895" spans="1:59" x14ac:dyDescent="0.45">
      <c r="A895" s="22"/>
      <c r="B895" s="22"/>
      <c r="C895" s="22"/>
      <c r="D895" s="22"/>
      <c r="E895" s="22"/>
      <c r="F895" s="22"/>
      <c r="G895" s="24">
        <f t="shared" si="130"/>
        <v>0</v>
      </c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6"/>
      <c r="AM895" s="25"/>
      <c r="AN895" s="26"/>
      <c r="AO895" s="25"/>
      <c r="AP895" s="25"/>
      <c r="AQ895" s="25"/>
      <c r="AR895" s="25"/>
      <c r="AS895" s="25"/>
      <c r="AT895" s="26"/>
      <c r="AU895" s="26"/>
      <c r="AV895" s="24">
        <f t="shared" si="131"/>
        <v>0</v>
      </c>
      <c r="AW895" s="27">
        <f t="shared" si="132"/>
        <v>0</v>
      </c>
      <c r="AX895" s="28">
        <f t="shared" si="129"/>
        <v>0</v>
      </c>
      <c r="AY895" s="29" t="e">
        <f t="shared" si="133"/>
        <v>#DIV/0!</v>
      </c>
      <c r="AZ895" s="30"/>
      <c r="BA895" s="31" t="e">
        <f t="shared" si="127"/>
        <v>#DIV/0!</v>
      </c>
      <c r="BB895" s="22"/>
      <c r="BC895" s="103" t="e">
        <f t="shared" si="125"/>
        <v>#DIV/0!</v>
      </c>
      <c r="BD895" s="22"/>
      <c r="BE895" s="32"/>
      <c r="BF895" s="34" t="e">
        <f t="shared" si="128"/>
        <v>#DIV/0!</v>
      </c>
      <c r="BG895" s="35" t="e">
        <f t="shared" si="126"/>
        <v>#DIV/0!</v>
      </c>
    </row>
    <row r="896" spans="1:59" x14ac:dyDescent="0.45">
      <c r="A896" s="22"/>
      <c r="B896" s="22"/>
      <c r="C896" s="22"/>
      <c r="D896" s="22"/>
      <c r="E896" s="22"/>
      <c r="F896" s="22"/>
      <c r="G896" s="24">
        <f t="shared" si="130"/>
        <v>0</v>
      </c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6"/>
      <c r="AM896" s="25"/>
      <c r="AN896" s="26"/>
      <c r="AO896" s="25"/>
      <c r="AP896" s="25"/>
      <c r="AQ896" s="25"/>
      <c r="AR896" s="25"/>
      <c r="AS896" s="25"/>
      <c r="AT896" s="26"/>
      <c r="AU896" s="26"/>
      <c r="AV896" s="24">
        <f t="shared" si="131"/>
        <v>0</v>
      </c>
      <c r="AW896" s="27">
        <f t="shared" si="132"/>
        <v>0</v>
      </c>
      <c r="AX896" s="28">
        <f t="shared" si="129"/>
        <v>0</v>
      </c>
      <c r="AY896" s="29" t="e">
        <f t="shared" si="133"/>
        <v>#DIV/0!</v>
      </c>
      <c r="AZ896" s="30"/>
      <c r="BA896" s="31" t="e">
        <f t="shared" si="127"/>
        <v>#DIV/0!</v>
      </c>
      <c r="BB896" s="22"/>
      <c r="BC896" s="103" t="e">
        <f t="shared" si="125"/>
        <v>#DIV/0!</v>
      </c>
      <c r="BD896" s="22"/>
      <c r="BE896" s="32"/>
      <c r="BF896" s="34" t="e">
        <f t="shared" si="128"/>
        <v>#DIV/0!</v>
      </c>
      <c r="BG896" s="35" t="e">
        <f t="shared" si="126"/>
        <v>#DIV/0!</v>
      </c>
    </row>
    <row r="897" spans="1:59" x14ac:dyDescent="0.45">
      <c r="A897" s="22"/>
      <c r="B897" s="22"/>
      <c r="C897" s="22"/>
      <c r="D897" s="22"/>
      <c r="E897" s="22"/>
      <c r="F897" s="22"/>
      <c r="G897" s="24">
        <f t="shared" si="130"/>
        <v>0</v>
      </c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6"/>
      <c r="AM897" s="25"/>
      <c r="AN897" s="26"/>
      <c r="AO897" s="25"/>
      <c r="AP897" s="25"/>
      <c r="AQ897" s="25"/>
      <c r="AR897" s="25"/>
      <c r="AS897" s="25"/>
      <c r="AT897" s="26"/>
      <c r="AU897" s="26"/>
      <c r="AV897" s="24">
        <f t="shared" si="131"/>
        <v>0</v>
      </c>
      <c r="AW897" s="27">
        <f t="shared" si="132"/>
        <v>0</v>
      </c>
      <c r="AX897" s="28">
        <f t="shared" si="129"/>
        <v>0</v>
      </c>
      <c r="AY897" s="29" t="e">
        <f t="shared" si="133"/>
        <v>#DIV/0!</v>
      </c>
      <c r="AZ897" s="30"/>
      <c r="BA897" s="31" t="e">
        <f t="shared" si="127"/>
        <v>#DIV/0!</v>
      </c>
      <c r="BB897" s="22"/>
      <c r="BC897" s="103" t="e">
        <f t="shared" si="125"/>
        <v>#DIV/0!</v>
      </c>
      <c r="BD897" s="22"/>
      <c r="BE897" s="32"/>
      <c r="BF897" s="34" t="e">
        <f t="shared" si="128"/>
        <v>#DIV/0!</v>
      </c>
      <c r="BG897" s="35" t="e">
        <f t="shared" si="126"/>
        <v>#DIV/0!</v>
      </c>
    </row>
    <row r="898" spans="1:59" x14ac:dyDescent="0.45">
      <c r="A898" s="22"/>
      <c r="B898" s="22"/>
      <c r="C898" s="22"/>
      <c r="D898" s="22"/>
      <c r="E898" s="22"/>
      <c r="F898" s="22"/>
      <c r="G898" s="24">
        <f t="shared" si="130"/>
        <v>0</v>
      </c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6"/>
      <c r="AM898" s="25"/>
      <c r="AN898" s="26"/>
      <c r="AO898" s="25"/>
      <c r="AP898" s="25"/>
      <c r="AQ898" s="25"/>
      <c r="AR898" s="25"/>
      <c r="AS898" s="25"/>
      <c r="AT898" s="26"/>
      <c r="AU898" s="26"/>
      <c r="AV898" s="24">
        <f t="shared" si="131"/>
        <v>0</v>
      </c>
      <c r="AW898" s="27">
        <f t="shared" si="132"/>
        <v>0</v>
      </c>
      <c r="AX898" s="28">
        <f t="shared" si="129"/>
        <v>0</v>
      </c>
      <c r="AY898" s="29" t="e">
        <f t="shared" si="133"/>
        <v>#DIV/0!</v>
      </c>
      <c r="AZ898" s="30"/>
      <c r="BA898" s="31" t="e">
        <f t="shared" si="127"/>
        <v>#DIV/0!</v>
      </c>
      <c r="BB898" s="22"/>
      <c r="BC898" s="103" t="e">
        <f t="shared" ref="BC898:BC948" si="134">BB898/BA898</f>
        <v>#DIV/0!</v>
      </c>
      <c r="BD898" s="22"/>
      <c r="BE898" s="32"/>
      <c r="BF898" s="34" t="e">
        <f t="shared" si="128"/>
        <v>#DIV/0!</v>
      </c>
      <c r="BG898" s="35" t="e">
        <f t="shared" ref="BG898:BG948" si="135">BF898*BC898*AY898</f>
        <v>#DIV/0!</v>
      </c>
    </row>
    <row r="899" spans="1:59" x14ac:dyDescent="0.45">
      <c r="A899" s="22"/>
      <c r="B899" s="22"/>
      <c r="C899" s="22"/>
      <c r="D899" s="22"/>
      <c r="E899" s="22"/>
      <c r="F899" s="22"/>
      <c r="G899" s="24">
        <f t="shared" si="130"/>
        <v>0</v>
      </c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6"/>
      <c r="AM899" s="25"/>
      <c r="AN899" s="26"/>
      <c r="AO899" s="25"/>
      <c r="AP899" s="25"/>
      <c r="AQ899" s="25"/>
      <c r="AR899" s="25"/>
      <c r="AS899" s="25"/>
      <c r="AT899" s="26"/>
      <c r="AU899" s="26"/>
      <c r="AV899" s="24">
        <f t="shared" si="131"/>
        <v>0</v>
      </c>
      <c r="AW899" s="27">
        <f t="shared" si="132"/>
        <v>0</v>
      </c>
      <c r="AX899" s="28">
        <f t="shared" si="129"/>
        <v>0</v>
      </c>
      <c r="AY899" s="29" t="e">
        <f t="shared" si="133"/>
        <v>#DIV/0!</v>
      </c>
      <c r="AZ899" s="30"/>
      <c r="BA899" s="31" t="e">
        <f t="shared" ref="BA899:BA948" si="136">(AX899*60)/AZ899*1</f>
        <v>#DIV/0!</v>
      </c>
      <c r="BB899" s="22"/>
      <c r="BC899" s="103" t="e">
        <f t="shared" si="134"/>
        <v>#DIV/0!</v>
      </c>
      <c r="BD899" s="22"/>
      <c r="BE899" s="32"/>
      <c r="BF899" s="34" t="e">
        <f t="shared" si="128"/>
        <v>#DIV/0!</v>
      </c>
      <c r="BG899" s="35" t="e">
        <f t="shared" si="135"/>
        <v>#DIV/0!</v>
      </c>
    </row>
    <row r="900" spans="1:59" x14ac:dyDescent="0.45">
      <c r="A900" s="22"/>
      <c r="B900" s="22"/>
      <c r="C900" s="22"/>
      <c r="D900" s="22"/>
      <c r="E900" s="22"/>
      <c r="F900" s="22"/>
      <c r="G900" s="24">
        <f t="shared" si="130"/>
        <v>0</v>
      </c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6"/>
      <c r="AM900" s="25"/>
      <c r="AN900" s="26"/>
      <c r="AO900" s="25"/>
      <c r="AP900" s="25"/>
      <c r="AQ900" s="25"/>
      <c r="AR900" s="25"/>
      <c r="AS900" s="25"/>
      <c r="AT900" s="26"/>
      <c r="AU900" s="26"/>
      <c r="AV900" s="24">
        <f t="shared" si="131"/>
        <v>0</v>
      </c>
      <c r="AW900" s="27">
        <f t="shared" si="132"/>
        <v>0</v>
      </c>
      <c r="AX900" s="28">
        <f t="shared" si="129"/>
        <v>0</v>
      </c>
      <c r="AY900" s="29" t="e">
        <f t="shared" si="133"/>
        <v>#DIV/0!</v>
      </c>
      <c r="AZ900" s="30"/>
      <c r="BA900" s="31" t="e">
        <f t="shared" si="136"/>
        <v>#DIV/0!</v>
      </c>
      <c r="BB900" s="22"/>
      <c r="BC900" s="103" t="e">
        <f t="shared" si="134"/>
        <v>#DIV/0!</v>
      </c>
      <c r="BD900" s="22"/>
      <c r="BE900" s="32"/>
      <c r="BF900" s="34" t="e">
        <f t="shared" si="128"/>
        <v>#DIV/0!</v>
      </c>
      <c r="BG900" s="35" t="e">
        <f t="shared" si="135"/>
        <v>#DIV/0!</v>
      </c>
    </row>
    <row r="901" spans="1:59" x14ac:dyDescent="0.45">
      <c r="A901" s="22"/>
      <c r="B901" s="22"/>
      <c r="C901" s="22"/>
      <c r="D901" s="22"/>
      <c r="E901" s="22"/>
      <c r="F901" s="22"/>
      <c r="G901" s="24">
        <f t="shared" si="130"/>
        <v>0</v>
      </c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6"/>
      <c r="AM901" s="25"/>
      <c r="AN901" s="26"/>
      <c r="AO901" s="25"/>
      <c r="AP901" s="25"/>
      <c r="AQ901" s="25"/>
      <c r="AR901" s="25"/>
      <c r="AS901" s="25"/>
      <c r="AT901" s="26"/>
      <c r="AU901" s="26"/>
      <c r="AV901" s="24">
        <f t="shared" si="131"/>
        <v>0</v>
      </c>
      <c r="AW901" s="27">
        <f t="shared" si="132"/>
        <v>0</v>
      </c>
      <c r="AX901" s="28">
        <f t="shared" si="129"/>
        <v>0</v>
      </c>
      <c r="AY901" s="29" t="e">
        <f t="shared" si="133"/>
        <v>#DIV/0!</v>
      </c>
      <c r="AZ901" s="30"/>
      <c r="BA901" s="31" t="e">
        <f t="shared" si="136"/>
        <v>#DIV/0!</v>
      </c>
      <c r="BB901" s="22"/>
      <c r="BC901" s="103" t="e">
        <f t="shared" si="134"/>
        <v>#DIV/0!</v>
      </c>
      <c r="BD901" s="22"/>
      <c r="BE901" s="32"/>
      <c r="BF901" s="34" t="e">
        <f t="shared" ref="BF901:BF948" si="137">(BD901-BE901)/BB901</f>
        <v>#DIV/0!</v>
      </c>
      <c r="BG901" s="35" t="e">
        <f t="shared" si="135"/>
        <v>#DIV/0!</v>
      </c>
    </row>
    <row r="902" spans="1:59" x14ac:dyDescent="0.45">
      <c r="A902" s="22"/>
      <c r="B902" s="22"/>
      <c r="C902" s="22"/>
      <c r="D902" s="22"/>
      <c r="E902" s="22"/>
      <c r="F902" s="22"/>
      <c r="G902" s="24">
        <f t="shared" si="130"/>
        <v>0</v>
      </c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6"/>
      <c r="AM902" s="25"/>
      <c r="AN902" s="26"/>
      <c r="AO902" s="25"/>
      <c r="AP902" s="25"/>
      <c r="AQ902" s="25"/>
      <c r="AR902" s="25"/>
      <c r="AS902" s="25"/>
      <c r="AT902" s="26"/>
      <c r="AU902" s="26"/>
      <c r="AV902" s="24">
        <f t="shared" si="131"/>
        <v>0</v>
      </c>
      <c r="AW902" s="27">
        <f t="shared" si="132"/>
        <v>0</v>
      </c>
      <c r="AX902" s="28">
        <f t="shared" si="129"/>
        <v>0</v>
      </c>
      <c r="AY902" s="29" t="e">
        <f t="shared" si="133"/>
        <v>#DIV/0!</v>
      </c>
      <c r="AZ902" s="30"/>
      <c r="BA902" s="31" t="e">
        <f t="shared" si="136"/>
        <v>#DIV/0!</v>
      </c>
      <c r="BB902" s="22"/>
      <c r="BC902" s="103" t="e">
        <f t="shared" si="134"/>
        <v>#DIV/0!</v>
      </c>
      <c r="BD902" s="22"/>
      <c r="BE902" s="32"/>
      <c r="BF902" s="34" t="e">
        <f t="shared" si="137"/>
        <v>#DIV/0!</v>
      </c>
      <c r="BG902" s="35" t="e">
        <f t="shared" si="135"/>
        <v>#DIV/0!</v>
      </c>
    </row>
    <row r="903" spans="1:59" x14ac:dyDescent="0.45">
      <c r="A903" s="22"/>
      <c r="B903" s="22"/>
      <c r="C903" s="22"/>
      <c r="D903" s="22"/>
      <c r="E903" s="22"/>
      <c r="F903" s="22"/>
      <c r="G903" s="24">
        <f t="shared" si="130"/>
        <v>0</v>
      </c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6"/>
      <c r="AM903" s="25"/>
      <c r="AN903" s="26"/>
      <c r="AO903" s="25"/>
      <c r="AP903" s="25"/>
      <c r="AQ903" s="25"/>
      <c r="AR903" s="25"/>
      <c r="AS903" s="25"/>
      <c r="AT903" s="26"/>
      <c r="AU903" s="26"/>
      <c r="AV903" s="24">
        <f t="shared" si="131"/>
        <v>0</v>
      </c>
      <c r="AW903" s="27">
        <f t="shared" si="132"/>
        <v>0</v>
      </c>
      <c r="AX903" s="28">
        <f t="shared" si="129"/>
        <v>0</v>
      </c>
      <c r="AY903" s="29" t="e">
        <f t="shared" si="133"/>
        <v>#DIV/0!</v>
      </c>
      <c r="AZ903" s="30"/>
      <c r="BA903" s="31" t="e">
        <f t="shared" si="136"/>
        <v>#DIV/0!</v>
      </c>
      <c r="BB903" s="22"/>
      <c r="BC903" s="103" t="e">
        <f t="shared" si="134"/>
        <v>#DIV/0!</v>
      </c>
      <c r="BD903" s="22"/>
      <c r="BE903" s="32"/>
      <c r="BF903" s="34" t="e">
        <f t="shared" si="137"/>
        <v>#DIV/0!</v>
      </c>
      <c r="BG903" s="35" t="e">
        <f t="shared" si="135"/>
        <v>#DIV/0!</v>
      </c>
    </row>
    <row r="904" spans="1:59" x14ac:dyDescent="0.45">
      <c r="A904" s="22"/>
      <c r="B904" s="22"/>
      <c r="C904" s="22"/>
      <c r="D904" s="22"/>
      <c r="E904" s="22"/>
      <c r="F904" s="22"/>
      <c r="G904" s="24">
        <f t="shared" si="130"/>
        <v>0</v>
      </c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6"/>
      <c r="AM904" s="25"/>
      <c r="AN904" s="26"/>
      <c r="AO904" s="25"/>
      <c r="AP904" s="25"/>
      <c r="AQ904" s="25"/>
      <c r="AR904" s="25"/>
      <c r="AS904" s="25"/>
      <c r="AT904" s="26"/>
      <c r="AU904" s="26"/>
      <c r="AV904" s="24">
        <f t="shared" si="131"/>
        <v>0</v>
      </c>
      <c r="AW904" s="27">
        <f t="shared" si="132"/>
        <v>0</v>
      </c>
      <c r="AX904" s="28">
        <f t="shared" si="129"/>
        <v>0</v>
      </c>
      <c r="AY904" s="29" t="e">
        <f t="shared" si="133"/>
        <v>#DIV/0!</v>
      </c>
      <c r="AZ904" s="30"/>
      <c r="BA904" s="31" t="e">
        <f t="shared" si="136"/>
        <v>#DIV/0!</v>
      </c>
      <c r="BB904" s="22"/>
      <c r="BC904" s="103" t="e">
        <f t="shared" si="134"/>
        <v>#DIV/0!</v>
      </c>
      <c r="BD904" s="22"/>
      <c r="BE904" s="32"/>
      <c r="BF904" s="34" t="e">
        <f t="shared" si="137"/>
        <v>#DIV/0!</v>
      </c>
      <c r="BG904" s="35" t="e">
        <f t="shared" si="135"/>
        <v>#DIV/0!</v>
      </c>
    </row>
    <row r="905" spans="1:59" x14ac:dyDescent="0.45">
      <c r="A905" s="22"/>
      <c r="B905" s="22"/>
      <c r="C905" s="22"/>
      <c r="D905" s="22"/>
      <c r="E905" s="22"/>
      <c r="F905" s="22"/>
      <c r="G905" s="24">
        <f t="shared" si="130"/>
        <v>0</v>
      </c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6"/>
      <c r="AM905" s="25"/>
      <c r="AN905" s="26"/>
      <c r="AO905" s="25"/>
      <c r="AP905" s="25"/>
      <c r="AQ905" s="25"/>
      <c r="AR905" s="25"/>
      <c r="AS905" s="25"/>
      <c r="AT905" s="26"/>
      <c r="AU905" s="26"/>
      <c r="AV905" s="24">
        <f t="shared" si="131"/>
        <v>0</v>
      </c>
      <c r="AW905" s="27">
        <f t="shared" si="132"/>
        <v>0</v>
      </c>
      <c r="AX905" s="28">
        <f t="shared" si="129"/>
        <v>0</v>
      </c>
      <c r="AY905" s="29" t="e">
        <f t="shared" si="133"/>
        <v>#DIV/0!</v>
      </c>
      <c r="AZ905" s="30"/>
      <c r="BA905" s="31" t="e">
        <f t="shared" si="136"/>
        <v>#DIV/0!</v>
      </c>
      <c r="BB905" s="22"/>
      <c r="BC905" s="103" t="e">
        <f t="shared" si="134"/>
        <v>#DIV/0!</v>
      </c>
      <c r="BD905" s="22"/>
      <c r="BE905" s="32"/>
      <c r="BF905" s="34" t="e">
        <f t="shared" si="137"/>
        <v>#DIV/0!</v>
      </c>
      <c r="BG905" s="35" t="e">
        <f t="shared" si="135"/>
        <v>#DIV/0!</v>
      </c>
    </row>
    <row r="906" spans="1:59" x14ac:dyDescent="0.45">
      <c r="A906" s="22"/>
      <c r="B906" s="22"/>
      <c r="C906" s="22"/>
      <c r="D906" s="22"/>
      <c r="E906" s="22"/>
      <c r="F906" s="22"/>
      <c r="G906" s="24">
        <f t="shared" si="130"/>
        <v>0</v>
      </c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6"/>
      <c r="AM906" s="25"/>
      <c r="AN906" s="26"/>
      <c r="AO906" s="25"/>
      <c r="AP906" s="25"/>
      <c r="AQ906" s="25"/>
      <c r="AR906" s="25"/>
      <c r="AS906" s="25"/>
      <c r="AT906" s="26"/>
      <c r="AU906" s="26"/>
      <c r="AV906" s="24">
        <f t="shared" si="131"/>
        <v>0</v>
      </c>
      <c r="AW906" s="27">
        <f t="shared" si="132"/>
        <v>0</v>
      </c>
      <c r="AX906" s="28">
        <f t="shared" si="129"/>
        <v>0</v>
      </c>
      <c r="AY906" s="29" t="e">
        <f t="shared" si="133"/>
        <v>#DIV/0!</v>
      </c>
      <c r="AZ906" s="30"/>
      <c r="BA906" s="31" t="e">
        <f t="shared" si="136"/>
        <v>#DIV/0!</v>
      </c>
      <c r="BB906" s="22"/>
      <c r="BC906" s="103" t="e">
        <f t="shared" si="134"/>
        <v>#DIV/0!</v>
      </c>
      <c r="BD906" s="22"/>
      <c r="BE906" s="32"/>
      <c r="BF906" s="34" t="e">
        <f t="shared" si="137"/>
        <v>#DIV/0!</v>
      </c>
      <c r="BG906" s="35" t="e">
        <f t="shared" si="135"/>
        <v>#DIV/0!</v>
      </c>
    </row>
    <row r="907" spans="1:59" x14ac:dyDescent="0.45">
      <c r="A907" s="22"/>
      <c r="B907" s="22"/>
      <c r="C907" s="22"/>
      <c r="D907" s="22"/>
      <c r="E907" s="22"/>
      <c r="F907" s="22"/>
      <c r="G907" s="24">
        <f t="shared" si="130"/>
        <v>0</v>
      </c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6"/>
      <c r="AM907" s="25"/>
      <c r="AN907" s="26"/>
      <c r="AO907" s="25"/>
      <c r="AP907" s="25"/>
      <c r="AQ907" s="25"/>
      <c r="AR907" s="25"/>
      <c r="AS907" s="25"/>
      <c r="AT907" s="26"/>
      <c r="AU907" s="26"/>
      <c r="AV907" s="24">
        <f t="shared" si="131"/>
        <v>0</v>
      </c>
      <c r="AW907" s="27">
        <f t="shared" si="132"/>
        <v>0</v>
      </c>
      <c r="AX907" s="28">
        <f t="shared" si="129"/>
        <v>0</v>
      </c>
      <c r="AY907" s="29" t="e">
        <f t="shared" si="133"/>
        <v>#DIV/0!</v>
      </c>
      <c r="AZ907" s="30"/>
      <c r="BA907" s="31" t="e">
        <f t="shared" si="136"/>
        <v>#DIV/0!</v>
      </c>
      <c r="BB907" s="22"/>
      <c r="BC907" s="103" t="e">
        <f t="shared" si="134"/>
        <v>#DIV/0!</v>
      </c>
      <c r="BD907" s="22"/>
      <c r="BE907" s="32"/>
      <c r="BF907" s="34" t="e">
        <f t="shared" si="137"/>
        <v>#DIV/0!</v>
      </c>
      <c r="BG907" s="35" t="e">
        <f t="shared" si="135"/>
        <v>#DIV/0!</v>
      </c>
    </row>
    <row r="908" spans="1:59" x14ac:dyDescent="0.45">
      <c r="A908" s="22"/>
      <c r="B908" s="22"/>
      <c r="C908" s="22"/>
      <c r="D908" s="22"/>
      <c r="E908" s="22"/>
      <c r="F908" s="22"/>
      <c r="G908" s="24">
        <f t="shared" si="130"/>
        <v>0</v>
      </c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6"/>
      <c r="AM908" s="25"/>
      <c r="AN908" s="26"/>
      <c r="AO908" s="25"/>
      <c r="AP908" s="25"/>
      <c r="AQ908" s="25"/>
      <c r="AR908" s="25"/>
      <c r="AS908" s="25"/>
      <c r="AT908" s="26"/>
      <c r="AU908" s="26"/>
      <c r="AV908" s="24">
        <f t="shared" si="131"/>
        <v>0</v>
      </c>
      <c r="AW908" s="27">
        <f t="shared" si="132"/>
        <v>0</v>
      </c>
      <c r="AX908" s="28">
        <f t="shared" si="129"/>
        <v>0</v>
      </c>
      <c r="AY908" s="29" t="e">
        <f t="shared" si="133"/>
        <v>#DIV/0!</v>
      </c>
      <c r="AZ908" s="30"/>
      <c r="BA908" s="31" t="e">
        <f t="shared" si="136"/>
        <v>#DIV/0!</v>
      </c>
      <c r="BB908" s="22"/>
      <c r="BC908" s="103" t="e">
        <f t="shared" si="134"/>
        <v>#DIV/0!</v>
      </c>
      <c r="BD908" s="22"/>
      <c r="BE908" s="32"/>
      <c r="BF908" s="34" t="e">
        <f t="shared" si="137"/>
        <v>#DIV/0!</v>
      </c>
      <c r="BG908" s="35" t="e">
        <f t="shared" si="135"/>
        <v>#DIV/0!</v>
      </c>
    </row>
    <row r="909" spans="1:59" x14ac:dyDescent="0.45">
      <c r="A909" s="22"/>
      <c r="B909" s="22"/>
      <c r="C909" s="22"/>
      <c r="D909" s="22"/>
      <c r="E909" s="22"/>
      <c r="F909" s="22"/>
      <c r="G909" s="24">
        <f t="shared" si="130"/>
        <v>0</v>
      </c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6"/>
      <c r="AM909" s="25"/>
      <c r="AN909" s="26"/>
      <c r="AO909" s="25"/>
      <c r="AP909" s="25"/>
      <c r="AQ909" s="25"/>
      <c r="AR909" s="25"/>
      <c r="AS909" s="25"/>
      <c r="AT909" s="26"/>
      <c r="AU909" s="26"/>
      <c r="AV909" s="24">
        <f t="shared" si="131"/>
        <v>0</v>
      </c>
      <c r="AW909" s="27">
        <f t="shared" si="132"/>
        <v>0</v>
      </c>
      <c r="AX909" s="28">
        <f t="shared" si="129"/>
        <v>0</v>
      </c>
      <c r="AY909" s="29" t="e">
        <f t="shared" si="133"/>
        <v>#DIV/0!</v>
      </c>
      <c r="AZ909" s="30"/>
      <c r="BA909" s="31" t="e">
        <f t="shared" si="136"/>
        <v>#DIV/0!</v>
      </c>
      <c r="BB909" s="22"/>
      <c r="BC909" s="103" t="e">
        <f t="shared" si="134"/>
        <v>#DIV/0!</v>
      </c>
      <c r="BD909" s="22"/>
      <c r="BE909" s="32"/>
      <c r="BF909" s="34" t="e">
        <f t="shared" si="137"/>
        <v>#DIV/0!</v>
      </c>
      <c r="BG909" s="35" t="e">
        <f t="shared" si="135"/>
        <v>#DIV/0!</v>
      </c>
    </row>
    <row r="910" spans="1:59" x14ac:dyDescent="0.45">
      <c r="A910" s="22"/>
      <c r="B910" s="22"/>
      <c r="C910" s="22"/>
      <c r="D910" s="22"/>
      <c r="E910" s="22"/>
      <c r="F910" s="22"/>
      <c r="G910" s="24">
        <f t="shared" si="130"/>
        <v>0</v>
      </c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6"/>
      <c r="AM910" s="25"/>
      <c r="AN910" s="26"/>
      <c r="AO910" s="25"/>
      <c r="AP910" s="25"/>
      <c r="AQ910" s="25"/>
      <c r="AR910" s="25"/>
      <c r="AS910" s="25"/>
      <c r="AT910" s="26"/>
      <c r="AU910" s="26"/>
      <c r="AV910" s="24">
        <f t="shared" si="131"/>
        <v>0</v>
      </c>
      <c r="AW910" s="27">
        <f t="shared" si="132"/>
        <v>0</v>
      </c>
      <c r="AX910" s="28">
        <f t="shared" si="129"/>
        <v>0</v>
      </c>
      <c r="AY910" s="29" t="e">
        <f t="shared" si="133"/>
        <v>#DIV/0!</v>
      </c>
      <c r="AZ910" s="30"/>
      <c r="BA910" s="31" t="e">
        <f t="shared" si="136"/>
        <v>#DIV/0!</v>
      </c>
      <c r="BB910" s="22"/>
      <c r="BC910" s="103" t="e">
        <f t="shared" si="134"/>
        <v>#DIV/0!</v>
      </c>
      <c r="BD910" s="22"/>
      <c r="BE910" s="32"/>
      <c r="BF910" s="34" t="e">
        <f t="shared" si="137"/>
        <v>#DIV/0!</v>
      </c>
      <c r="BG910" s="35" t="e">
        <f t="shared" si="135"/>
        <v>#DIV/0!</v>
      </c>
    </row>
    <row r="911" spans="1:59" x14ac:dyDescent="0.45">
      <c r="A911" s="22"/>
      <c r="B911" s="22"/>
      <c r="C911" s="22"/>
      <c r="D911" s="22"/>
      <c r="E911" s="22"/>
      <c r="F911" s="22"/>
      <c r="G911" s="24">
        <f t="shared" si="130"/>
        <v>0</v>
      </c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6"/>
      <c r="AM911" s="25"/>
      <c r="AN911" s="26"/>
      <c r="AO911" s="25"/>
      <c r="AP911" s="25"/>
      <c r="AQ911" s="25"/>
      <c r="AR911" s="25"/>
      <c r="AS911" s="25"/>
      <c r="AT911" s="26"/>
      <c r="AU911" s="26"/>
      <c r="AV911" s="24">
        <f t="shared" si="131"/>
        <v>0</v>
      </c>
      <c r="AW911" s="27">
        <f t="shared" si="132"/>
        <v>0</v>
      </c>
      <c r="AX911" s="28">
        <f t="shared" si="129"/>
        <v>0</v>
      </c>
      <c r="AY911" s="29" t="e">
        <f t="shared" si="133"/>
        <v>#DIV/0!</v>
      </c>
      <c r="AZ911" s="30"/>
      <c r="BA911" s="31" t="e">
        <f t="shared" si="136"/>
        <v>#DIV/0!</v>
      </c>
      <c r="BB911" s="22"/>
      <c r="BC911" s="103" t="e">
        <f t="shared" si="134"/>
        <v>#DIV/0!</v>
      </c>
      <c r="BD911" s="22"/>
      <c r="BE911" s="32"/>
      <c r="BF911" s="34" t="e">
        <f t="shared" si="137"/>
        <v>#DIV/0!</v>
      </c>
      <c r="BG911" s="35" t="e">
        <f t="shared" si="135"/>
        <v>#DIV/0!</v>
      </c>
    </row>
    <row r="912" spans="1:59" x14ac:dyDescent="0.45">
      <c r="A912" s="22"/>
      <c r="B912" s="22"/>
      <c r="C912" s="22"/>
      <c r="D912" s="22"/>
      <c r="E912" s="22"/>
      <c r="F912" s="22"/>
      <c r="G912" s="24">
        <f t="shared" si="130"/>
        <v>0</v>
      </c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6"/>
      <c r="AM912" s="25"/>
      <c r="AN912" s="26"/>
      <c r="AO912" s="25"/>
      <c r="AP912" s="25"/>
      <c r="AQ912" s="25"/>
      <c r="AR912" s="25"/>
      <c r="AS912" s="25"/>
      <c r="AT912" s="26"/>
      <c r="AU912" s="26"/>
      <c r="AV912" s="24">
        <f t="shared" si="131"/>
        <v>0</v>
      </c>
      <c r="AW912" s="27">
        <f t="shared" si="132"/>
        <v>0</v>
      </c>
      <c r="AX912" s="28">
        <f t="shared" si="129"/>
        <v>0</v>
      </c>
      <c r="AY912" s="29" t="e">
        <f t="shared" si="133"/>
        <v>#DIV/0!</v>
      </c>
      <c r="AZ912" s="30"/>
      <c r="BA912" s="31" t="e">
        <f t="shared" si="136"/>
        <v>#DIV/0!</v>
      </c>
      <c r="BB912" s="22"/>
      <c r="BC912" s="103" t="e">
        <f t="shared" si="134"/>
        <v>#DIV/0!</v>
      </c>
      <c r="BD912" s="22"/>
      <c r="BE912" s="32"/>
      <c r="BF912" s="34" t="e">
        <f t="shared" si="137"/>
        <v>#DIV/0!</v>
      </c>
      <c r="BG912" s="35" t="e">
        <f t="shared" si="135"/>
        <v>#DIV/0!</v>
      </c>
    </row>
    <row r="913" spans="1:59" x14ac:dyDescent="0.45">
      <c r="A913" s="22"/>
      <c r="B913" s="22"/>
      <c r="C913" s="22"/>
      <c r="D913" s="22"/>
      <c r="E913" s="22"/>
      <c r="F913" s="22"/>
      <c r="G913" s="24">
        <f t="shared" si="130"/>
        <v>0</v>
      </c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6"/>
      <c r="AM913" s="25"/>
      <c r="AN913" s="26"/>
      <c r="AO913" s="25"/>
      <c r="AP913" s="25"/>
      <c r="AQ913" s="25"/>
      <c r="AR913" s="25"/>
      <c r="AS913" s="25"/>
      <c r="AT913" s="26"/>
      <c r="AU913" s="26"/>
      <c r="AV913" s="24">
        <f t="shared" si="131"/>
        <v>0</v>
      </c>
      <c r="AW913" s="27">
        <f t="shared" si="132"/>
        <v>0</v>
      </c>
      <c r="AX913" s="28">
        <f t="shared" si="129"/>
        <v>0</v>
      </c>
      <c r="AY913" s="29" t="e">
        <f t="shared" si="133"/>
        <v>#DIV/0!</v>
      </c>
      <c r="AZ913" s="30"/>
      <c r="BA913" s="31" t="e">
        <f t="shared" si="136"/>
        <v>#DIV/0!</v>
      </c>
      <c r="BB913" s="22"/>
      <c r="BC913" s="103" t="e">
        <f t="shared" si="134"/>
        <v>#DIV/0!</v>
      </c>
      <c r="BD913" s="22"/>
      <c r="BE913" s="32"/>
      <c r="BF913" s="34" t="e">
        <f t="shared" si="137"/>
        <v>#DIV/0!</v>
      </c>
      <c r="BG913" s="35" t="e">
        <f t="shared" si="135"/>
        <v>#DIV/0!</v>
      </c>
    </row>
    <row r="914" spans="1:59" x14ac:dyDescent="0.45">
      <c r="A914" s="22"/>
      <c r="B914" s="22"/>
      <c r="C914" s="22"/>
      <c r="D914" s="22"/>
      <c r="E914" s="22"/>
      <c r="F914" s="22"/>
      <c r="G914" s="24">
        <f t="shared" si="130"/>
        <v>0</v>
      </c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6"/>
      <c r="AM914" s="25"/>
      <c r="AN914" s="26"/>
      <c r="AO914" s="25"/>
      <c r="AP914" s="25"/>
      <c r="AQ914" s="25"/>
      <c r="AR914" s="25"/>
      <c r="AS914" s="25"/>
      <c r="AT914" s="26"/>
      <c r="AU914" s="26"/>
      <c r="AV914" s="24">
        <f t="shared" si="131"/>
        <v>0</v>
      </c>
      <c r="AW914" s="27">
        <f t="shared" si="132"/>
        <v>0</v>
      </c>
      <c r="AX914" s="28">
        <f t="shared" si="129"/>
        <v>0</v>
      </c>
      <c r="AY914" s="29" t="e">
        <f t="shared" si="133"/>
        <v>#DIV/0!</v>
      </c>
      <c r="AZ914" s="30"/>
      <c r="BA914" s="31" t="e">
        <f t="shared" si="136"/>
        <v>#DIV/0!</v>
      </c>
      <c r="BB914" s="22"/>
      <c r="BC914" s="103" t="e">
        <f t="shared" si="134"/>
        <v>#DIV/0!</v>
      </c>
      <c r="BD914" s="22"/>
      <c r="BE914" s="32"/>
      <c r="BF914" s="34" t="e">
        <f t="shared" si="137"/>
        <v>#DIV/0!</v>
      </c>
      <c r="BG914" s="35" t="e">
        <f t="shared" si="135"/>
        <v>#DIV/0!</v>
      </c>
    </row>
    <row r="915" spans="1:59" x14ac:dyDescent="0.45">
      <c r="A915" s="22"/>
      <c r="B915" s="22"/>
      <c r="C915" s="22"/>
      <c r="D915" s="22"/>
      <c r="E915" s="22"/>
      <c r="F915" s="22"/>
      <c r="G915" s="24">
        <f t="shared" si="130"/>
        <v>0</v>
      </c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6"/>
      <c r="AM915" s="25"/>
      <c r="AN915" s="26"/>
      <c r="AO915" s="25"/>
      <c r="AP915" s="25"/>
      <c r="AQ915" s="25"/>
      <c r="AR915" s="25"/>
      <c r="AS915" s="25"/>
      <c r="AT915" s="26"/>
      <c r="AU915" s="26"/>
      <c r="AV915" s="24">
        <f t="shared" si="131"/>
        <v>0</v>
      </c>
      <c r="AW915" s="27">
        <f t="shared" si="132"/>
        <v>0</v>
      </c>
      <c r="AX915" s="28">
        <f t="shared" ref="AX915:AX948" si="138">(HOUR(AW915)*60)+MINUTE(AW915)</f>
        <v>0</v>
      </c>
      <c r="AY915" s="29" t="e">
        <f t="shared" si="133"/>
        <v>#DIV/0!</v>
      </c>
      <c r="AZ915" s="30"/>
      <c r="BA915" s="31" t="e">
        <f t="shared" si="136"/>
        <v>#DIV/0!</v>
      </c>
      <c r="BB915" s="22"/>
      <c r="BC915" s="103" t="e">
        <f t="shared" si="134"/>
        <v>#DIV/0!</v>
      </c>
      <c r="BD915" s="22"/>
      <c r="BE915" s="32"/>
      <c r="BF915" s="34" t="e">
        <f t="shared" si="137"/>
        <v>#DIV/0!</v>
      </c>
      <c r="BG915" s="35" t="e">
        <f t="shared" si="135"/>
        <v>#DIV/0!</v>
      </c>
    </row>
    <row r="916" spans="1:59" x14ac:dyDescent="0.45">
      <c r="A916" s="22"/>
      <c r="B916" s="22"/>
      <c r="C916" s="22"/>
      <c r="D916" s="22"/>
      <c r="E916" s="22"/>
      <c r="F916" s="22"/>
      <c r="G916" s="24">
        <f t="shared" si="130"/>
        <v>0</v>
      </c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6"/>
      <c r="AM916" s="25"/>
      <c r="AN916" s="26"/>
      <c r="AO916" s="25"/>
      <c r="AP916" s="25"/>
      <c r="AQ916" s="25"/>
      <c r="AR916" s="25"/>
      <c r="AS916" s="25"/>
      <c r="AT916" s="26"/>
      <c r="AU916" s="26"/>
      <c r="AV916" s="24">
        <f t="shared" si="131"/>
        <v>0</v>
      </c>
      <c r="AW916" s="27">
        <f t="shared" si="132"/>
        <v>0</v>
      </c>
      <c r="AX916" s="28">
        <f t="shared" si="138"/>
        <v>0</v>
      </c>
      <c r="AY916" s="29" t="e">
        <f t="shared" si="133"/>
        <v>#DIV/0!</v>
      </c>
      <c r="AZ916" s="30"/>
      <c r="BA916" s="31" t="e">
        <f t="shared" si="136"/>
        <v>#DIV/0!</v>
      </c>
      <c r="BB916" s="22"/>
      <c r="BC916" s="103" t="e">
        <f t="shared" si="134"/>
        <v>#DIV/0!</v>
      </c>
      <c r="BD916" s="22"/>
      <c r="BE916" s="32"/>
      <c r="BF916" s="34" t="e">
        <f t="shared" si="137"/>
        <v>#DIV/0!</v>
      </c>
      <c r="BG916" s="35" t="e">
        <f t="shared" si="135"/>
        <v>#DIV/0!</v>
      </c>
    </row>
    <row r="917" spans="1:59" x14ac:dyDescent="0.45">
      <c r="A917" s="22"/>
      <c r="B917" s="22"/>
      <c r="C917" s="22"/>
      <c r="D917" s="22"/>
      <c r="E917" s="22"/>
      <c r="F917" s="22"/>
      <c r="G917" s="24">
        <f t="shared" si="130"/>
        <v>0</v>
      </c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6"/>
      <c r="AM917" s="25"/>
      <c r="AN917" s="26"/>
      <c r="AO917" s="25"/>
      <c r="AP917" s="25"/>
      <c r="AQ917" s="25"/>
      <c r="AR917" s="25"/>
      <c r="AS917" s="25"/>
      <c r="AT917" s="26"/>
      <c r="AU917" s="26"/>
      <c r="AV917" s="24">
        <f t="shared" si="131"/>
        <v>0</v>
      </c>
      <c r="AW917" s="27">
        <f t="shared" si="132"/>
        <v>0</v>
      </c>
      <c r="AX917" s="28">
        <f t="shared" si="138"/>
        <v>0</v>
      </c>
      <c r="AY917" s="29" t="e">
        <f t="shared" si="133"/>
        <v>#DIV/0!</v>
      </c>
      <c r="AZ917" s="30"/>
      <c r="BA917" s="31" t="e">
        <f t="shared" si="136"/>
        <v>#DIV/0!</v>
      </c>
      <c r="BB917" s="22"/>
      <c r="BC917" s="103" t="e">
        <f t="shared" si="134"/>
        <v>#DIV/0!</v>
      </c>
      <c r="BD917" s="22"/>
      <c r="BE917" s="32"/>
      <c r="BF917" s="34" t="e">
        <f t="shared" si="137"/>
        <v>#DIV/0!</v>
      </c>
      <c r="BG917" s="35" t="e">
        <f t="shared" si="135"/>
        <v>#DIV/0!</v>
      </c>
    </row>
    <row r="918" spans="1:59" x14ac:dyDescent="0.45">
      <c r="A918" s="22"/>
      <c r="B918" s="22"/>
      <c r="C918" s="22"/>
      <c r="D918" s="22"/>
      <c r="E918" s="22"/>
      <c r="F918" s="22"/>
      <c r="G918" s="24">
        <f t="shared" si="130"/>
        <v>0</v>
      </c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6"/>
      <c r="AM918" s="25"/>
      <c r="AN918" s="26"/>
      <c r="AO918" s="25"/>
      <c r="AP918" s="25"/>
      <c r="AQ918" s="25"/>
      <c r="AR918" s="25"/>
      <c r="AS918" s="25"/>
      <c r="AT918" s="26"/>
      <c r="AU918" s="26"/>
      <c r="AV918" s="24">
        <f t="shared" si="131"/>
        <v>0</v>
      </c>
      <c r="AW918" s="27">
        <f t="shared" si="132"/>
        <v>0</v>
      </c>
      <c r="AX918" s="28">
        <f t="shared" si="138"/>
        <v>0</v>
      </c>
      <c r="AY918" s="29" t="e">
        <f t="shared" si="133"/>
        <v>#DIV/0!</v>
      </c>
      <c r="AZ918" s="30"/>
      <c r="BA918" s="31" t="e">
        <f t="shared" si="136"/>
        <v>#DIV/0!</v>
      </c>
      <c r="BB918" s="22"/>
      <c r="BC918" s="103" t="e">
        <f t="shared" si="134"/>
        <v>#DIV/0!</v>
      </c>
      <c r="BD918" s="22"/>
      <c r="BE918" s="32"/>
      <c r="BF918" s="34" t="e">
        <f t="shared" si="137"/>
        <v>#DIV/0!</v>
      </c>
      <c r="BG918" s="35" t="e">
        <f t="shared" si="135"/>
        <v>#DIV/0!</v>
      </c>
    </row>
    <row r="919" spans="1:59" x14ac:dyDescent="0.45">
      <c r="A919" s="22"/>
      <c r="B919" s="22"/>
      <c r="C919" s="22"/>
      <c r="D919" s="22"/>
      <c r="E919" s="22"/>
      <c r="F919" s="22"/>
      <c r="G919" s="24">
        <f t="shared" si="130"/>
        <v>0</v>
      </c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6"/>
      <c r="AM919" s="25"/>
      <c r="AN919" s="26"/>
      <c r="AO919" s="25"/>
      <c r="AP919" s="25"/>
      <c r="AQ919" s="25"/>
      <c r="AR919" s="25"/>
      <c r="AS919" s="25"/>
      <c r="AT919" s="26"/>
      <c r="AU919" s="26"/>
      <c r="AV919" s="24">
        <f t="shared" si="131"/>
        <v>0</v>
      </c>
      <c r="AW919" s="27">
        <f t="shared" si="132"/>
        <v>0</v>
      </c>
      <c r="AX919" s="28">
        <f t="shared" si="138"/>
        <v>0</v>
      </c>
      <c r="AY919" s="29" t="e">
        <f t="shared" si="133"/>
        <v>#DIV/0!</v>
      </c>
      <c r="AZ919" s="30"/>
      <c r="BA919" s="31" t="e">
        <f t="shared" si="136"/>
        <v>#DIV/0!</v>
      </c>
      <c r="BB919" s="22"/>
      <c r="BC919" s="103" t="e">
        <f t="shared" si="134"/>
        <v>#DIV/0!</v>
      </c>
      <c r="BD919" s="22"/>
      <c r="BE919" s="32"/>
      <c r="BF919" s="34" t="e">
        <f t="shared" si="137"/>
        <v>#DIV/0!</v>
      </c>
      <c r="BG919" s="35" t="e">
        <f t="shared" si="135"/>
        <v>#DIV/0!</v>
      </c>
    </row>
    <row r="920" spans="1:59" x14ac:dyDescent="0.45">
      <c r="A920" s="22"/>
      <c r="B920" s="22"/>
      <c r="C920" s="22"/>
      <c r="D920" s="22"/>
      <c r="E920" s="22"/>
      <c r="F920" s="22"/>
      <c r="G920" s="24">
        <f t="shared" ref="G920:G948" si="139">(D920-C920)-(E920+F920)</f>
        <v>0</v>
      </c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6"/>
      <c r="AM920" s="25"/>
      <c r="AN920" s="26"/>
      <c r="AO920" s="25"/>
      <c r="AP920" s="25"/>
      <c r="AQ920" s="25"/>
      <c r="AR920" s="25"/>
      <c r="AS920" s="25"/>
      <c r="AT920" s="26"/>
      <c r="AU920" s="26"/>
      <c r="AV920" s="24">
        <f t="shared" si="131"/>
        <v>0</v>
      </c>
      <c r="AW920" s="27">
        <f t="shared" si="132"/>
        <v>0</v>
      </c>
      <c r="AX920" s="28">
        <f t="shared" si="138"/>
        <v>0</v>
      </c>
      <c r="AY920" s="29" t="e">
        <f t="shared" si="133"/>
        <v>#DIV/0!</v>
      </c>
      <c r="AZ920" s="30"/>
      <c r="BA920" s="31" t="e">
        <f t="shared" si="136"/>
        <v>#DIV/0!</v>
      </c>
      <c r="BB920" s="22"/>
      <c r="BC920" s="103" t="e">
        <f t="shared" si="134"/>
        <v>#DIV/0!</v>
      </c>
      <c r="BD920" s="22"/>
      <c r="BE920" s="32"/>
      <c r="BF920" s="34" t="e">
        <f t="shared" si="137"/>
        <v>#DIV/0!</v>
      </c>
      <c r="BG920" s="35" t="e">
        <f t="shared" si="135"/>
        <v>#DIV/0!</v>
      </c>
    </row>
    <row r="921" spans="1:59" x14ac:dyDescent="0.45">
      <c r="A921" s="22"/>
      <c r="B921" s="22"/>
      <c r="C921" s="22"/>
      <c r="D921" s="22"/>
      <c r="E921" s="22"/>
      <c r="F921" s="22"/>
      <c r="G921" s="24">
        <f t="shared" si="139"/>
        <v>0</v>
      </c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6"/>
      <c r="AM921" s="25"/>
      <c r="AN921" s="26"/>
      <c r="AO921" s="25"/>
      <c r="AP921" s="25"/>
      <c r="AQ921" s="25"/>
      <c r="AR921" s="25"/>
      <c r="AS921" s="25"/>
      <c r="AT921" s="26"/>
      <c r="AU921" s="26"/>
      <c r="AV921" s="24">
        <f t="shared" si="131"/>
        <v>0</v>
      </c>
      <c r="AW921" s="27">
        <f t="shared" si="132"/>
        <v>0</v>
      </c>
      <c r="AX921" s="28">
        <f t="shared" si="138"/>
        <v>0</v>
      </c>
      <c r="AY921" s="29" t="e">
        <f t="shared" si="133"/>
        <v>#DIV/0!</v>
      </c>
      <c r="AZ921" s="30"/>
      <c r="BA921" s="31" t="e">
        <f t="shared" si="136"/>
        <v>#DIV/0!</v>
      </c>
      <c r="BB921" s="22"/>
      <c r="BC921" s="103" t="e">
        <f t="shared" si="134"/>
        <v>#DIV/0!</v>
      </c>
      <c r="BD921" s="22"/>
      <c r="BE921" s="32"/>
      <c r="BF921" s="34" t="e">
        <f t="shared" si="137"/>
        <v>#DIV/0!</v>
      </c>
      <c r="BG921" s="35" t="e">
        <f t="shared" si="135"/>
        <v>#DIV/0!</v>
      </c>
    </row>
    <row r="922" spans="1:59" x14ac:dyDescent="0.45">
      <c r="A922" s="22"/>
      <c r="B922" s="22"/>
      <c r="C922" s="22"/>
      <c r="D922" s="22"/>
      <c r="E922" s="22"/>
      <c r="F922" s="22"/>
      <c r="G922" s="24">
        <f t="shared" si="139"/>
        <v>0</v>
      </c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6"/>
      <c r="AM922" s="25"/>
      <c r="AN922" s="26"/>
      <c r="AO922" s="25"/>
      <c r="AP922" s="25"/>
      <c r="AQ922" s="25"/>
      <c r="AR922" s="25"/>
      <c r="AS922" s="25"/>
      <c r="AT922" s="26"/>
      <c r="AU922" s="26"/>
      <c r="AV922" s="24">
        <f t="shared" si="131"/>
        <v>0</v>
      </c>
      <c r="AW922" s="27">
        <f t="shared" si="132"/>
        <v>0</v>
      </c>
      <c r="AX922" s="28">
        <f t="shared" si="138"/>
        <v>0</v>
      </c>
      <c r="AY922" s="29" t="e">
        <f t="shared" si="133"/>
        <v>#DIV/0!</v>
      </c>
      <c r="AZ922" s="30"/>
      <c r="BA922" s="31" t="e">
        <f t="shared" si="136"/>
        <v>#DIV/0!</v>
      </c>
      <c r="BB922" s="22"/>
      <c r="BC922" s="103" t="e">
        <f t="shared" si="134"/>
        <v>#DIV/0!</v>
      </c>
      <c r="BD922" s="22"/>
      <c r="BE922" s="32"/>
      <c r="BF922" s="34" t="e">
        <f t="shared" si="137"/>
        <v>#DIV/0!</v>
      </c>
      <c r="BG922" s="35" t="e">
        <f t="shared" si="135"/>
        <v>#DIV/0!</v>
      </c>
    </row>
    <row r="923" spans="1:59" x14ac:dyDescent="0.45">
      <c r="A923" s="22"/>
      <c r="B923" s="22"/>
      <c r="C923" s="22"/>
      <c r="D923" s="22"/>
      <c r="E923" s="22"/>
      <c r="F923" s="22"/>
      <c r="G923" s="24">
        <f t="shared" si="139"/>
        <v>0</v>
      </c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6"/>
      <c r="AM923" s="25"/>
      <c r="AN923" s="26"/>
      <c r="AO923" s="25"/>
      <c r="AP923" s="25"/>
      <c r="AQ923" s="25"/>
      <c r="AR923" s="25"/>
      <c r="AS923" s="25"/>
      <c r="AT923" s="26"/>
      <c r="AU923" s="26"/>
      <c r="AV923" s="24">
        <f t="shared" si="131"/>
        <v>0</v>
      </c>
      <c r="AW923" s="27">
        <f t="shared" si="132"/>
        <v>0</v>
      </c>
      <c r="AX923" s="28">
        <f t="shared" si="138"/>
        <v>0</v>
      </c>
      <c r="AY923" s="29" t="e">
        <f t="shared" si="133"/>
        <v>#DIV/0!</v>
      </c>
      <c r="AZ923" s="30"/>
      <c r="BA923" s="31" t="e">
        <f t="shared" si="136"/>
        <v>#DIV/0!</v>
      </c>
      <c r="BB923" s="22"/>
      <c r="BC923" s="103" t="e">
        <f t="shared" si="134"/>
        <v>#DIV/0!</v>
      </c>
      <c r="BD923" s="22"/>
      <c r="BE923" s="32"/>
      <c r="BF923" s="34" t="e">
        <f t="shared" si="137"/>
        <v>#DIV/0!</v>
      </c>
      <c r="BG923" s="35" t="e">
        <f t="shared" si="135"/>
        <v>#DIV/0!</v>
      </c>
    </row>
    <row r="924" spans="1:59" x14ac:dyDescent="0.45">
      <c r="A924" s="22"/>
      <c r="B924" s="22"/>
      <c r="C924" s="22"/>
      <c r="D924" s="22"/>
      <c r="E924" s="22"/>
      <c r="F924" s="22"/>
      <c r="G924" s="24">
        <f t="shared" si="139"/>
        <v>0</v>
      </c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6"/>
      <c r="AM924" s="25"/>
      <c r="AN924" s="26"/>
      <c r="AO924" s="25"/>
      <c r="AP924" s="25"/>
      <c r="AQ924" s="25"/>
      <c r="AR924" s="25"/>
      <c r="AS924" s="25"/>
      <c r="AT924" s="26"/>
      <c r="AU924" s="26"/>
      <c r="AV924" s="24">
        <f t="shared" si="131"/>
        <v>0</v>
      </c>
      <c r="AW924" s="27">
        <f t="shared" si="132"/>
        <v>0</v>
      </c>
      <c r="AX924" s="28">
        <f t="shared" si="138"/>
        <v>0</v>
      </c>
      <c r="AY924" s="29" t="e">
        <f t="shared" si="133"/>
        <v>#DIV/0!</v>
      </c>
      <c r="AZ924" s="30"/>
      <c r="BA924" s="31" t="e">
        <f t="shared" si="136"/>
        <v>#DIV/0!</v>
      </c>
      <c r="BB924" s="22"/>
      <c r="BC924" s="103" t="e">
        <f t="shared" si="134"/>
        <v>#DIV/0!</v>
      </c>
      <c r="BD924" s="22"/>
      <c r="BE924" s="32"/>
      <c r="BF924" s="34" t="e">
        <f t="shared" si="137"/>
        <v>#DIV/0!</v>
      </c>
      <c r="BG924" s="35" t="e">
        <f t="shared" si="135"/>
        <v>#DIV/0!</v>
      </c>
    </row>
    <row r="925" spans="1:59" x14ac:dyDescent="0.45">
      <c r="A925" s="22"/>
      <c r="B925" s="22"/>
      <c r="C925" s="22"/>
      <c r="D925" s="22"/>
      <c r="E925" s="22"/>
      <c r="F925" s="22"/>
      <c r="G925" s="24">
        <f t="shared" si="139"/>
        <v>0</v>
      </c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6"/>
      <c r="AM925" s="25"/>
      <c r="AN925" s="26"/>
      <c r="AO925" s="25"/>
      <c r="AP925" s="25"/>
      <c r="AQ925" s="25"/>
      <c r="AR925" s="25"/>
      <c r="AS925" s="25"/>
      <c r="AT925" s="26"/>
      <c r="AU925" s="26"/>
      <c r="AV925" s="24">
        <f t="shared" si="131"/>
        <v>0</v>
      </c>
      <c r="AW925" s="27">
        <f t="shared" si="132"/>
        <v>0</v>
      </c>
      <c r="AX925" s="28">
        <f t="shared" si="138"/>
        <v>0</v>
      </c>
      <c r="AY925" s="29" t="e">
        <f t="shared" si="133"/>
        <v>#DIV/0!</v>
      </c>
      <c r="AZ925" s="30"/>
      <c r="BA925" s="31" t="e">
        <f t="shared" si="136"/>
        <v>#DIV/0!</v>
      </c>
      <c r="BB925" s="22"/>
      <c r="BC925" s="103" t="e">
        <f t="shared" si="134"/>
        <v>#DIV/0!</v>
      </c>
      <c r="BD925" s="22"/>
      <c r="BE925" s="32"/>
      <c r="BF925" s="34" t="e">
        <f t="shared" si="137"/>
        <v>#DIV/0!</v>
      </c>
      <c r="BG925" s="35" t="e">
        <f t="shared" si="135"/>
        <v>#DIV/0!</v>
      </c>
    </row>
    <row r="926" spans="1:59" x14ac:dyDescent="0.45">
      <c r="A926" s="22"/>
      <c r="B926" s="22"/>
      <c r="C926" s="22"/>
      <c r="D926" s="22"/>
      <c r="E926" s="22"/>
      <c r="F926" s="22"/>
      <c r="G926" s="24">
        <f t="shared" si="139"/>
        <v>0</v>
      </c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6"/>
      <c r="AM926" s="25"/>
      <c r="AN926" s="26"/>
      <c r="AO926" s="25"/>
      <c r="AP926" s="25"/>
      <c r="AQ926" s="25"/>
      <c r="AR926" s="25"/>
      <c r="AS926" s="25"/>
      <c r="AT926" s="26"/>
      <c r="AU926" s="26"/>
      <c r="AV926" s="24">
        <f t="shared" si="131"/>
        <v>0</v>
      </c>
      <c r="AW926" s="27">
        <f t="shared" si="132"/>
        <v>0</v>
      </c>
      <c r="AX926" s="28">
        <f t="shared" si="138"/>
        <v>0</v>
      </c>
      <c r="AY926" s="29" t="e">
        <f t="shared" si="133"/>
        <v>#DIV/0!</v>
      </c>
      <c r="AZ926" s="30"/>
      <c r="BA926" s="31" t="e">
        <f t="shared" si="136"/>
        <v>#DIV/0!</v>
      </c>
      <c r="BB926" s="22"/>
      <c r="BC926" s="103" t="e">
        <f t="shared" si="134"/>
        <v>#DIV/0!</v>
      </c>
      <c r="BD926" s="22"/>
      <c r="BE926" s="32"/>
      <c r="BF926" s="34" t="e">
        <f t="shared" si="137"/>
        <v>#DIV/0!</v>
      </c>
      <c r="BG926" s="35" t="e">
        <f t="shared" si="135"/>
        <v>#DIV/0!</v>
      </c>
    </row>
    <row r="927" spans="1:59" x14ac:dyDescent="0.45">
      <c r="A927" s="22"/>
      <c r="B927" s="22"/>
      <c r="C927" s="22"/>
      <c r="D927" s="22"/>
      <c r="E927" s="22"/>
      <c r="F927" s="22"/>
      <c r="G927" s="24">
        <f t="shared" si="139"/>
        <v>0</v>
      </c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6"/>
      <c r="AM927" s="25"/>
      <c r="AN927" s="26"/>
      <c r="AO927" s="25"/>
      <c r="AP927" s="25"/>
      <c r="AQ927" s="25"/>
      <c r="AR927" s="25"/>
      <c r="AS927" s="25"/>
      <c r="AT927" s="26"/>
      <c r="AU927" s="26"/>
      <c r="AV927" s="24">
        <f t="shared" si="131"/>
        <v>0</v>
      </c>
      <c r="AW927" s="27">
        <f t="shared" si="132"/>
        <v>0</v>
      </c>
      <c r="AX927" s="28">
        <f t="shared" si="138"/>
        <v>0</v>
      </c>
      <c r="AY927" s="29" t="e">
        <f t="shared" si="133"/>
        <v>#DIV/0!</v>
      </c>
      <c r="AZ927" s="30"/>
      <c r="BA927" s="31" t="e">
        <f t="shared" si="136"/>
        <v>#DIV/0!</v>
      </c>
      <c r="BB927" s="22"/>
      <c r="BC927" s="103" t="e">
        <f t="shared" si="134"/>
        <v>#DIV/0!</v>
      </c>
      <c r="BD927" s="22"/>
      <c r="BE927" s="32"/>
      <c r="BF927" s="34" t="e">
        <f t="shared" si="137"/>
        <v>#DIV/0!</v>
      </c>
      <c r="BG927" s="35" t="e">
        <f t="shared" si="135"/>
        <v>#DIV/0!</v>
      </c>
    </row>
    <row r="928" spans="1:59" x14ac:dyDescent="0.45">
      <c r="A928" s="22"/>
      <c r="B928" s="22"/>
      <c r="C928" s="22"/>
      <c r="D928" s="22"/>
      <c r="E928" s="22"/>
      <c r="F928" s="22"/>
      <c r="G928" s="24">
        <f t="shared" si="139"/>
        <v>0</v>
      </c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6"/>
      <c r="AM928" s="25"/>
      <c r="AN928" s="26"/>
      <c r="AO928" s="25"/>
      <c r="AP928" s="25"/>
      <c r="AQ928" s="25"/>
      <c r="AR928" s="25"/>
      <c r="AS928" s="25"/>
      <c r="AT928" s="26"/>
      <c r="AU928" s="26"/>
      <c r="AV928" s="24">
        <f t="shared" si="131"/>
        <v>0</v>
      </c>
      <c r="AW928" s="27">
        <f t="shared" si="132"/>
        <v>0</v>
      </c>
      <c r="AX928" s="28">
        <f t="shared" si="138"/>
        <v>0</v>
      </c>
      <c r="AY928" s="29" t="e">
        <f t="shared" si="133"/>
        <v>#DIV/0!</v>
      </c>
      <c r="AZ928" s="30"/>
      <c r="BA928" s="31" t="e">
        <f t="shared" si="136"/>
        <v>#DIV/0!</v>
      </c>
      <c r="BB928" s="22"/>
      <c r="BC928" s="103" t="e">
        <f t="shared" si="134"/>
        <v>#DIV/0!</v>
      </c>
      <c r="BD928" s="22"/>
      <c r="BE928" s="32"/>
      <c r="BF928" s="34" t="e">
        <f t="shared" si="137"/>
        <v>#DIV/0!</v>
      </c>
      <c r="BG928" s="35" t="e">
        <f t="shared" si="135"/>
        <v>#DIV/0!</v>
      </c>
    </row>
    <row r="929" spans="1:59" x14ac:dyDescent="0.45">
      <c r="A929" s="22"/>
      <c r="B929" s="22"/>
      <c r="C929" s="22"/>
      <c r="D929" s="22"/>
      <c r="E929" s="22"/>
      <c r="F929" s="22"/>
      <c r="G929" s="24">
        <f t="shared" si="139"/>
        <v>0</v>
      </c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6"/>
      <c r="AM929" s="25"/>
      <c r="AN929" s="26"/>
      <c r="AO929" s="25"/>
      <c r="AP929" s="25"/>
      <c r="AQ929" s="25"/>
      <c r="AR929" s="25"/>
      <c r="AS929" s="25"/>
      <c r="AT929" s="26"/>
      <c r="AU929" s="26"/>
      <c r="AV929" s="24">
        <f t="shared" si="131"/>
        <v>0</v>
      </c>
      <c r="AW929" s="27">
        <f t="shared" si="132"/>
        <v>0</v>
      </c>
      <c r="AX929" s="28">
        <f t="shared" si="138"/>
        <v>0</v>
      </c>
      <c r="AY929" s="29" t="e">
        <f t="shared" si="133"/>
        <v>#DIV/0!</v>
      </c>
      <c r="AZ929" s="30"/>
      <c r="BA929" s="31" t="e">
        <f t="shared" si="136"/>
        <v>#DIV/0!</v>
      </c>
      <c r="BB929" s="22"/>
      <c r="BC929" s="103" t="e">
        <f t="shared" si="134"/>
        <v>#DIV/0!</v>
      </c>
      <c r="BD929" s="22"/>
      <c r="BE929" s="32"/>
      <c r="BF929" s="34" t="e">
        <f t="shared" si="137"/>
        <v>#DIV/0!</v>
      </c>
      <c r="BG929" s="35" t="e">
        <f t="shared" si="135"/>
        <v>#DIV/0!</v>
      </c>
    </row>
    <row r="930" spans="1:59" x14ac:dyDescent="0.45">
      <c r="A930" s="22"/>
      <c r="B930" s="22"/>
      <c r="C930" s="22"/>
      <c r="D930" s="22"/>
      <c r="E930" s="22"/>
      <c r="F930" s="22"/>
      <c r="G930" s="24">
        <f t="shared" si="139"/>
        <v>0</v>
      </c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6"/>
      <c r="AM930" s="25"/>
      <c r="AN930" s="26"/>
      <c r="AO930" s="25"/>
      <c r="AP930" s="25"/>
      <c r="AQ930" s="25"/>
      <c r="AR930" s="25"/>
      <c r="AS930" s="25"/>
      <c r="AT930" s="26"/>
      <c r="AU930" s="26"/>
      <c r="AV930" s="24">
        <f t="shared" si="131"/>
        <v>0</v>
      </c>
      <c r="AW930" s="27">
        <f t="shared" si="132"/>
        <v>0</v>
      </c>
      <c r="AX930" s="28">
        <f t="shared" si="138"/>
        <v>0</v>
      </c>
      <c r="AY930" s="29" t="e">
        <f t="shared" si="133"/>
        <v>#DIV/0!</v>
      </c>
      <c r="AZ930" s="30"/>
      <c r="BA930" s="31" t="e">
        <f t="shared" si="136"/>
        <v>#DIV/0!</v>
      </c>
      <c r="BB930" s="22"/>
      <c r="BC930" s="103" t="e">
        <f t="shared" si="134"/>
        <v>#DIV/0!</v>
      </c>
      <c r="BD930" s="22"/>
      <c r="BE930" s="32"/>
      <c r="BF930" s="34" t="e">
        <f t="shared" si="137"/>
        <v>#DIV/0!</v>
      </c>
      <c r="BG930" s="35" t="e">
        <f t="shared" si="135"/>
        <v>#DIV/0!</v>
      </c>
    </row>
    <row r="931" spans="1:59" x14ac:dyDescent="0.45">
      <c r="A931" s="22"/>
      <c r="B931" s="22"/>
      <c r="C931" s="22"/>
      <c r="D931" s="22"/>
      <c r="E931" s="22"/>
      <c r="F931" s="22"/>
      <c r="G931" s="24">
        <f t="shared" si="139"/>
        <v>0</v>
      </c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6"/>
      <c r="AM931" s="25"/>
      <c r="AN931" s="26"/>
      <c r="AO931" s="25"/>
      <c r="AP931" s="25"/>
      <c r="AQ931" s="25"/>
      <c r="AR931" s="25"/>
      <c r="AS931" s="25"/>
      <c r="AT931" s="26"/>
      <c r="AU931" s="26"/>
      <c r="AV931" s="24">
        <f t="shared" si="131"/>
        <v>0</v>
      </c>
      <c r="AW931" s="27">
        <f t="shared" si="132"/>
        <v>0</v>
      </c>
      <c r="AX931" s="28">
        <f t="shared" si="138"/>
        <v>0</v>
      </c>
      <c r="AY931" s="29" t="e">
        <f t="shared" si="133"/>
        <v>#DIV/0!</v>
      </c>
      <c r="AZ931" s="30"/>
      <c r="BA931" s="31" t="e">
        <f t="shared" si="136"/>
        <v>#DIV/0!</v>
      </c>
      <c r="BB931" s="22"/>
      <c r="BC931" s="103" t="e">
        <f t="shared" si="134"/>
        <v>#DIV/0!</v>
      </c>
      <c r="BD931" s="22"/>
      <c r="BE931" s="32"/>
      <c r="BF931" s="34" t="e">
        <f t="shared" si="137"/>
        <v>#DIV/0!</v>
      </c>
      <c r="BG931" s="35" t="e">
        <f t="shared" si="135"/>
        <v>#DIV/0!</v>
      </c>
    </row>
    <row r="932" spans="1:59" x14ac:dyDescent="0.45">
      <c r="A932" s="22"/>
      <c r="B932" s="22"/>
      <c r="C932" s="22"/>
      <c r="D932" s="22"/>
      <c r="E932" s="22"/>
      <c r="F932" s="22"/>
      <c r="G932" s="24">
        <f t="shared" si="139"/>
        <v>0</v>
      </c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6"/>
      <c r="AM932" s="25"/>
      <c r="AN932" s="26"/>
      <c r="AO932" s="25"/>
      <c r="AP932" s="25"/>
      <c r="AQ932" s="25"/>
      <c r="AR932" s="25"/>
      <c r="AS932" s="25"/>
      <c r="AT932" s="26"/>
      <c r="AU932" s="26"/>
      <c r="AV932" s="24">
        <f t="shared" ref="AV932:AV948" si="140">SUM(H932:AT932)</f>
        <v>0</v>
      </c>
      <c r="AW932" s="27">
        <f t="shared" si="132"/>
        <v>0</v>
      </c>
      <c r="AX932" s="28">
        <f t="shared" si="138"/>
        <v>0</v>
      </c>
      <c r="AY932" s="29" t="e">
        <f t="shared" si="133"/>
        <v>#DIV/0!</v>
      </c>
      <c r="AZ932" s="30"/>
      <c r="BA932" s="31" t="e">
        <f t="shared" si="136"/>
        <v>#DIV/0!</v>
      </c>
      <c r="BB932" s="22"/>
      <c r="BC932" s="103" t="e">
        <f t="shared" si="134"/>
        <v>#DIV/0!</v>
      </c>
      <c r="BD932" s="22"/>
      <c r="BE932" s="32"/>
      <c r="BF932" s="34" t="e">
        <f t="shared" si="137"/>
        <v>#DIV/0!</v>
      </c>
      <c r="BG932" s="35" t="e">
        <f t="shared" si="135"/>
        <v>#DIV/0!</v>
      </c>
    </row>
    <row r="933" spans="1:59" x14ac:dyDescent="0.45">
      <c r="A933" s="22"/>
      <c r="B933" s="22"/>
      <c r="C933" s="22"/>
      <c r="D933" s="22"/>
      <c r="E933" s="22"/>
      <c r="F933" s="22"/>
      <c r="G933" s="24">
        <f t="shared" si="139"/>
        <v>0</v>
      </c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6"/>
      <c r="AM933" s="25"/>
      <c r="AN933" s="26"/>
      <c r="AO933" s="25"/>
      <c r="AP933" s="25"/>
      <c r="AQ933" s="25"/>
      <c r="AR933" s="25"/>
      <c r="AS933" s="25"/>
      <c r="AT933" s="26"/>
      <c r="AU933" s="26"/>
      <c r="AV933" s="24">
        <f t="shared" si="140"/>
        <v>0</v>
      </c>
      <c r="AW933" s="27">
        <f t="shared" si="132"/>
        <v>0</v>
      </c>
      <c r="AX933" s="28">
        <f t="shared" si="138"/>
        <v>0</v>
      </c>
      <c r="AY933" s="29" t="e">
        <f t="shared" si="133"/>
        <v>#DIV/0!</v>
      </c>
      <c r="AZ933" s="30"/>
      <c r="BA933" s="31" t="e">
        <f t="shared" si="136"/>
        <v>#DIV/0!</v>
      </c>
      <c r="BB933" s="22"/>
      <c r="BC933" s="103" t="e">
        <f t="shared" si="134"/>
        <v>#DIV/0!</v>
      </c>
      <c r="BD933" s="22"/>
      <c r="BE933" s="32"/>
      <c r="BF933" s="34" t="e">
        <f t="shared" si="137"/>
        <v>#DIV/0!</v>
      </c>
      <c r="BG933" s="35" t="e">
        <f t="shared" si="135"/>
        <v>#DIV/0!</v>
      </c>
    </row>
    <row r="934" spans="1:59" x14ac:dyDescent="0.45">
      <c r="A934" s="22"/>
      <c r="B934" s="22"/>
      <c r="C934" s="22"/>
      <c r="D934" s="22"/>
      <c r="E934" s="22"/>
      <c r="F934" s="22"/>
      <c r="G934" s="24">
        <f t="shared" si="139"/>
        <v>0</v>
      </c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6"/>
      <c r="AM934" s="25"/>
      <c r="AN934" s="26"/>
      <c r="AO934" s="25"/>
      <c r="AP934" s="25"/>
      <c r="AQ934" s="25"/>
      <c r="AR934" s="25"/>
      <c r="AS934" s="25"/>
      <c r="AT934" s="26"/>
      <c r="AU934" s="26"/>
      <c r="AV934" s="24">
        <f t="shared" si="140"/>
        <v>0</v>
      </c>
      <c r="AW934" s="27">
        <f t="shared" si="132"/>
        <v>0</v>
      </c>
      <c r="AX934" s="28">
        <f t="shared" si="138"/>
        <v>0</v>
      </c>
      <c r="AY934" s="29" t="e">
        <f t="shared" si="133"/>
        <v>#DIV/0!</v>
      </c>
      <c r="AZ934" s="30"/>
      <c r="BA934" s="31" t="e">
        <f t="shared" si="136"/>
        <v>#DIV/0!</v>
      </c>
      <c r="BB934" s="22"/>
      <c r="BC934" s="103" t="e">
        <f t="shared" si="134"/>
        <v>#DIV/0!</v>
      </c>
      <c r="BD934" s="22"/>
      <c r="BE934" s="32"/>
      <c r="BF934" s="34" t="e">
        <f t="shared" si="137"/>
        <v>#DIV/0!</v>
      </c>
      <c r="BG934" s="35" t="e">
        <f t="shared" si="135"/>
        <v>#DIV/0!</v>
      </c>
    </row>
    <row r="935" spans="1:59" x14ac:dyDescent="0.45">
      <c r="A935" s="22"/>
      <c r="B935" s="22"/>
      <c r="C935" s="22"/>
      <c r="D935" s="22"/>
      <c r="E935" s="22"/>
      <c r="F935" s="22"/>
      <c r="G935" s="24">
        <f t="shared" si="139"/>
        <v>0</v>
      </c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6"/>
      <c r="AM935" s="25"/>
      <c r="AN935" s="26"/>
      <c r="AO935" s="25"/>
      <c r="AP935" s="25"/>
      <c r="AQ935" s="25"/>
      <c r="AR935" s="25"/>
      <c r="AS935" s="25"/>
      <c r="AT935" s="26"/>
      <c r="AU935" s="26"/>
      <c r="AV935" s="24">
        <f t="shared" si="140"/>
        <v>0</v>
      </c>
      <c r="AW935" s="27">
        <f t="shared" si="132"/>
        <v>0</v>
      </c>
      <c r="AX935" s="28">
        <f t="shared" si="138"/>
        <v>0</v>
      </c>
      <c r="AY935" s="29" t="e">
        <f t="shared" si="133"/>
        <v>#DIV/0!</v>
      </c>
      <c r="AZ935" s="30"/>
      <c r="BA935" s="31" t="e">
        <f t="shared" si="136"/>
        <v>#DIV/0!</v>
      </c>
      <c r="BB935" s="22"/>
      <c r="BC935" s="103" t="e">
        <f t="shared" si="134"/>
        <v>#DIV/0!</v>
      </c>
      <c r="BD935" s="22"/>
      <c r="BE935" s="32"/>
      <c r="BF935" s="34" t="e">
        <f t="shared" si="137"/>
        <v>#DIV/0!</v>
      </c>
      <c r="BG935" s="35" t="e">
        <f t="shared" si="135"/>
        <v>#DIV/0!</v>
      </c>
    </row>
    <row r="936" spans="1:59" x14ac:dyDescent="0.45">
      <c r="A936" s="22"/>
      <c r="B936" s="22"/>
      <c r="C936" s="22"/>
      <c r="D936" s="22"/>
      <c r="E936" s="22"/>
      <c r="F936" s="22"/>
      <c r="G936" s="24">
        <f t="shared" si="139"/>
        <v>0</v>
      </c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6"/>
      <c r="AM936" s="25"/>
      <c r="AN936" s="26"/>
      <c r="AO936" s="25"/>
      <c r="AP936" s="25"/>
      <c r="AQ936" s="25"/>
      <c r="AR936" s="25"/>
      <c r="AS936" s="25"/>
      <c r="AT936" s="26"/>
      <c r="AU936" s="26"/>
      <c r="AV936" s="24">
        <f t="shared" si="140"/>
        <v>0</v>
      </c>
      <c r="AW936" s="27">
        <f t="shared" si="132"/>
        <v>0</v>
      </c>
      <c r="AX936" s="28">
        <f t="shared" si="138"/>
        <v>0</v>
      </c>
      <c r="AY936" s="29" t="e">
        <f t="shared" si="133"/>
        <v>#DIV/0!</v>
      </c>
      <c r="AZ936" s="30"/>
      <c r="BA936" s="31" t="e">
        <f t="shared" si="136"/>
        <v>#DIV/0!</v>
      </c>
      <c r="BB936" s="22"/>
      <c r="BC936" s="103" t="e">
        <f t="shared" si="134"/>
        <v>#DIV/0!</v>
      </c>
      <c r="BD936" s="22"/>
      <c r="BE936" s="32"/>
      <c r="BF936" s="34" t="e">
        <f t="shared" si="137"/>
        <v>#DIV/0!</v>
      </c>
      <c r="BG936" s="35" t="e">
        <f t="shared" si="135"/>
        <v>#DIV/0!</v>
      </c>
    </row>
    <row r="937" spans="1:59" x14ac:dyDescent="0.45">
      <c r="A937" s="22"/>
      <c r="B937" s="22"/>
      <c r="C937" s="22"/>
      <c r="D937" s="22"/>
      <c r="E937" s="22"/>
      <c r="F937" s="22"/>
      <c r="G937" s="24">
        <f t="shared" si="139"/>
        <v>0</v>
      </c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6"/>
      <c r="AM937" s="25"/>
      <c r="AN937" s="26"/>
      <c r="AO937" s="25"/>
      <c r="AP937" s="25"/>
      <c r="AQ937" s="25"/>
      <c r="AR937" s="25"/>
      <c r="AS937" s="25"/>
      <c r="AT937" s="26"/>
      <c r="AU937" s="26"/>
      <c r="AV937" s="24">
        <f t="shared" si="140"/>
        <v>0</v>
      </c>
      <c r="AW937" s="27">
        <f t="shared" si="132"/>
        <v>0</v>
      </c>
      <c r="AX937" s="28">
        <f t="shared" si="138"/>
        <v>0</v>
      </c>
      <c r="AY937" s="29" t="e">
        <f t="shared" si="133"/>
        <v>#DIV/0!</v>
      </c>
      <c r="AZ937" s="30"/>
      <c r="BA937" s="31" t="e">
        <f t="shared" si="136"/>
        <v>#DIV/0!</v>
      </c>
      <c r="BB937" s="22"/>
      <c r="BC937" s="103" t="e">
        <f t="shared" si="134"/>
        <v>#DIV/0!</v>
      </c>
      <c r="BD937" s="22"/>
      <c r="BE937" s="32"/>
      <c r="BF937" s="34" t="e">
        <f t="shared" si="137"/>
        <v>#DIV/0!</v>
      </c>
      <c r="BG937" s="35" t="e">
        <f t="shared" si="135"/>
        <v>#DIV/0!</v>
      </c>
    </row>
    <row r="938" spans="1:59" x14ac:dyDescent="0.45">
      <c r="A938" s="22"/>
      <c r="B938" s="22"/>
      <c r="C938" s="22"/>
      <c r="D938" s="22"/>
      <c r="E938" s="22"/>
      <c r="F938" s="22"/>
      <c r="G938" s="24">
        <f t="shared" si="139"/>
        <v>0</v>
      </c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6"/>
      <c r="AM938" s="25"/>
      <c r="AN938" s="26"/>
      <c r="AO938" s="25"/>
      <c r="AP938" s="25"/>
      <c r="AQ938" s="25"/>
      <c r="AR938" s="25"/>
      <c r="AS938" s="25"/>
      <c r="AT938" s="26"/>
      <c r="AU938" s="26"/>
      <c r="AV938" s="24">
        <f t="shared" si="140"/>
        <v>0</v>
      </c>
      <c r="AW938" s="27">
        <f t="shared" si="132"/>
        <v>0</v>
      </c>
      <c r="AX938" s="28">
        <f t="shared" si="138"/>
        <v>0</v>
      </c>
      <c r="AY938" s="29" t="e">
        <f t="shared" si="133"/>
        <v>#DIV/0!</v>
      </c>
      <c r="AZ938" s="30"/>
      <c r="BA938" s="31" t="e">
        <f t="shared" si="136"/>
        <v>#DIV/0!</v>
      </c>
      <c r="BB938" s="22"/>
      <c r="BC938" s="103" t="e">
        <f t="shared" si="134"/>
        <v>#DIV/0!</v>
      </c>
      <c r="BD938" s="22"/>
      <c r="BE938" s="32"/>
      <c r="BF938" s="34" t="e">
        <f t="shared" si="137"/>
        <v>#DIV/0!</v>
      </c>
      <c r="BG938" s="35" t="e">
        <f t="shared" si="135"/>
        <v>#DIV/0!</v>
      </c>
    </row>
    <row r="939" spans="1:59" x14ac:dyDescent="0.45">
      <c r="A939" s="22"/>
      <c r="B939" s="22"/>
      <c r="C939" s="22"/>
      <c r="D939" s="22"/>
      <c r="E939" s="22"/>
      <c r="F939" s="22"/>
      <c r="G939" s="24">
        <f t="shared" si="139"/>
        <v>0</v>
      </c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6"/>
      <c r="AM939" s="25"/>
      <c r="AN939" s="26"/>
      <c r="AO939" s="25"/>
      <c r="AP939" s="25"/>
      <c r="AQ939" s="25"/>
      <c r="AR939" s="25"/>
      <c r="AS939" s="25"/>
      <c r="AT939" s="26"/>
      <c r="AU939" s="26"/>
      <c r="AV939" s="24">
        <f t="shared" si="140"/>
        <v>0</v>
      </c>
      <c r="AW939" s="27">
        <f t="shared" si="132"/>
        <v>0</v>
      </c>
      <c r="AX939" s="28">
        <f t="shared" si="138"/>
        <v>0</v>
      </c>
      <c r="AY939" s="29" t="e">
        <f t="shared" si="133"/>
        <v>#DIV/0!</v>
      </c>
      <c r="AZ939" s="30"/>
      <c r="BA939" s="31" t="e">
        <f t="shared" si="136"/>
        <v>#DIV/0!</v>
      </c>
      <c r="BB939" s="22"/>
      <c r="BC939" s="103" t="e">
        <f t="shared" si="134"/>
        <v>#DIV/0!</v>
      </c>
      <c r="BD939" s="22"/>
      <c r="BE939" s="32"/>
      <c r="BF939" s="34" t="e">
        <f t="shared" si="137"/>
        <v>#DIV/0!</v>
      </c>
      <c r="BG939" s="35" t="e">
        <f t="shared" si="135"/>
        <v>#DIV/0!</v>
      </c>
    </row>
    <row r="940" spans="1:59" x14ac:dyDescent="0.45">
      <c r="A940" s="22"/>
      <c r="B940" s="22"/>
      <c r="C940" s="22"/>
      <c r="D940" s="22"/>
      <c r="E940" s="22"/>
      <c r="F940" s="22"/>
      <c r="G940" s="24">
        <f t="shared" si="139"/>
        <v>0</v>
      </c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6"/>
      <c r="AM940" s="25"/>
      <c r="AN940" s="26"/>
      <c r="AO940" s="25"/>
      <c r="AP940" s="25"/>
      <c r="AQ940" s="25"/>
      <c r="AR940" s="25"/>
      <c r="AS940" s="25"/>
      <c r="AT940" s="26"/>
      <c r="AU940" s="26"/>
      <c r="AV940" s="24">
        <f t="shared" si="140"/>
        <v>0</v>
      </c>
      <c r="AW940" s="27">
        <f t="shared" si="132"/>
        <v>0</v>
      </c>
      <c r="AX940" s="28">
        <f t="shared" si="138"/>
        <v>0</v>
      </c>
      <c r="AY940" s="29" t="e">
        <f t="shared" si="133"/>
        <v>#DIV/0!</v>
      </c>
      <c r="AZ940" s="30"/>
      <c r="BA940" s="31" t="e">
        <f t="shared" si="136"/>
        <v>#DIV/0!</v>
      </c>
      <c r="BB940" s="22"/>
      <c r="BC940" s="103" t="e">
        <f t="shared" si="134"/>
        <v>#DIV/0!</v>
      </c>
      <c r="BD940" s="22"/>
      <c r="BE940" s="32"/>
      <c r="BF940" s="34" t="e">
        <f t="shared" si="137"/>
        <v>#DIV/0!</v>
      </c>
      <c r="BG940" s="35" t="e">
        <f t="shared" si="135"/>
        <v>#DIV/0!</v>
      </c>
    </row>
    <row r="941" spans="1:59" x14ac:dyDescent="0.45">
      <c r="A941" s="22"/>
      <c r="B941" s="22"/>
      <c r="C941" s="22"/>
      <c r="D941" s="22"/>
      <c r="E941" s="22"/>
      <c r="F941" s="22"/>
      <c r="G941" s="24">
        <f t="shared" si="139"/>
        <v>0</v>
      </c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6"/>
      <c r="AM941" s="25"/>
      <c r="AN941" s="26"/>
      <c r="AO941" s="25"/>
      <c r="AP941" s="25"/>
      <c r="AQ941" s="25"/>
      <c r="AR941" s="25"/>
      <c r="AS941" s="25"/>
      <c r="AT941" s="26"/>
      <c r="AU941" s="26"/>
      <c r="AV941" s="24">
        <f t="shared" si="140"/>
        <v>0</v>
      </c>
      <c r="AW941" s="27">
        <f t="shared" ref="AW941:AW948" si="141">G941-AV941</f>
        <v>0</v>
      </c>
      <c r="AX941" s="28">
        <f t="shared" si="138"/>
        <v>0</v>
      </c>
      <c r="AY941" s="29" t="e">
        <f t="shared" ref="AY941:AY948" si="142">AW941/G941</f>
        <v>#DIV/0!</v>
      </c>
      <c r="AZ941" s="30"/>
      <c r="BA941" s="31" t="e">
        <f t="shared" si="136"/>
        <v>#DIV/0!</v>
      </c>
      <c r="BB941" s="22"/>
      <c r="BC941" s="103" t="e">
        <f t="shared" si="134"/>
        <v>#DIV/0!</v>
      </c>
      <c r="BD941" s="22"/>
      <c r="BE941" s="32"/>
      <c r="BF941" s="34" t="e">
        <f t="shared" si="137"/>
        <v>#DIV/0!</v>
      </c>
      <c r="BG941" s="35" t="e">
        <f t="shared" si="135"/>
        <v>#DIV/0!</v>
      </c>
    </row>
    <row r="942" spans="1:59" x14ac:dyDescent="0.45">
      <c r="A942" s="22"/>
      <c r="B942" s="22"/>
      <c r="C942" s="22"/>
      <c r="D942" s="22"/>
      <c r="E942" s="22"/>
      <c r="F942" s="22"/>
      <c r="G942" s="24">
        <f t="shared" si="139"/>
        <v>0</v>
      </c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6"/>
      <c r="AM942" s="25"/>
      <c r="AN942" s="26"/>
      <c r="AO942" s="25"/>
      <c r="AP942" s="25"/>
      <c r="AQ942" s="25"/>
      <c r="AR942" s="25"/>
      <c r="AS942" s="25"/>
      <c r="AT942" s="26"/>
      <c r="AU942" s="26"/>
      <c r="AV942" s="24">
        <f t="shared" si="140"/>
        <v>0</v>
      </c>
      <c r="AW942" s="27">
        <f t="shared" si="141"/>
        <v>0</v>
      </c>
      <c r="AX942" s="28">
        <f t="shared" si="138"/>
        <v>0</v>
      </c>
      <c r="AY942" s="29" t="e">
        <f t="shared" si="142"/>
        <v>#DIV/0!</v>
      </c>
      <c r="AZ942" s="30"/>
      <c r="BA942" s="31" t="e">
        <f t="shared" si="136"/>
        <v>#DIV/0!</v>
      </c>
      <c r="BB942" s="22"/>
      <c r="BC942" s="103" t="e">
        <f t="shared" si="134"/>
        <v>#DIV/0!</v>
      </c>
      <c r="BD942" s="22"/>
      <c r="BE942" s="32"/>
      <c r="BF942" s="34" t="e">
        <f t="shared" si="137"/>
        <v>#DIV/0!</v>
      </c>
      <c r="BG942" s="35" t="e">
        <f t="shared" si="135"/>
        <v>#DIV/0!</v>
      </c>
    </row>
    <row r="943" spans="1:59" x14ac:dyDescent="0.45">
      <c r="A943" s="22"/>
      <c r="B943" s="22"/>
      <c r="C943" s="22"/>
      <c r="D943" s="22"/>
      <c r="E943" s="22"/>
      <c r="F943" s="22"/>
      <c r="G943" s="24">
        <f t="shared" si="139"/>
        <v>0</v>
      </c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6"/>
      <c r="AM943" s="25"/>
      <c r="AN943" s="26"/>
      <c r="AO943" s="25"/>
      <c r="AP943" s="25"/>
      <c r="AQ943" s="25"/>
      <c r="AR943" s="25"/>
      <c r="AS943" s="25"/>
      <c r="AT943" s="26"/>
      <c r="AU943" s="26"/>
      <c r="AV943" s="24">
        <f t="shared" si="140"/>
        <v>0</v>
      </c>
      <c r="AW943" s="27">
        <f t="shared" si="141"/>
        <v>0</v>
      </c>
      <c r="AX943" s="28">
        <f t="shared" si="138"/>
        <v>0</v>
      </c>
      <c r="AY943" s="29" t="e">
        <f t="shared" si="142"/>
        <v>#DIV/0!</v>
      </c>
      <c r="AZ943" s="30"/>
      <c r="BA943" s="31" t="e">
        <f t="shared" si="136"/>
        <v>#DIV/0!</v>
      </c>
      <c r="BB943" s="22"/>
      <c r="BC943" s="103" t="e">
        <f t="shared" si="134"/>
        <v>#DIV/0!</v>
      </c>
      <c r="BD943" s="22"/>
      <c r="BE943" s="32"/>
      <c r="BF943" s="34" t="e">
        <f t="shared" si="137"/>
        <v>#DIV/0!</v>
      </c>
      <c r="BG943" s="35" t="e">
        <f t="shared" si="135"/>
        <v>#DIV/0!</v>
      </c>
    </row>
    <row r="944" spans="1:59" x14ac:dyDescent="0.45">
      <c r="A944" s="22"/>
      <c r="B944" s="22"/>
      <c r="C944" s="22"/>
      <c r="D944" s="22"/>
      <c r="E944" s="22"/>
      <c r="F944" s="22"/>
      <c r="G944" s="24">
        <f t="shared" si="139"/>
        <v>0</v>
      </c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6"/>
      <c r="AM944" s="25"/>
      <c r="AN944" s="26"/>
      <c r="AO944" s="25"/>
      <c r="AP944" s="25"/>
      <c r="AQ944" s="25"/>
      <c r="AR944" s="25"/>
      <c r="AS944" s="25"/>
      <c r="AT944" s="26"/>
      <c r="AU944" s="26"/>
      <c r="AV944" s="24">
        <f t="shared" si="140"/>
        <v>0</v>
      </c>
      <c r="AW944" s="27">
        <f t="shared" si="141"/>
        <v>0</v>
      </c>
      <c r="AX944" s="28">
        <f t="shared" si="138"/>
        <v>0</v>
      </c>
      <c r="AY944" s="29" t="e">
        <f t="shared" si="142"/>
        <v>#DIV/0!</v>
      </c>
      <c r="AZ944" s="30"/>
      <c r="BA944" s="31" t="e">
        <f t="shared" si="136"/>
        <v>#DIV/0!</v>
      </c>
      <c r="BB944" s="22"/>
      <c r="BC944" s="103" t="e">
        <f t="shared" si="134"/>
        <v>#DIV/0!</v>
      </c>
      <c r="BD944" s="22"/>
      <c r="BE944" s="32"/>
      <c r="BF944" s="34" t="e">
        <f t="shared" si="137"/>
        <v>#DIV/0!</v>
      </c>
      <c r="BG944" s="35" t="e">
        <f t="shared" si="135"/>
        <v>#DIV/0!</v>
      </c>
    </row>
    <row r="945" spans="1:59" x14ac:dyDescent="0.45">
      <c r="A945" s="22"/>
      <c r="B945" s="22"/>
      <c r="C945" s="22"/>
      <c r="D945" s="22"/>
      <c r="E945" s="22"/>
      <c r="F945" s="22"/>
      <c r="G945" s="24">
        <f t="shared" si="139"/>
        <v>0</v>
      </c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6"/>
      <c r="AM945" s="25"/>
      <c r="AN945" s="26"/>
      <c r="AO945" s="25"/>
      <c r="AP945" s="25"/>
      <c r="AQ945" s="25"/>
      <c r="AR945" s="25"/>
      <c r="AS945" s="25"/>
      <c r="AT945" s="26"/>
      <c r="AU945" s="26"/>
      <c r="AV945" s="24">
        <f t="shared" si="140"/>
        <v>0</v>
      </c>
      <c r="AW945" s="27">
        <f t="shared" si="141"/>
        <v>0</v>
      </c>
      <c r="AX945" s="28">
        <f t="shared" si="138"/>
        <v>0</v>
      </c>
      <c r="AY945" s="29" t="e">
        <f t="shared" si="142"/>
        <v>#DIV/0!</v>
      </c>
      <c r="AZ945" s="30"/>
      <c r="BA945" s="31" t="e">
        <f t="shared" si="136"/>
        <v>#DIV/0!</v>
      </c>
      <c r="BB945" s="22"/>
      <c r="BC945" s="103" t="e">
        <f t="shared" si="134"/>
        <v>#DIV/0!</v>
      </c>
      <c r="BD945" s="22"/>
      <c r="BE945" s="32"/>
      <c r="BF945" s="34" t="e">
        <f t="shared" si="137"/>
        <v>#DIV/0!</v>
      </c>
      <c r="BG945" s="35" t="e">
        <f t="shared" si="135"/>
        <v>#DIV/0!</v>
      </c>
    </row>
    <row r="946" spans="1:59" x14ac:dyDescent="0.45">
      <c r="A946" s="22"/>
      <c r="B946" s="22"/>
      <c r="C946" s="22"/>
      <c r="D946" s="22"/>
      <c r="E946" s="22"/>
      <c r="F946" s="22"/>
      <c r="G946" s="24">
        <f t="shared" si="139"/>
        <v>0</v>
      </c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6"/>
      <c r="AM946" s="25"/>
      <c r="AN946" s="26"/>
      <c r="AO946" s="25"/>
      <c r="AP946" s="25"/>
      <c r="AQ946" s="25"/>
      <c r="AR946" s="25"/>
      <c r="AS946" s="25"/>
      <c r="AT946" s="26"/>
      <c r="AU946" s="26"/>
      <c r="AV946" s="24">
        <f t="shared" si="140"/>
        <v>0</v>
      </c>
      <c r="AW946" s="27">
        <f t="shared" si="141"/>
        <v>0</v>
      </c>
      <c r="AX946" s="28">
        <f t="shared" si="138"/>
        <v>0</v>
      </c>
      <c r="AY946" s="29" t="e">
        <f t="shared" si="142"/>
        <v>#DIV/0!</v>
      </c>
      <c r="AZ946" s="30"/>
      <c r="BA946" s="31" t="e">
        <f t="shared" si="136"/>
        <v>#DIV/0!</v>
      </c>
      <c r="BB946" s="22"/>
      <c r="BC946" s="103" t="e">
        <f t="shared" si="134"/>
        <v>#DIV/0!</v>
      </c>
      <c r="BD946" s="22"/>
      <c r="BE946" s="32"/>
      <c r="BF946" s="34" t="e">
        <f t="shared" si="137"/>
        <v>#DIV/0!</v>
      </c>
      <c r="BG946" s="35" t="e">
        <f t="shared" si="135"/>
        <v>#DIV/0!</v>
      </c>
    </row>
    <row r="947" spans="1:59" x14ac:dyDescent="0.45">
      <c r="A947" s="22"/>
      <c r="B947" s="22"/>
      <c r="C947" s="22"/>
      <c r="D947" s="22"/>
      <c r="E947" s="22"/>
      <c r="F947" s="22"/>
      <c r="G947" s="24">
        <f t="shared" si="139"/>
        <v>0</v>
      </c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6"/>
      <c r="AM947" s="25"/>
      <c r="AN947" s="26"/>
      <c r="AO947" s="25"/>
      <c r="AP947" s="25"/>
      <c r="AQ947" s="25"/>
      <c r="AR947" s="25"/>
      <c r="AS947" s="25"/>
      <c r="AT947" s="26"/>
      <c r="AU947" s="26"/>
      <c r="AV947" s="24">
        <f t="shared" si="140"/>
        <v>0</v>
      </c>
      <c r="AW947" s="27">
        <f t="shared" si="141"/>
        <v>0</v>
      </c>
      <c r="AX947" s="28">
        <f t="shared" si="138"/>
        <v>0</v>
      </c>
      <c r="AY947" s="29" t="e">
        <f t="shared" si="142"/>
        <v>#DIV/0!</v>
      </c>
      <c r="AZ947" s="30"/>
      <c r="BA947" s="31" t="e">
        <f t="shared" si="136"/>
        <v>#DIV/0!</v>
      </c>
      <c r="BB947" s="22"/>
      <c r="BC947" s="103" t="e">
        <f t="shared" si="134"/>
        <v>#DIV/0!</v>
      </c>
      <c r="BD947" s="22"/>
      <c r="BE947" s="32"/>
      <c r="BF947" s="34" t="e">
        <f t="shared" si="137"/>
        <v>#DIV/0!</v>
      </c>
      <c r="BG947" s="35" t="e">
        <f t="shared" si="135"/>
        <v>#DIV/0!</v>
      </c>
    </row>
    <row r="948" spans="1:59" x14ac:dyDescent="0.45">
      <c r="A948" s="22"/>
      <c r="B948" s="22"/>
      <c r="C948" s="22"/>
      <c r="D948" s="22"/>
      <c r="E948" s="22"/>
      <c r="F948" s="22"/>
      <c r="G948" s="24">
        <f t="shared" si="139"/>
        <v>0</v>
      </c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6"/>
      <c r="AM948" s="25"/>
      <c r="AN948" s="26"/>
      <c r="AO948" s="25"/>
      <c r="AP948" s="25"/>
      <c r="AQ948" s="25"/>
      <c r="AR948" s="25"/>
      <c r="AS948" s="25"/>
      <c r="AT948" s="26"/>
      <c r="AU948" s="26"/>
      <c r="AV948" s="24">
        <f t="shared" si="140"/>
        <v>0</v>
      </c>
      <c r="AW948" s="27">
        <f t="shared" si="141"/>
        <v>0</v>
      </c>
      <c r="AX948" s="28">
        <f t="shared" si="138"/>
        <v>0</v>
      </c>
      <c r="AY948" s="29" t="e">
        <f t="shared" si="142"/>
        <v>#DIV/0!</v>
      </c>
      <c r="AZ948" s="30"/>
      <c r="BA948" s="31" t="e">
        <f t="shared" si="136"/>
        <v>#DIV/0!</v>
      </c>
      <c r="BB948" s="22"/>
      <c r="BC948" s="103" t="e">
        <f t="shared" si="134"/>
        <v>#DIV/0!</v>
      </c>
      <c r="BD948" s="22"/>
      <c r="BE948" s="32"/>
      <c r="BF948" s="34" t="e">
        <f t="shared" si="137"/>
        <v>#DIV/0!</v>
      </c>
      <c r="BG948" s="35" t="e">
        <f t="shared" si="135"/>
        <v>#DIV/0!</v>
      </c>
    </row>
    <row r="949" spans="1:59" x14ac:dyDescent="0.45"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8"/>
      <c r="AM949" s="37"/>
      <c r="AN949" s="38"/>
      <c r="AO949" s="37"/>
      <c r="AP949" s="37"/>
      <c r="AQ949" s="37"/>
      <c r="AR949" s="37"/>
      <c r="AS949" s="37"/>
      <c r="AT949" s="38"/>
      <c r="AU949" s="38"/>
    </row>
    <row r="950" spans="1:59" x14ac:dyDescent="0.45"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8"/>
      <c r="AM950" s="37"/>
      <c r="AN950" s="38"/>
      <c r="AO950" s="37"/>
      <c r="AP950" s="37"/>
      <c r="AQ950" s="37"/>
      <c r="AR950" s="37"/>
      <c r="AS950" s="37"/>
      <c r="AT950" s="38"/>
      <c r="AU950" s="38"/>
    </row>
  </sheetData>
  <autoFilter ref="A1:BG948" xr:uid="{00000000-0009-0000-0000-000000000000}"/>
  <pageMargins left="0.7" right="0.7" top="0.75" bottom="0.75" header="0.3" footer="0.3"/>
  <pageSetup paperSize="9" firstPageNumber="2147483648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A685-6408-4B64-8F04-ECA590A07248}">
  <sheetPr codeName="Sayfa3"/>
  <dimension ref="A1:BP808"/>
  <sheetViews>
    <sheetView zoomScale="55" zoomScaleNormal="55" workbookViewId="0">
      <pane xSplit="7" ySplit="1" topLeftCell="BF2" activePane="bottomRight" state="frozen"/>
      <selection activeCell="I38" sqref="I38"/>
      <selection pane="topRight"/>
      <selection pane="bottomLeft"/>
      <selection pane="bottomRight" activeCell="A17" sqref="A17:XFD17"/>
    </sheetView>
  </sheetViews>
  <sheetFormatPr defaultColWidth="9.109375" defaultRowHeight="23.4" x14ac:dyDescent="0.45"/>
  <cols>
    <col min="1" max="1" width="31.21875" style="2" customWidth="1"/>
    <col min="2" max="2" width="77.109375" style="2" bestFit="1" customWidth="1"/>
    <col min="3" max="3" width="16.109375" style="2" customWidth="1"/>
    <col min="4" max="4" width="17.109375" style="2" customWidth="1"/>
    <col min="5" max="5" width="15" style="2" bestFit="1" customWidth="1"/>
    <col min="6" max="6" width="18.44140625" style="2" bestFit="1" customWidth="1"/>
    <col min="7" max="7" width="31.44140625" style="3" customWidth="1"/>
    <col min="8" max="14" width="18" style="2" customWidth="1"/>
    <col min="15" max="15" width="20.109375" style="2" bestFit="1" customWidth="1"/>
    <col min="16" max="16" width="17.5546875" style="2" customWidth="1"/>
    <col min="17" max="17" width="18" style="2" customWidth="1"/>
    <col min="18" max="18" width="23.5546875" style="2" bestFit="1" customWidth="1"/>
    <col min="19" max="19" width="20.6640625" style="2" bestFit="1" customWidth="1"/>
    <col min="20" max="24" width="18" style="2" customWidth="1"/>
    <col min="25" max="25" width="25.77734375" style="2" bestFit="1" customWidth="1"/>
    <col min="26" max="27" width="18" style="2" customWidth="1"/>
    <col min="28" max="28" width="24.88671875" style="2" customWidth="1"/>
    <col min="29" max="32" width="18" style="2" customWidth="1"/>
    <col min="33" max="33" width="24" style="2" bestFit="1" customWidth="1"/>
    <col min="34" max="34" width="24" style="2" customWidth="1"/>
    <col min="35" max="35" width="18" style="2" customWidth="1"/>
    <col min="36" max="38" width="16.33203125" style="2" customWidth="1"/>
    <col min="39" max="40" width="17.5546875" style="2" customWidth="1"/>
    <col min="41" max="41" width="14.44140625" style="1" customWidth="1"/>
    <col min="42" max="42" width="25" style="2" bestFit="1" customWidth="1"/>
    <col min="43" max="43" width="17.33203125" style="2" customWidth="1"/>
    <col min="44" max="56" width="21.6640625" style="2" customWidth="1"/>
    <col min="57" max="57" width="20.5546875" style="4" bestFit="1" customWidth="1"/>
    <col min="58" max="58" width="29.21875" style="5" bestFit="1" customWidth="1"/>
    <col min="59" max="59" width="20.88671875" style="4" customWidth="1"/>
    <col min="60" max="60" width="30.21875" style="6" bestFit="1" customWidth="1"/>
    <col min="61" max="61" width="22" style="7" bestFit="1" customWidth="1"/>
    <col min="62" max="62" width="26.6640625" style="4" bestFit="1" customWidth="1"/>
    <col min="63" max="63" width="22" style="2" customWidth="1"/>
    <col min="64" max="64" width="23.88671875" style="6" customWidth="1"/>
    <col min="65" max="65" width="20.109375" style="2" customWidth="1"/>
    <col min="66" max="66" width="19.33203125" style="1" hidden="1" customWidth="1"/>
    <col min="67" max="67" width="29.5546875" style="6" customWidth="1"/>
    <col min="68" max="68" width="30.5546875" style="8" customWidth="1"/>
    <col min="69" max="16384" width="9.109375" style="1"/>
  </cols>
  <sheetData>
    <row r="1" spans="1:68" ht="124.8" customHeight="1" x14ac:dyDescent="0.4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154</v>
      </c>
      <c r="J1" s="10" t="s">
        <v>112</v>
      </c>
      <c r="K1" s="10" t="s">
        <v>144</v>
      </c>
      <c r="L1" s="10" t="s">
        <v>8</v>
      </c>
      <c r="M1" s="10" t="s">
        <v>125</v>
      </c>
      <c r="N1" s="10" t="s">
        <v>129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145</v>
      </c>
      <c r="V1" s="10" t="s">
        <v>18</v>
      </c>
      <c r="W1" s="10" t="s">
        <v>141</v>
      </c>
      <c r="X1" s="10" t="s">
        <v>140</v>
      </c>
      <c r="Y1" s="10" t="s">
        <v>146</v>
      </c>
      <c r="Z1" s="10" t="s">
        <v>20</v>
      </c>
      <c r="AA1" s="10" t="s">
        <v>147</v>
      </c>
      <c r="AB1" s="10" t="s">
        <v>22</v>
      </c>
      <c r="AC1" s="10" t="s">
        <v>23</v>
      </c>
      <c r="AD1" s="10" t="s">
        <v>118</v>
      </c>
      <c r="AE1" s="10" t="s">
        <v>119</v>
      </c>
      <c r="AF1" s="10" t="s">
        <v>120</v>
      </c>
      <c r="AG1" s="10" t="s">
        <v>24</v>
      </c>
      <c r="AH1" s="10" t="s">
        <v>25</v>
      </c>
      <c r="AI1" s="10" t="s">
        <v>121</v>
      </c>
      <c r="AJ1" s="10" t="s">
        <v>26</v>
      </c>
      <c r="AK1" s="10" t="s">
        <v>27</v>
      </c>
      <c r="AL1" s="10" t="s">
        <v>123</v>
      </c>
      <c r="AM1" s="10" t="s">
        <v>28</v>
      </c>
      <c r="AN1" s="97" t="s">
        <v>110</v>
      </c>
      <c r="AO1" s="10" t="s">
        <v>29</v>
      </c>
      <c r="AP1" s="10" t="s">
        <v>138</v>
      </c>
      <c r="AQ1" s="10" t="s">
        <v>18</v>
      </c>
      <c r="AR1" s="10" t="s">
        <v>114</v>
      </c>
      <c r="AS1" s="10" t="s">
        <v>31</v>
      </c>
      <c r="AT1" s="10" t="s">
        <v>111</v>
      </c>
      <c r="AU1" s="10" t="s">
        <v>142</v>
      </c>
      <c r="AV1" s="107" t="s">
        <v>9</v>
      </c>
      <c r="AW1" s="107" t="s">
        <v>131</v>
      </c>
      <c r="AX1" s="107" t="s">
        <v>127</v>
      </c>
      <c r="AY1" s="107" t="s">
        <v>130</v>
      </c>
      <c r="AZ1" s="107" t="s">
        <v>139</v>
      </c>
      <c r="BA1" s="107" t="s">
        <v>134</v>
      </c>
      <c r="BB1" s="107" t="s">
        <v>143</v>
      </c>
      <c r="BC1" s="107" t="s">
        <v>128</v>
      </c>
      <c r="BD1" s="107" t="s">
        <v>116</v>
      </c>
      <c r="BE1" s="12" t="s">
        <v>32</v>
      </c>
      <c r="BF1" s="13" t="s">
        <v>33</v>
      </c>
      <c r="BG1" s="14" t="s">
        <v>34</v>
      </c>
      <c r="BH1" s="15" t="s">
        <v>115</v>
      </c>
      <c r="BI1" s="16" t="s">
        <v>36</v>
      </c>
      <c r="BJ1" s="14" t="s">
        <v>37</v>
      </c>
      <c r="BK1" s="17"/>
      <c r="BL1" s="18" t="s">
        <v>39</v>
      </c>
      <c r="BM1" s="16"/>
      <c r="BN1" s="16" t="s">
        <v>41</v>
      </c>
      <c r="BO1" s="19" t="s">
        <v>42</v>
      </c>
      <c r="BP1" s="20" t="s">
        <v>43</v>
      </c>
    </row>
    <row r="2" spans="1:68" x14ac:dyDescent="0.45">
      <c r="A2" s="21">
        <v>45810</v>
      </c>
      <c r="B2" s="22" t="s">
        <v>162</v>
      </c>
      <c r="C2" s="23">
        <v>0.33333333333333331</v>
      </c>
      <c r="D2" s="23">
        <v>0.73958333333333337</v>
      </c>
      <c r="E2" s="23">
        <v>5.2083333333333336E-2</v>
      </c>
      <c r="F2" s="22"/>
      <c r="G2" s="24">
        <f t="shared" ref="G2:G25" si="0">(D2-C2)-(E2+F2)</f>
        <v>0.35416666666666674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>
        <v>1.0416666666666666E-2</v>
      </c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6"/>
      <c r="AP2" s="25">
        <v>0.1701388888888889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4">
        <f t="shared" ref="BE2:BE24" si="1">SUM(H2:BD2)</f>
        <v>0.18055555555555555</v>
      </c>
      <c r="BF2" s="27">
        <f t="shared" ref="BF2:BF26" si="2">G2-BE2</f>
        <v>0.17361111111111119</v>
      </c>
      <c r="BG2" s="28">
        <f t="shared" ref="BG2:BG25" si="3">(HOUR(BF2)*60)+MINUTE(BF2)</f>
        <v>250</v>
      </c>
      <c r="BH2" s="29">
        <f t="shared" ref="BH2:BH26" si="4">BF2/G2</f>
        <v>0.49019607843137264</v>
      </c>
      <c r="BI2" s="30">
        <v>57</v>
      </c>
      <c r="BJ2" s="31">
        <f t="shared" ref="BJ2:BJ7" si="5">(BG2*60)/BI2*24</f>
        <v>6315.78947368421</v>
      </c>
      <c r="BK2" s="22">
        <f>273*24</f>
        <v>6552</v>
      </c>
      <c r="BL2" s="33">
        <f t="shared" ref="BL2:BL63" si="6">BK2/BJ2</f>
        <v>1.0374000000000001</v>
      </c>
      <c r="BM2" s="22">
        <v>6552</v>
      </c>
      <c r="BN2" s="32"/>
      <c r="BO2" s="34">
        <f t="shared" ref="BO2:BO63" si="7">(BM2-BN2)/BK2</f>
        <v>1</v>
      </c>
      <c r="BP2" s="35">
        <f t="shared" ref="BP2:BP65" si="8">BO2*BL2*BH2</f>
        <v>0.50852941176470601</v>
      </c>
    </row>
    <row r="3" spans="1:68" x14ac:dyDescent="0.45">
      <c r="A3" s="21">
        <v>45811</v>
      </c>
      <c r="B3" s="22" t="s">
        <v>163</v>
      </c>
      <c r="C3" s="23">
        <v>0.33333333333333331</v>
      </c>
      <c r="D3" s="23">
        <v>0.73958333333333337</v>
      </c>
      <c r="E3" s="23">
        <v>5.2083333333333336E-2</v>
      </c>
      <c r="F3" s="22"/>
      <c r="G3" s="24">
        <f t="shared" si="0"/>
        <v>0.35416666666666674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6"/>
      <c r="AP3" s="25">
        <v>0.35416666666666669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4">
        <f t="shared" si="1"/>
        <v>0.35416666666666669</v>
      </c>
      <c r="BF3" s="27">
        <f t="shared" si="2"/>
        <v>0</v>
      </c>
      <c r="BG3" s="28">
        <f t="shared" si="3"/>
        <v>0</v>
      </c>
      <c r="BH3" s="29">
        <f t="shared" si="4"/>
        <v>0</v>
      </c>
      <c r="BI3" s="30"/>
      <c r="BJ3" s="31" t="e">
        <f t="shared" si="5"/>
        <v>#DIV/0!</v>
      </c>
      <c r="BK3" s="22"/>
      <c r="BL3" s="103" t="e">
        <f t="shared" si="6"/>
        <v>#DIV/0!</v>
      </c>
      <c r="BM3" s="22"/>
      <c r="BN3" s="32"/>
      <c r="BO3" s="34" t="e">
        <f t="shared" si="7"/>
        <v>#DIV/0!</v>
      </c>
      <c r="BP3" s="35">
        <v>0</v>
      </c>
    </row>
    <row r="4" spans="1:68" x14ac:dyDescent="0.45">
      <c r="A4" s="21">
        <v>45812</v>
      </c>
      <c r="B4" s="22" t="s">
        <v>163</v>
      </c>
      <c r="C4" s="23">
        <v>0.33333333333333331</v>
      </c>
      <c r="D4" s="23">
        <v>0.73958333333333337</v>
      </c>
      <c r="E4" s="23">
        <v>5.2083333333333336E-2</v>
      </c>
      <c r="F4" s="22"/>
      <c r="G4" s="24">
        <f t="shared" si="0"/>
        <v>0.35416666666666674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6"/>
      <c r="AP4" s="25">
        <v>0.35416666666666669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4">
        <f t="shared" si="1"/>
        <v>0.35416666666666669</v>
      </c>
      <c r="BF4" s="27">
        <f t="shared" si="2"/>
        <v>0</v>
      </c>
      <c r="BG4" s="28">
        <f t="shared" si="3"/>
        <v>0</v>
      </c>
      <c r="BH4" s="29">
        <f t="shared" si="4"/>
        <v>0</v>
      </c>
      <c r="BI4" s="30"/>
      <c r="BJ4" s="31" t="e">
        <f t="shared" si="5"/>
        <v>#DIV/0!</v>
      </c>
      <c r="BK4" s="22"/>
      <c r="BL4" s="33" t="e">
        <f t="shared" si="6"/>
        <v>#DIV/0!</v>
      </c>
      <c r="BM4" s="22"/>
      <c r="BN4" s="32"/>
      <c r="BO4" s="34" t="e">
        <f t="shared" si="7"/>
        <v>#DIV/0!</v>
      </c>
      <c r="BP4" s="35">
        <v>0</v>
      </c>
    </row>
    <row r="5" spans="1:68" x14ac:dyDescent="0.45">
      <c r="A5" s="21">
        <v>45818</v>
      </c>
      <c r="B5" s="22" t="s">
        <v>163</v>
      </c>
      <c r="C5" s="23">
        <v>0.33333333333333331</v>
      </c>
      <c r="D5" s="23">
        <v>0.73958333333333337</v>
      </c>
      <c r="E5" s="23">
        <v>5.2083333333333336E-2</v>
      </c>
      <c r="F5" s="22"/>
      <c r="G5" s="24">
        <f t="shared" si="0"/>
        <v>0.35416666666666674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6"/>
      <c r="AP5" s="25">
        <v>0.35416666666666669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4">
        <f t="shared" si="1"/>
        <v>0.35416666666666669</v>
      </c>
      <c r="BF5" s="27">
        <f t="shared" si="2"/>
        <v>0</v>
      </c>
      <c r="BG5" s="28">
        <f t="shared" si="3"/>
        <v>0</v>
      </c>
      <c r="BH5" s="29">
        <f t="shared" si="4"/>
        <v>0</v>
      </c>
      <c r="BI5" s="30"/>
      <c r="BJ5" s="31" t="e">
        <f>(BG5*60)/BI5*15</f>
        <v>#DIV/0!</v>
      </c>
      <c r="BK5" s="22"/>
      <c r="BL5" s="33" t="e">
        <f t="shared" si="6"/>
        <v>#DIV/0!</v>
      </c>
      <c r="BM5" s="22"/>
      <c r="BN5" s="32"/>
      <c r="BO5" s="34" t="e">
        <f t="shared" si="7"/>
        <v>#DIV/0!</v>
      </c>
      <c r="BP5" s="35">
        <v>0</v>
      </c>
    </row>
    <row r="6" spans="1:68" ht="24.6" customHeight="1" x14ac:dyDescent="0.45">
      <c r="A6" s="21">
        <v>45819</v>
      </c>
      <c r="B6" s="22" t="s">
        <v>175</v>
      </c>
      <c r="C6" s="23">
        <v>0.33333333333333331</v>
      </c>
      <c r="D6" s="23">
        <v>0.73958333333333337</v>
      </c>
      <c r="E6" s="23">
        <v>5.2083333333333336E-2</v>
      </c>
      <c r="F6" s="22"/>
      <c r="G6" s="24">
        <f t="shared" si="0"/>
        <v>0.35416666666666674</v>
      </c>
      <c r="H6" s="25"/>
      <c r="I6" s="25"/>
      <c r="J6" s="25"/>
      <c r="K6" s="25"/>
      <c r="L6" s="25"/>
      <c r="M6" s="25"/>
      <c r="N6" s="25">
        <v>0.1875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>
        <v>1.0416666666666666E-2</v>
      </c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6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4">
        <f t="shared" si="1"/>
        <v>0.19791666666666666</v>
      </c>
      <c r="BF6" s="27">
        <f t="shared" si="2"/>
        <v>0.15625000000000008</v>
      </c>
      <c r="BG6" s="28">
        <f t="shared" si="3"/>
        <v>225</v>
      </c>
      <c r="BH6" s="29">
        <f t="shared" si="4"/>
        <v>0.44117647058823545</v>
      </c>
      <c r="BI6" s="30">
        <v>80</v>
      </c>
      <c r="BJ6" s="31">
        <f t="shared" si="5"/>
        <v>4050</v>
      </c>
      <c r="BK6" s="22">
        <f>135*24</f>
        <v>3240</v>
      </c>
      <c r="BL6" s="33">
        <f t="shared" si="6"/>
        <v>0.8</v>
      </c>
      <c r="BM6" s="22">
        <v>3240</v>
      </c>
      <c r="BN6" s="32"/>
      <c r="BO6" s="34">
        <f t="shared" si="7"/>
        <v>1</v>
      </c>
      <c r="BP6" s="35">
        <f t="shared" si="8"/>
        <v>0.35294117647058837</v>
      </c>
    </row>
    <row r="7" spans="1:68" x14ac:dyDescent="0.45">
      <c r="A7" s="21">
        <v>45820</v>
      </c>
      <c r="B7" s="22" t="s">
        <v>175</v>
      </c>
      <c r="C7" s="23">
        <v>0.33333333333333331</v>
      </c>
      <c r="D7" s="23">
        <v>0.73958333333333337</v>
      </c>
      <c r="E7" s="23">
        <v>5.2083333333333336E-2</v>
      </c>
      <c r="F7" s="22"/>
      <c r="G7" s="24">
        <f t="shared" si="0"/>
        <v>0.35416666666666674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>
        <v>5.5555555555555552E-2</v>
      </c>
      <c r="Z7" s="25"/>
      <c r="AA7" s="25"/>
      <c r="AB7" s="25">
        <v>1.0416666666666666E-2</v>
      </c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6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4">
        <f t="shared" si="1"/>
        <v>6.5972222222222224E-2</v>
      </c>
      <c r="BF7" s="27">
        <f t="shared" si="2"/>
        <v>0.28819444444444453</v>
      </c>
      <c r="BG7" s="28">
        <f t="shared" si="3"/>
        <v>415</v>
      </c>
      <c r="BH7" s="29">
        <f t="shared" si="4"/>
        <v>0.81372549019607854</v>
      </c>
      <c r="BI7" s="30">
        <v>86</v>
      </c>
      <c r="BJ7" s="31">
        <f t="shared" si="5"/>
        <v>6948.8372093023254</v>
      </c>
      <c r="BK7" s="22">
        <f>224*24</f>
        <v>5376</v>
      </c>
      <c r="BL7" s="33">
        <f t="shared" si="6"/>
        <v>0.77365461847389561</v>
      </c>
      <c r="BM7" s="22">
        <v>5376</v>
      </c>
      <c r="BN7" s="32"/>
      <c r="BO7" s="34">
        <f t="shared" si="7"/>
        <v>1</v>
      </c>
      <c r="BP7" s="35">
        <f t="shared" si="8"/>
        <v>0.62954248366013077</v>
      </c>
    </row>
    <row r="8" spans="1:68" x14ac:dyDescent="0.45">
      <c r="A8" s="21">
        <v>45821</v>
      </c>
      <c r="B8" s="22" t="s">
        <v>163</v>
      </c>
      <c r="C8" s="23">
        <v>0.33333333333333331</v>
      </c>
      <c r="D8" s="23">
        <v>0.73958333333333337</v>
      </c>
      <c r="E8" s="23">
        <v>8.3333333333333329E-2</v>
      </c>
      <c r="F8" s="22"/>
      <c r="G8" s="24">
        <f t="shared" si="0"/>
        <v>0.32291666666666674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6"/>
      <c r="AP8" s="25">
        <v>0.32291666666666669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4">
        <f t="shared" si="1"/>
        <v>0.32291666666666669</v>
      </c>
      <c r="BF8" s="27">
        <f t="shared" si="2"/>
        <v>0</v>
      </c>
      <c r="BG8" s="28">
        <f t="shared" si="3"/>
        <v>0</v>
      </c>
      <c r="BH8" s="29">
        <f t="shared" si="4"/>
        <v>0</v>
      </c>
      <c r="BI8" s="30"/>
      <c r="BJ8" s="31" t="e">
        <f>(BG8*60)/BI8*15.5</f>
        <v>#DIV/0!</v>
      </c>
      <c r="BK8" s="22"/>
      <c r="BL8" s="33" t="e">
        <f t="shared" si="6"/>
        <v>#DIV/0!</v>
      </c>
      <c r="BM8" s="22"/>
      <c r="BN8" s="32"/>
      <c r="BO8" s="34" t="e">
        <f t="shared" si="7"/>
        <v>#DIV/0!</v>
      </c>
      <c r="BP8" s="35">
        <v>0</v>
      </c>
    </row>
    <row r="9" spans="1:68" x14ac:dyDescent="0.45">
      <c r="A9" s="21">
        <v>45824</v>
      </c>
      <c r="B9" s="22" t="s">
        <v>163</v>
      </c>
      <c r="C9" s="23">
        <v>0.33333333333333331</v>
      </c>
      <c r="D9" s="23">
        <v>0.73958333333333337</v>
      </c>
      <c r="E9" s="23">
        <v>5.2083333333333336E-2</v>
      </c>
      <c r="F9" s="22"/>
      <c r="G9" s="24">
        <f t="shared" si="0"/>
        <v>0.35416666666666674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6"/>
      <c r="AP9" s="25">
        <v>0.35416666666666669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4">
        <f t="shared" si="1"/>
        <v>0.35416666666666669</v>
      </c>
      <c r="BF9" s="27">
        <f t="shared" si="2"/>
        <v>0</v>
      </c>
      <c r="BG9" s="28">
        <f t="shared" si="3"/>
        <v>0</v>
      </c>
      <c r="BH9" s="29">
        <f t="shared" si="4"/>
        <v>0</v>
      </c>
      <c r="BI9" s="30"/>
      <c r="BJ9" s="31" t="e">
        <f t="shared" ref="BJ9:BJ14" si="9">(BG9*60)/BI9*24</f>
        <v>#DIV/0!</v>
      </c>
      <c r="BK9" s="22"/>
      <c r="BL9" s="33" t="e">
        <f t="shared" si="6"/>
        <v>#DIV/0!</v>
      </c>
      <c r="BM9" s="22"/>
      <c r="BN9" s="32"/>
      <c r="BO9" s="34" t="e">
        <f t="shared" si="7"/>
        <v>#DIV/0!</v>
      </c>
      <c r="BP9" s="35">
        <v>0</v>
      </c>
    </row>
    <row r="10" spans="1:68" x14ac:dyDescent="0.45">
      <c r="A10" s="21">
        <v>45825</v>
      </c>
      <c r="B10" s="22" t="s">
        <v>163</v>
      </c>
      <c r="C10" s="23">
        <v>0.33333333333333331</v>
      </c>
      <c r="D10" s="23">
        <v>0.73958333333333337</v>
      </c>
      <c r="E10" s="23">
        <v>5.2083333333333336E-2</v>
      </c>
      <c r="F10" s="22"/>
      <c r="G10" s="24">
        <f t="shared" si="0"/>
        <v>0.35416666666666674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6"/>
      <c r="AP10" s="25">
        <v>0.35416666666666669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4">
        <f t="shared" si="1"/>
        <v>0.35416666666666669</v>
      </c>
      <c r="BF10" s="27">
        <f t="shared" si="2"/>
        <v>0</v>
      </c>
      <c r="BG10" s="28">
        <f t="shared" si="3"/>
        <v>0</v>
      </c>
      <c r="BH10" s="29">
        <f t="shared" si="4"/>
        <v>0</v>
      </c>
      <c r="BI10" s="30"/>
      <c r="BJ10" s="31" t="e">
        <f t="shared" si="9"/>
        <v>#DIV/0!</v>
      </c>
      <c r="BK10" s="22"/>
      <c r="BL10" s="33" t="e">
        <f t="shared" si="6"/>
        <v>#DIV/0!</v>
      </c>
      <c r="BM10" s="22"/>
      <c r="BN10" s="32"/>
      <c r="BO10" s="34" t="e">
        <f t="shared" si="7"/>
        <v>#DIV/0!</v>
      </c>
      <c r="BP10" s="35">
        <v>0</v>
      </c>
    </row>
    <row r="11" spans="1:68" x14ac:dyDescent="0.45">
      <c r="A11" s="21">
        <v>45826</v>
      </c>
      <c r="B11" s="22" t="s">
        <v>163</v>
      </c>
      <c r="C11" s="23">
        <v>0.33333333333333331</v>
      </c>
      <c r="D11" s="23">
        <v>0.73958333333333337</v>
      </c>
      <c r="E11" s="23">
        <v>5.2083333333333336E-2</v>
      </c>
      <c r="F11" s="22"/>
      <c r="G11" s="24">
        <f t="shared" si="0"/>
        <v>0.35416666666666674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6"/>
      <c r="AP11" s="25">
        <v>0.35416666666666669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4">
        <f t="shared" si="1"/>
        <v>0.35416666666666669</v>
      </c>
      <c r="BF11" s="27">
        <f t="shared" si="2"/>
        <v>0</v>
      </c>
      <c r="BG11" s="28">
        <f t="shared" si="3"/>
        <v>0</v>
      </c>
      <c r="BH11" s="29">
        <f t="shared" si="4"/>
        <v>0</v>
      </c>
      <c r="BI11" s="30"/>
      <c r="BJ11" s="31" t="e">
        <f t="shared" si="9"/>
        <v>#DIV/0!</v>
      </c>
      <c r="BK11" s="22"/>
      <c r="BL11" s="33" t="e">
        <f t="shared" si="6"/>
        <v>#DIV/0!</v>
      </c>
      <c r="BM11" s="22"/>
      <c r="BN11" s="32"/>
      <c r="BO11" s="34" t="e">
        <f t="shared" si="7"/>
        <v>#DIV/0!</v>
      </c>
      <c r="BP11" s="35">
        <v>0</v>
      </c>
    </row>
    <row r="12" spans="1:68" x14ac:dyDescent="0.45">
      <c r="A12" s="21">
        <v>45827</v>
      </c>
      <c r="B12" s="22" t="s">
        <v>192</v>
      </c>
      <c r="C12" s="23">
        <v>0.33333333333333331</v>
      </c>
      <c r="D12" s="23">
        <v>0.73958333333333337</v>
      </c>
      <c r="E12" s="23">
        <v>5.2083333333333336E-2</v>
      </c>
      <c r="F12" s="22"/>
      <c r="G12" s="24">
        <f t="shared" si="0"/>
        <v>0.35416666666666674</v>
      </c>
      <c r="H12" s="25"/>
      <c r="I12" s="25"/>
      <c r="J12" s="25"/>
      <c r="K12" s="25"/>
      <c r="L12" s="25"/>
      <c r="M12" s="25"/>
      <c r="N12" s="25">
        <v>0.27430555555555558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>
        <v>1.0416666666666666E-2</v>
      </c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6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4">
        <f t="shared" si="1"/>
        <v>0.28472222222222227</v>
      </c>
      <c r="BF12" s="27">
        <f t="shared" si="2"/>
        <v>6.9444444444444475E-2</v>
      </c>
      <c r="BG12" s="28">
        <f t="shared" si="3"/>
        <v>100</v>
      </c>
      <c r="BH12" s="29">
        <f t="shared" si="4"/>
        <v>0.19607843137254907</v>
      </c>
      <c r="BI12" s="30">
        <v>71</v>
      </c>
      <c r="BJ12" s="31">
        <f t="shared" si="9"/>
        <v>2028.1690140845069</v>
      </c>
      <c r="BK12" s="22">
        <f>84*24</f>
        <v>2016</v>
      </c>
      <c r="BL12" s="33">
        <f t="shared" si="6"/>
        <v>0.99400000000000011</v>
      </c>
      <c r="BM12" s="22">
        <v>2016</v>
      </c>
      <c r="BN12" s="32"/>
      <c r="BO12" s="34">
        <f t="shared" si="7"/>
        <v>1</v>
      </c>
      <c r="BP12" s="35">
        <f t="shared" si="8"/>
        <v>0.19490196078431379</v>
      </c>
    </row>
    <row r="13" spans="1:68" x14ac:dyDescent="0.45">
      <c r="A13" s="21">
        <v>45828</v>
      </c>
      <c r="B13" s="22" t="s">
        <v>163</v>
      </c>
      <c r="C13" s="23">
        <v>0.33333333333333331</v>
      </c>
      <c r="D13" s="23">
        <v>0.73958333333333337</v>
      </c>
      <c r="E13" s="23">
        <v>8.3333333333333329E-2</v>
      </c>
      <c r="F13" s="22"/>
      <c r="G13" s="24">
        <f t="shared" si="0"/>
        <v>0.32291666666666674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6"/>
      <c r="AP13" s="25">
        <v>0.32291666666666669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4">
        <f t="shared" si="1"/>
        <v>0.32291666666666669</v>
      </c>
      <c r="BF13" s="27">
        <f t="shared" si="2"/>
        <v>0</v>
      </c>
      <c r="BG13" s="28">
        <f t="shared" si="3"/>
        <v>0</v>
      </c>
      <c r="BH13" s="29">
        <f t="shared" si="4"/>
        <v>0</v>
      </c>
      <c r="BI13" s="30"/>
      <c r="BJ13" s="31" t="e">
        <f t="shared" si="9"/>
        <v>#DIV/0!</v>
      </c>
      <c r="BK13" s="22"/>
      <c r="BL13" s="33" t="e">
        <f t="shared" si="6"/>
        <v>#DIV/0!</v>
      </c>
      <c r="BM13" s="22"/>
      <c r="BN13" s="32"/>
      <c r="BO13" s="34" t="e">
        <f t="shared" si="7"/>
        <v>#DIV/0!</v>
      </c>
      <c r="BP13" s="35">
        <v>0</v>
      </c>
    </row>
    <row r="14" spans="1:68" x14ac:dyDescent="0.45">
      <c r="A14" s="21">
        <v>45831</v>
      </c>
      <c r="B14" s="22" t="s">
        <v>163</v>
      </c>
      <c r="C14" s="23">
        <v>0.33333333333333331</v>
      </c>
      <c r="D14" s="23">
        <v>0.73958333333333337</v>
      </c>
      <c r="E14" s="23">
        <v>5.2083333333333336E-2</v>
      </c>
      <c r="F14" s="22"/>
      <c r="G14" s="24">
        <f t="shared" si="0"/>
        <v>0.35416666666666674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6"/>
      <c r="AP14" s="25">
        <v>0.35416666666666669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4">
        <f t="shared" si="1"/>
        <v>0.35416666666666669</v>
      </c>
      <c r="BF14" s="27">
        <f t="shared" si="2"/>
        <v>0</v>
      </c>
      <c r="BG14" s="28">
        <f t="shared" si="3"/>
        <v>0</v>
      </c>
      <c r="BH14" s="29">
        <f t="shared" si="4"/>
        <v>0</v>
      </c>
      <c r="BI14" s="30"/>
      <c r="BJ14" s="31" t="e">
        <f t="shared" si="9"/>
        <v>#DIV/0!</v>
      </c>
      <c r="BK14" s="22"/>
      <c r="BL14" s="33" t="e">
        <f t="shared" si="6"/>
        <v>#DIV/0!</v>
      </c>
      <c r="BM14" s="22"/>
      <c r="BN14" s="32"/>
      <c r="BO14" s="34" t="e">
        <f t="shared" si="7"/>
        <v>#DIV/0!</v>
      </c>
      <c r="BP14" s="35">
        <v>0</v>
      </c>
    </row>
    <row r="15" spans="1:68" x14ac:dyDescent="0.45">
      <c r="A15" s="21">
        <v>45832</v>
      </c>
      <c r="B15" s="22" t="s">
        <v>163</v>
      </c>
      <c r="C15" s="23">
        <v>0.33333333333333331</v>
      </c>
      <c r="D15" s="23">
        <v>0.73958333333333337</v>
      </c>
      <c r="E15" s="23">
        <v>5.2083333333333336E-2</v>
      </c>
      <c r="F15" s="22"/>
      <c r="G15" s="24">
        <f t="shared" si="0"/>
        <v>0.35416666666666674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6"/>
      <c r="AP15" s="25">
        <v>0.35416666666666669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4">
        <f t="shared" si="1"/>
        <v>0.35416666666666669</v>
      </c>
      <c r="BF15" s="27">
        <f t="shared" si="2"/>
        <v>0</v>
      </c>
      <c r="BG15" s="28">
        <f t="shared" si="3"/>
        <v>0</v>
      </c>
      <c r="BH15" s="29">
        <f t="shared" si="4"/>
        <v>0</v>
      </c>
      <c r="BI15" s="30"/>
      <c r="BJ15" s="31" t="e">
        <f>(BG15*60)/BI15*15.5</f>
        <v>#DIV/0!</v>
      </c>
      <c r="BK15" s="22"/>
      <c r="BL15" s="33" t="e">
        <f t="shared" si="6"/>
        <v>#DIV/0!</v>
      </c>
      <c r="BM15" s="22"/>
      <c r="BN15" s="32"/>
      <c r="BO15" s="34" t="e">
        <f t="shared" si="7"/>
        <v>#DIV/0!</v>
      </c>
      <c r="BP15" s="35">
        <v>0</v>
      </c>
    </row>
    <row r="16" spans="1:68" x14ac:dyDescent="0.45">
      <c r="A16" s="21">
        <v>45833</v>
      </c>
      <c r="B16" s="22" t="s">
        <v>163</v>
      </c>
      <c r="C16" s="23">
        <v>0.33333333333333331</v>
      </c>
      <c r="D16" s="23">
        <v>0.73958333333333337</v>
      </c>
      <c r="E16" s="23">
        <v>5.2083333333333336E-2</v>
      </c>
      <c r="F16" s="22"/>
      <c r="G16" s="24">
        <f t="shared" si="0"/>
        <v>0.35416666666666674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6"/>
      <c r="AP16" s="25">
        <v>0.35416666666666669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4">
        <f t="shared" si="1"/>
        <v>0.35416666666666669</v>
      </c>
      <c r="BF16" s="27">
        <f t="shared" si="2"/>
        <v>0</v>
      </c>
      <c r="BG16" s="28">
        <f t="shared" si="3"/>
        <v>0</v>
      </c>
      <c r="BH16" s="29">
        <f t="shared" si="4"/>
        <v>0</v>
      </c>
      <c r="BI16" s="30"/>
      <c r="BJ16" s="31" t="e">
        <f>(BG16*60)/BI16*7</f>
        <v>#DIV/0!</v>
      </c>
      <c r="BK16" s="22"/>
      <c r="BL16" s="33" t="e">
        <f t="shared" si="6"/>
        <v>#DIV/0!</v>
      </c>
      <c r="BM16" s="22"/>
      <c r="BN16" s="32"/>
      <c r="BO16" s="34" t="e">
        <f t="shared" si="7"/>
        <v>#DIV/0!</v>
      </c>
      <c r="BP16" s="35">
        <v>0</v>
      </c>
    </row>
    <row r="17" spans="1:68" x14ac:dyDescent="0.45">
      <c r="A17" s="21">
        <v>45834</v>
      </c>
      <c r="B17" s="22" t="s">
        <v>203</v>
      </c>
      <c r="C17" s="23">
        <v>0.33333333333333331</v>
      </c>
      <c r="D17" s="23">
        <v>0.73958333333333337</v>
      </c>
      <c r="E17" s="23">
        <v>5.2083333333333336E-2</v>
      </c>
      <c r="F17" s="22"/>
      <c r="G17" s="24">
        <f t="shared" si="0"/>
        <v>0.35416666666666674</v>
      </c>
      <c r="H17" s="25"/>
      <c r="I17" s="25"/>
      <c r="J17" s="25"/>
      <c r="K17" s="25"/>
      <c r="L17" s="25"/>
      <c r="M17" s="25"/>
      <c r="N17" s="25">
        <v>0.22916666666666666</v>
      </c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>
        <v>1.0416666666666666E-2</v>
      </c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6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4">
        <f t="shared" si="1"/>
        <v>0.23958333333333331</v>
      </c>
      <c r="BF17" s="27">
        <f t="shared" si="2"/>
        <v>0.11458333333333343</v>
      </c>
      <c r="BG17" s="28">
        <f t="shared" si="3"/>
        <v>165</v>
      </c>
      <c r="BH17" s="29">
        <f t="shared" si="4"/>
        <v>0.32352941176470607</v>
      </c>
      <c r="BI17" s="30">
        <v>70</v>
      </c>
      <c r="BJ17" s="31">
        <f>(BG17*60)/BI17*22</f>
        <v>3111.4285714285711</v>
      </c>
      <c r="BK17" s="22">
        <f>77*24</f>
        <v>1848</v>
      </c>
      <c r="BL17" s="33">
        <f t="shared" si="6"/>
        <v>0.59393939393939399</v>
      </c>
      <c r="BM17" s="22">
        <v>1848</v>
      </c>
      <c r="BN17" s="32"/>
      <c r="BO17" s="34">
        <f t="shared" si="7"/>
        <v>1</v>
      </c>
      <c r="BP17" s="35">
        <f t="shared" si="8"/>
        <v>0.19215686274509816</v>
      </c>
    </row>
    <row r="18" spans="1:68" x14ac:dyDescent="0.45">
      <c r="A18" s="21"/>
      <c r="B18" s="22"/>
      <c r="C18" s="23"/>
      <c r="D18" s="23"/>
      <c r="E18" s="23"/>
      <c r="F18" s="22"/>
      <c r="G18" s="24">
        <f t="shared" si="0"/>
        <v>0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6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4">
        <f t="shared" si="1"/>
        <v>0</v>
      </c>
      <c r="BF18" s="27">
        <f t="shared" si="2"/>
        <v>0</v>
      </c>
      <c r="BG18" s="28">
        <f t="shared" si="3"/>
        <v>0</v>
      </c>
      <c r="BH18" s="29" t="e">
        <f t="shared" si="4"/>
        <v>#DIV/0!</v>
      </c>
      <c r="BI18" s="30"/>
      <c r="BJ18" s="31" t="e">
        <f>(BG18*60)/BI18*7</f>
        <v>#DIV/0!</v>
      </c>
      <c r="BK18" s="22"/>
      <c r="BL18" s="33" t="e">
        <f t="shared" si="6"/>
        <v>#DIV/0!</v>
      </c>
      <c r="BM18" s="22"/>
      <c r="BN18" s="32"/>
      <c r="BO18" s="34" t="e">
        <f t="shared" si="7"/>
        <v>#DIV/0!</v>
      </c>
      <c r="BP18" s="35" t="e">
        <f t="shared" si="8"/>
        <v>#DIV/0!</v>
      </c>
    </row>
    <row r="19" spans="1:68" x14ac:dyDescent="0.45">
      <c r="A19" s="21"/>
      <c r="B19" s="22"/>
      <c r="C19" s="23"/>
      <c r="D19" s="23"/>
      <c r="E19" s="23"/>
      <c r="F19" s="22"/>
      <c r="G19" s="24">
        <f t="shared" si="0"/>
        <v>0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6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4">
        <f t="shared" si="1"/>
        <v>0</v>
      </c>
      <c r="BF19" s="27">
        <f t="shared" si="2"/>
        <v>0</v>
      </c>
      <c r="BG19" s="28">
        <f t="shared" si="3"/>
        <v>0</v>
      </c>
      <c r="BH19" s="29" t="e">
        <f t="shared" si="4"/>
        <v>#DIV/0!</v>
      </c>
      <c r="BI19" s="30"/>
      <c r="BJ19" s="31" t="e">
        <f>(BG19*60)/BI19*7</f>
        <v>#DIV/0!</v>
      </c>
      <c r="BK19" s="22"/>
      <c r="BL19" s="33" t="e">
        <f t="shared" si="6"/>
        <v>#DIV/0!</v>
      </c>
      <c r="BM19" s="22"/>
      <c r="BN19" s="32"/>
      <c r="BO19" s="34" t="e">
        <f t="shared" si="7"/>
        <v>#DIV/0!</v>
      </c>
      <c r="BP19" s="35" t="e">
        <f t="shared" si="8"/>
        <v>#DIV/0!</v>
      </c>
    </row>
    <row r="20" spans="1:68" x14ac:dyDescent="0.45">
      <c r="A20" s="21"/>
      <c r="B20" s="22"/>
      <c r="C20" s="23"/>
      <c r="D20" s="23"/>
      <c r="E20" s="23"/>
      <c r="F20" s="22"/>
      <c r="G20" s="24">
        <f t="shared" si="0"/>
        <v>0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6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4">
        <f t="shared" si="1"/>
        <v>0</v>
      </c>
      <c r="BF20" s="27">
        <f t="shared" si="2"/>
        <v>0</v>
      </c>
      <c r="BG20" s="28">
        <f t="shared" si="3"/>
        <v>0</v>
      </c>
      <c r="BH20" s="29" t="e">
        <f t="shared" si="4"/>
        <v>#DIV/0!</v>
      </c>
      <c r="BI20" s="30"/>
      <c r="BJ20" s="31" t="e">
        <f>(BG20*60)/BI20*7</f>
        <v>#DIV/0!</v>
      </c>
      <c r="BK20" s="22"/>
      <c r="BL20" s="33" t="e">
        <f t="shared" si="6"/>
        <v>#DIV/0!</v>
      </c>
      <c r="BM20" s="22"/>
      <c r="BN20" s="32"/>
      <c r="BO20" s="34" t="e">
        <f t="shared" si="7"/>
        <v>#DIV/0!</v>
      </c>
      <c r="BP20" s="35" t="e">
        <f t="shared" si="8"/>
        <v>#DIV/0!</v>
      </c>
    </row>
    <row r="21" spans="1:68" x14ac:dyDescent="0.45">
      <c r="A21" s="21"/>
      <c r="B21" s="22"/>
      <c r="C21" s="23"/>
      <c r="D21" s="23"/>
      <c r="E21" s="23"/>
      <c r="F21" s="22"/>
      <c r="G21" s="24">
        <f t="shared" si="0"/>
        <v>0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6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4">
        <f t="shared" si="1"/>
        <v>0</v>
      </c>
      <c r="BF21" s="27">
        <f t="shared" si="2"/>
        <v>0</v>
      </c>
      <c r="BG21" s="28">
        <f t="shared" si="3"/>
        <v>0</v>
      </c>
      <c r="BH21" s="29" t="e">
        <f t="shared" si="4"/>
        <v>#DIV/0!</v>
      </c>
      <c r="BI21" s="30"/>
      <c r="BJ21" s="31" t="e">
        <f>(BG21*60)/BI21*24</f>
        <v>#DIV/0!</v>
      </c>
      <c r="BK21" s="22"/>
      <c r="BL21" s="33" t="e">
        <f t="shared" si="6"/>
        <v>#DIV/0!</v>
      </c>
      <c r="BM21" s="22"/>
      <c r="BN21" s="32"/>
      <c r="BO21" s="34" t="e">
        <f t="shared" si="7"/>
        <v>#DIV/0!</v>
      </c>
      <c r="BP21" s="35" t="e">
        <f t="shared" si="8"/>
        <v>#DIV/0!</v>
      </c>
    </row>
    <row r="22" spans="1:68" x14ac:dyDescent="0.45">
      <c r="A22" s="21"/>
      <c r="B22" s="22"/>
      <c r="C22" s="23"/>
      <c r="D22" s="23"/>
      <c r="E22" s="23"/>
      <c r="F22" s="22"/>
      <c r="G22" s="24">
        <f t="shared" si="0"/>
        <v>0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6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4">
        <f t="shared" si="1"/>
        <v>0</v>
      </c>
      <c r="BF22" s="27">
        <f t="shared" si="2"/>
        <v>0</v>
      </c>
      <c r="BG22" s="28">
        <f t="shared" si="3"/>
        <v>0</v>
      </c>
      <c r="BH22" s="29" t="e">
        <f t="shared" si="4"/>
        <v>#DIV/0!</v>
      </c>
      <c r="BI22" s="30"/>
      <c r="BJ22" s="31" t="e">
        <f t="shared" ref="BJ22:BJ69" si="10">(BG22*60)/BI22*7</f>
        <v>#DIV/0!</v>
      </c>
      <c r="BK22" s="22"/>
      <c r="BL22" s="33" t="e">
        <f t="shared" si="6"/>
        <v>#DIV/0!</v>
      </c>
      <c r="BM22" s="22"/>
      <c r="BN22" s="32"/>
      <c r="BO22" s="34" t="e">
        <f t="shared" si="7"/>
        <v>#DIV/0!</v>
      </c>
      <c r="BP22" s="35" t="e">
        <f t="shared" si="8"/>
        <v>#DIV/0!</v>
      </c>
    </row>
    <row r="23" spans="1:68" x14ac:dyDescent="0.45">
      <c r="A23" s="21"/>
      <c r="B23" s="22"/>
      <c r="C23" s="23"/>
      <c r="D23" s="23"/>
      <c r="E23" s="23"/>
      <c r="F23" s="22"/>
      <c r="G23" s="24">
        <f t="shared" si="0"/>
        <v>0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6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4">
        <f t="shared" si="1"/>
        <v>0</v>
      </c>
      <c r="BF23" s="27">
        <f t="shared" si="2"/>
        <v>0</v>
      </c>
      <c r="BG23" s="28">
        <f t="shared" si="3"/>
        <v>0</v>
      </c>
      <c r="BH23" s="29" t="e">
        <f t="shared" si="4"/>
        <v>#DIV/0!</v>
      </c>
      <c r="BI23" s="30"/>
      <c r="BJ23" s="31" t="e">
        <f t="shared" si="10"/>
        <v>#DIV/0!</v>
      </c>
      <c r="BK23" s="22"/>
      <c r="BL23" s="33" t="e">
        <f t="shared" si="6"/>
        <v>#DIV/0!</v>
      </c>
      <c r="BM23" s="22"/>
      <c r="BN23" s="32"/>
      <c r="BO23" s="34" t="e">
        <f t="shared" si="7"/>
        <v>#DIV/0!</v>
      </c>
      <c r="BP23" s="35" t="e">
        <f t="shared" si="8"/>
        <v>#DIV/0!</v>
      </c>
    </row>
    <row r="24" spans="1:68" x14ac:dyDescent="0.45">
      <c r="A24" s="21"/>
      <c r="B24" s="22"/>
      <c r="C24" s="23"/>
      <c r="D24" s="23"/>
      <c r="E24" s="23"/>
      <c r="F24" s="22"/>
      <c r="G24" s="24">
        <f t="shared" si="0"/>
        <v>0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6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4">
        <f t="shared" si="1"/>
        <v>0</v>
      </c>
      <c r="BF24" s="27">
        <f t="shared" si="2"/>
        <v>0</v>
      </c>
      <c r="BG24" s="28">
        <f t="shared" si="3"/>
        <v>0</v>
      </c>
      <c r="BH24" s="29" t="e">
        <f t="shared" si="4"/>
        <v>#DIV/0!</v>
      </c>
      <c r="BI24" s="30"/>
      <c r="BJ24" s="31" t="e">
        <f t="shared" si="10"/>
        <v>#DIV/0!</v>
      </c>
      <c r="BK24" s="22"/>
      <c r="BL24" s="33" t="e">
        <f t="shared" si="6"/>
        <v>#DIV/0!</v>
      </c>
      <c r="BM24" s="22"/>
      <c r="BN24" s="32"/>
      <c r="BO24" s="34" t="e">
        <f t="shared" si="7"/>
        <v>#DIV/0!</v>
      </c>
      <c r="BP24" s="35" t="e">
        <f t="shared" si="8"/>
        <v>#DIV/0!</v>
      </c>
    </row>
    <row r="25" spans="1:68" x14ac:dyDescent="0.45">
      <c r="A25" s="21"/>
      <c r="B25" s="22"/>
      <c r="C25" s="23"/>
      <c r="D25" s="23"/>
      <c r="E25" s="23"/>
      <c r="F25" s="22"/>
      <c r="G25" s="24">
        <f t="shared" si="0"/>
        <v>0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6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4">
        <f t="shared" ref="BE25:BE59" si="11">SUM(H25:BD25)</f>
        <v>0</v>
      </c>
      <c r="BF25" s="27">
        <f t="shared" si="2"/>
        <v>0</v>
      </c>
      <c r="BG25" s="28">
        <f t="shared" si="3"/>
        <v>0</v>
      </c>
      <c r="BH25" s="29" t="e">
        <f t="shared" si="4"/>
        <v>#DIV/0!</v>
      </c>
      <c r="BI25" s="30"/>
      <c r="BJ25" s="31" t="e">
        <f t="shared" si="10"/>
        <v>#DIV/0!</v>
      </c>
      <c r="BK25" s="22"/>
      <c r="BL25" s="33" t="e">
        <f t="shared" si="6"/>
        <v>#DIV/0!</v>
      </c>
      <c r="BM25" s="22"/>
      <c r="BN25" s="32"/>
      <c r="BO25" s="34" t="e">
        <f t="shared" si="7"/>
        <v>#DIV/0!</v>
      </c>
      <c r="BP25" s="35" t="e">
        <f t="shared" si="8"/>
        <v>#DIV/0!</v>
      </c>
    </row>
    <row r="26" spans="1:68" x14ac:dyDescent="0.45">
      <c r="A26" s="21"/>
      <c r="B26" s="22"/>
      <c r="C26" s="23"/>
      <c r="D26" s="23"/>
      <c r="E26" s="23"/>
      <c r="F26" s="22"/>
      <c r="G26" s="24">
        <f t="shared" ref="G26:G87" si="12">(D26-C26)-(E26+F26)</f>
        <v>0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6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4">
        <f t="shared" si="11"/>
        <v>0</v>
      </c>
      <c r="BF26" s="27">
        <f t="shared" si="2"/>
        <v>0</v>
      </c>
      <c r="BG26" s="28">
        <f t="shared" ref="BG26:BG87" si="13">(HOUR(BF26)*60)+MINUTE(BF26)</f>
        <v>0</v>
      </c>
      <c r="BH26" s="29" t="e">
        <f t="shared" si="4"/>
        <v>#DIV/0!</v>
      </c>
      <c r="BI26" s="30"/>
      <c r="BJ26" s="31" t="e">
        <f t="shared" si="10"/>
        <v>#DIV/0!</v>
      </c>
      <c r="BK26" s="22"/>
      <c r="BL26" s="33" t="e">
        <f t="shared" si="6"/>
        <v>#DIV/0!</v>
      </c>
      <c r="BM26" s="22"/>
      <c r="BN26" s="32"/>
      <c r="BO26" s="34" t="e">
        <f t="shared" si="7"/>
        <v>#DIV/0!</v>
      </c>
      <c r="BP26" s="35" t="e">
        <f t="shared" si="8"/>
        <v>#DIV/0!</v>
      </c>
    </row>
    <row r="27" spans="1:68" x14ac:dyDescent="0.45">
      <c r="A27" s="21"/>
      <c r="B27" s="22"/>
      <c r="C27" s="23"/>
      <c r="D27" s="23"/>
      <c r="E27" s="23"/>
      <c r="F27" s="22"/>
      <c r="G27" s="24">
        <f t="shared" si="12"/>
        <v>0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6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4">
        <f t="shared" si="11"/>
        <v>0</v>
      </c>
      <c r="BF27" s="27">
        <f t="shared" ref="BF27:BF88" si="14">G27-BE27</f>
        <v>0</v>
      </c>
      <c r="BG27" s="28">
        <f t="shared" si="13"/>
        <v>0</v>
      </c>
      <c r="BH27" s="29" t="e">
        <f t="shared" ref="BH27:BH88" si="15">BF27/G27</f>
        <v>#DIV/0!</v>
      </c>
      <c r="BI27" s="30"/>
      <c r="BJ27" s="31" t="e">
        <f t="shared" si="10"/>
        <v>#DIV/0!</v>
      </c>
      <c r="BK27" s="22"/>
      <c r="BL27" s="33" t="e">
        <f t="shared" si="6"/>
        <v>#DIV/0!</v>
      </c>
      <c r="BM27" s="22"/>
      <c r="BN27" s="32"/>
      <c r="BO27" s="102" t="e">
        <f t="shared" si="7"/>
        <v>#DIV/0!</v>
      </c>
      <c r="BP27" s="35" t="e">
        <f t="shared" si="8"/>
        <v>#DIV/0!</v>
      </c>
    </row>
    <row r="28" spans="1:68" x14ac:dyDescent="0.45">
      <c r="A28" s="21"/>
      <c r="B28" s="22"/>
      <c r="C28" s="23"/>
      <c r="D28" s="23"/>
      <c r="E28" s="23"/>
      <c r="F28" s="22"/>
      <c r="G28" s="24">
        <f t="shared" si="12"/>
        <v>0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6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4">
        <f t="shared" si="11"/>
        <v>0</v>
      </c>
      <c r="BF28" s="27">
        <f t="shared" si="14"/>
        <v>0</v>
      </c>
      <c r="BG28" s="28">
        <f t="shared" si="13"/>
        <v>0</v>
      </c>
      <c r="BH28" s="29" t="e">
        <f t="shared" si="15"/>
        <v>#DIV/0!</v>
      </c>
      <c r="BI28" s="30"/>
      <c r="BJ28" s="31" t="e">
        <f t="shared" si="10"/>
        <v>#DIV/0!</v>
      </c>
      <c r="BK28" s="22"/>
      <c r="BL28" s="33" t="e">
        <f t="shared" si="6"/>
        <v>#DIV/0!</v>
      </c>
      <c r="BM28" s="22"/>
      <c r="BN28" s="32"/>
      <c r="BO28" s="34" t="e">
        <f t="shared" si="7"/>
        <v>#DIV/0!</v>
      </c>
      <c r="BP28" s="35" t="e">
        <f t="shared" si="8"/>
        <v>#DIV/0!</v>
      </c>
    </row>
    <row r="29" spans="1:68" x14ac:dyDescent="0.45">
      <c r="A29" s="21"/>
      <c r="B29" s="22"/>
      <c r="C29" s="23"/>
      <c r="D29" s="23"/>
      <c r="E29" s="23"/>
      <c r="F29" s="22"/>
      <c r="G29" s="24">
        <f t="shared" si="12"/>
        <v>0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6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4">
        <f t="shared" si="11"/>
        <v>0</v>
      </c>
      <c r="BF29" s="27">
        <f t="shared" si="14"/>
        <v>0</v>
      </c>
      <c r="BG29" s="28">
        <f t="shared" si="13"/>
        <v>0</v>
      </c>
      <c r="BH29" s="29" t="e">
        <f t="shared" si="15"/>
        <v>#DIV/0!</v>
      </c>
      <c r="BI29" s="30"/>
      <c r="BJ29" s="31" t="e">
        <f t="shared" si="10"/>
        <v>#DIV/0!</v>
      </c>
      <c r="BK29" s="22"/>
      <c r="BL29" s="33" t="e">
        <f t="shared" si="6"/>
        <v>#DIV/0!</v>
      </c>
      <c r="BM29" s="22"/>
      <c r="BN29" s="32"/>
      <c r="BO29" s="34" t="e">
        <f t="shared" si="7"/>
        <v>#DIV/0!</v>
      </c>
      <c r="BP29" s="35" t="e">
        <f t="shared" si="8"/>
        <v>#DIV/0!</v>
      </c>
    </row>
    <row r="30" spans="1:68" x14ac:dyDescent="0.45">
      <c r="A30" s="21"/>
      <c r="B30" s="22"/>
      <c r="C30" s="23"/>
      <c r="D30" s="23"/>
      <c r="E30" s="23"/>
      <c r="F30" s="22"/>
      <c r="G30" s="24">
        <f t="shared" si="12"/>
        <v>0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6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4">
        <f t="shared" si="11"/>
        <v>0</v>
      </c>
      <c r="BF30" s="27">
        <f t="shared" si="14"/>
        <v>0</v>
      </c>
      <c r="BG30" s="28">
        <f t="shared" si="13"/>
        <v>0</v>
      </c>
      <c r="BH30" s="29" t="e">
        <f t="shared" si="15"/>
        <v>#DIV/0!</v>
      </c>
      <c r="BI30" s="30"/>
      <c r="BJ30" s="31" t="e">
        <f t="shared" si="10"/>
        <v>#DIV/0!</v>
      </c>
      <c r="BK30" s="22"/>
      <c r="BL30" s="33" t="e">
        <f t="shared" si="6"/>
        <v>#DIV/0!</v>
      </c>
      <c r="BM30" s="22"/>
      <c r="BN30" s="32"/>
      <c r="BO30" s="34" t="e">
        <f t="shared" si="7"/>
        <v>#DIV/0!</v>
      </c>
      <c r="BP30" s="35" t="e">
        <f t="shared" si="8"/>
        <v>#DIV/0!</v>
      </c>
    </row>
    <row r="31" spans="1:68" x14ac:dyDescent="0.45">
      <c r="A31" s="21"/>
      <c r="B31" s="22"/>
      <c r="C31" s="23"/>
      <c r="D31" s="23"/>
      <c r="E31" s="23"/>
      <c r="F31" s="22"/>
      <c r="G31" s="24">
        <f t="shared" si="12"/>
        <v>0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6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4">
        <f t="shared" si="11"/>
        <v>0</v>
      </c>
      <c r="BF31" s="27">
        <f t="shared" si="14"/>
        <v>0</v>
      </c>
      <c r="BG31" s="28">
        <f t="shared" si="13"/>
        <v>0</v>
      </c>
      <c r="BH31" s="29" t="e">
        <f t="shared" si="15"/>
        <v>#DIV/0!</v>
      </c>
      <c r="BI31" s="30"/>
      <c r="BJ31" s="31" t="e">
        <f t="shared" si="10"/>
        <v>#DIV/0!</v>
      </c>
      <c r="BK31" s="22"/>
      <c r="BL31" s="33" t="e">
        <f t="shared" si="6"/>
        <v>#DIV/0!</v>
      </c>
      <c r="BM31" s="22"/>
      <c r="BN31" s="32"/>
      <c r="BO31" s="34" t="e">
        <f t="shared" si="7"/>
        <v>#DIV/0!</v>
      </c>
      <c r="BP31" s="35" t="e">
        <f t="shared" si="8"/>
        <v>#DIV/0!</v>
      </c>
    </row>
    <row r="32" spans="1:68" x14ac:dyDescent="0.45">
      <c r="A32" s="21"/>
      <c r="B32" s="22"/>
      <c r="C32" s="23"/>
      <c r="D32" s="23"/>
      <c r="E32" s="23"/>
      <c r="F32" s="22"/>
      <c r="G32" s="24">
        <f t="shared" si="12"/>
        <v>0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6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4">
        <f t="shared" si="11"/>
        <v>0</v>
      </c>
      <c r="BF32" s="27">
        <f t="shared" si="14"/>
        <v>0</v>
      </c>
      <c r="BG32" s="28">
        <f t="shared" si="13"/>
        <v>0</v>
      </c>
      <c r="BH32" s="29" t="e">
        <f t="shared" si="15"/>
        <v>#DIV/0!</v>
      </c>
      <c r="BI32" s="30"/>
      <c r="BJ32" s="31" t="e">
        <f t="shared" si="10"/>
        <v>#DIV/0!</v>
      </c>
      <c r="BK32" s="22"/>
      <c r="BL32" s="33" t="e">
        <f t="shared" si="6"/>
        <v>#DIV/0!</v>
      </c>
      <c r="BM32" s="22"/>
      <c r="BN32" s="32"/>
      <c r="BO32" s="34" t="e">
        <f t="shared" si="7"/>
        <v>#DIV/0!</v>
      </c>
      <c r="BP32" s="35" t="e">
        <f t="shared" si="8"/>
        <v>#DIV/0!</v>
      </c>
    </row>
    <row r="33" spans="1:68" x14ac:dyDescent="0.45">
      <c r="A33" s="21"/>
      <c r="B33" s="22"/>
      <c r="C33" s="23"/>
      <c r="D33" s="23"/>
      <c r="E33" s="23"/>
      <c r="F33" s="22"/>
      <c r="G33" s="24">
        <f t="shared" si="12"/>
        <v>0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6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4">
        <f t="shared" si="11"/>
        <v>0</v>
      </c>
      <c r="BF33" s="27">
        <f t="shared" si="14"/>
        <v>0</v>
      </c>
      <c r="BG33" s="28">
        <f t="shared" si="13"/>
        <v>0</v>
      </c>
      <c r="BH33" s="29" t="e">
        <f t="shared" si="15"/>
        <v>#DIV/0!</v>
      </c>
      <c r="BI33" s="30"/>
      <c r="BJ33" s="31" t="e">
        <f t="shared" si="10"/>
        <v>#DIV/0!</v>
      </c>
      <c r="BK33" s="22"/>
      <c r="BL33" s="33" t="e">
        <f t="shared" si="6"/>
        <v>#DIV/0!</v>
      </c>
      <c r="BM33" s="22"/>
      <c r="BN33" s="32"/>
      <c r="BO33" s="34" t="e">
        <f t="shared" si="7"/>
        <v>#DIV/0!</v>
      </c>
      <c r="BP33" s="35" t="e">
        <f t="shared" si="8"/>
        <v>#DIV/0!</v>
      </c>
    </row>
    <row r="34" spans="1:68" x14ac:dyDescent="0.45">
      <c r="A34" s="21"/>
      <c r="B34" s="22"/>
      <c r="C34" s="23"/>
      <c r="D34" s="23"/>
      <c r="E34" s="122"/>
      <c r="F34" s="22"/>
      <c r="G34" s="24">
        <f t="shared" si="12"/>
        <v>0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6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4">
        <f t="shared" si="11"/>
        <v>0</v>
      </c>
      <c r="BF34" s="27">
        <f t="shared" si="14"/>
        <v>0</v>
      </c>
      <c r="BG34" s="28">
        <f t="shared" si="13"/>
        <v>0</v>
      </c>
      <c r="BH34" s="29" t="e">
        <f t="shared" si="15"/>
        <v>#DIV/0!</v>
      </c>
      <c r="BI34" s="30"/>
      <c r="BJ34" s="31" t="e">
        <f t="shared" si="10"/>
        <v>#DIV/0!</v>
      </c>
      <c r="BK34" s="22"/>
      <c r="BL34" s="33" t="e">
        <f t="shared" si="6"/>
        <v>#DIV/0!</v>
      </c>
      <c r="BM34" s="22"/>
      <c r="BN34" s="32"/>
      <c r="BO34" s="34" t="e">
        <f t="shared" si="7"/>
        <v>#DIV/0!</v>
      </c>
      <c r="BP34" s="35" t="e">
        <f t="shared" si="8"/>
        <v>#DIV/0!</v>
      </c>
    </row>
    <row r="35" spans="1:68" ht="24.6" customHeight="1" x14ac:dyDescent="0.45">
      <c r="A35" s="21"/>
      <c r="B35" s="22"/>
      <c r="C35" s="23"/>
      <c r="D35" s="23"/>
      <c r="E35" s="122"/>
      <c r="F35" s="22"/>
      <c r="G35" s="24">
        <f t="shared" si="12"/>
        <v>0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6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4">
        <f t="shared" si="11"/>
        <v>0</v>
      </c>
      <c r="BF35" s="27">
        <f t="shared" si="14"/>
        <v>0</v>
      </c>
      <c r="BG35" s="28">
        <f t="shared" si="13"/>
        <v>0</v>
      </c>
      <c r="BH35" s="29" t="e">
        <f t="shared" si="15"/>
        <v>#DIV/0!</v>
      </c>
      <c r="BI35" s="30"/>
      <c r="BJ35" s="31" t="e">
        <f t="shared" si="10"/>
        <v>#DIV/0!</v>
      </c>
      <c r="BK35" s="22"/>
      <c r="BL35" s="33" t="e">
        <f t="shared" si="6"/>
        <v>#DIV/0!</v>
      </c>
      <c r="BM35" s="22"/>
      <c r="BN35" s="32"/>
      <c r="BO35" s="34" t="e">
        <f t="shared" si="7"/>
        <v>#DIV/0!</v>
      </c>
      <c r="BP35" s="35" t="e">
        <f t="shared" si="8"/>
        <v>#DIV/0!</v>
      </c>
    </row>
    <row r="36" spans="1:68" x14ac:dyDescent="0.45">
      <c r="A36" s="21"/>
      <c r="B36" s="22"/>
      <c r="C36" s="23"/>
      <c r="D36" s="23"/>
      <c r="E36" s="23"/>
      <c r="F36" s="22"/>
      <c r="G36" s="24">
        <f t="shared" si="12"/>
        <v>0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6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4">
        <f t="shared" si="11"/>
        <v>0</v>
      </c>
      <c r="BF36" s="27">
        <f t="shared" si="14"/>
        <v>0</v>
      </c>
      <c r="BG36" s="28">
        <f t="shared" si="13"/>
        <v>0</v>
      </c>
      <c r="BH36" s="29" t="e">
        <f t="shared" si="15"/>
        <v>#DIV/0!</v>
      </c>
      <c r="BI36" s="30"/>
      <c r="BJ36" s="31" t="e">
        <f t="shared" si="10"/>
        <v>#DIV/0!</v>
      </c>
      <c r="BK36" s="22"/>
      <c r="BL36" s="33" t="e">
        <f t="shared" si="6"/>
        <v>#DIV/0!</v>
      </c>
      <c r="BM36" s="22"/>
      <c r="BN36" s="32"/>
      <c r="BO36" s="34" t="e">
        <f t="shared" si="7"/>
        <v>#DIV/0!</v>
      </c>
      <c r="BP36" s="35" t="e">
        <f t="shared" si="8"/>
        <v>#DIV/0!</v>
      </c>
    </row>
    <row r="37" spans="1:68" x14ac:dyDescent="0.45">
      <c r="A37" s="21"/>
      <c r="B37" s="22"/>
      <c r="C37" s="23"/>
      <c r="D37" s="23"/>
      <c r="E37" s="23"/>
      <c r="F37" s="22"/>
      <c r="G37" s="24">
        <f t="shared" si="12"/>
        <v>0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6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4">
        <f t="shared" si="11"/>
        <v>0</v>
      </c>
      <c r="BF37" s="27">
        <f t="shared" si="14"/>
        <v>0</v>
      </c>
      <c r="BG37" s="28">
        <f t="shared" si="13"/>
        <v>0</v>
      </c>
      <c r="BH37" s="29" t="e">
        <f t="shared" si="15"/>
        <v>#DIV/0!</v>
      </c>
      <c r="BI37" s="30"/>
      <c r="BJ37" s="31" t="e">
        <f t="shared" si="10"/>
        <v>#DIV/0!</v>
      </c>
      <c r="BK37" s="22"/>
      <c r="BL37" s="33" t="e">
        <f t="shared" si="6"/>
        <v>#DIV/0!</v>
      </c>
      <c r="BM37" s="22"/>
      <c r="BN37" s="32"/>
      <c r="BO37" s="34" t="e">
        <f t="shared" si="7"/>
        <v>#DIV/0!</v>
      </c>
      <c r="BP37" s="35" t="e">
        <f t="shared" si="8"/>
        <v>#DIV/0!</v>
      </c>
    </row>
    <row r="38" spans="1:68" x14ac:dyDescent="0.45">
      <c r="A38" s="21"/>
      <c r="B38" s="22"/>
      <c r="C38" s="23"/>
      <c r="D38" s="23"/>
      <c r="E38" s="23"/>
      <c r="F38" s="22"/>
      <c r="G38" s="24">
        <f t="shared" si="12"/>
        <v>0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6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4">
        <f t="shared" si="11"/>
        <v>0</v>
      </c>
      <c r="BF38" s="27">
        <f t="shared" si="14"/>
        <v>0</v>
      </c>
      <c r="BG38" s="28">
        <f t="shared" si="13"/>
        <v>0</v>
      </c>
      <c r="BH38" s="29" t="e">
        <f t="shared" si="15"/>
        <v>#DIV/0!</v>
      </c>
      <c r="BI38" s="30"/>
      <c r="BJ38" s="31" t="e">
        <f t="shared" si="10"/>
        <v>#DIV/0!</v>
      </c>
      <c r="BK38" s="22"/>
      <c r="BL38" s="33" t="e">
        <f t="shared" si="6"/>
        <v>#DIV/0!</v>
      </c>
      <c r="BM38" s="22"/>
      <c r="BN38" s="32"/>
      <c r="BO38" s="34" t="e">
        <f t="shared" si="7"/>
        <v>#DIV/0!</v>
      </c>
      <c r="BP38" s="35" t="e">
        <f t="shared" si="8"/>
        <v>#DIV/0!</v>
      </c>
    </row>
    <row r="39" spans="1:68" x14ac:dyDescent="0.45">
      <c r="A39" s="21"/>
      <c r="B39" s="22"/>
      <c r="C39" s="23"/>
      <c r="D39" s="23"/>
      <c r="E39" s="23"/>
      <c r="F39" s="22"/>
      <c r="G39" s="24">
        <f t="shared" si="12"/>
        <v>0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6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4">
        <f t="shared" si="11"/>
        <v>0</v>
      </c>
      <c r="BF39" s="27">
        <f t="shared" si="14"/>
        <v>0</v>
      </c>
      <c r="BG39" s="28">
        <f t="shared" si="13"/>
        <v>0</v>
      </c>
      <c r="BH39" s="29" t="e">
        <f t="shared" si="15"/>
        <v>#DIV/0!</v>
      </c>
      <c r="BI39" s="30"/>
      <c r="BJ39" s="31" t="e">
        <f t="shared" si="10"/>
        <v>#DIV/0!</v>
      </c>
      <c r="BK39" s="22"/>
      <c r="BL39" s="33" t="e">
        <f t="shared" si="6"/>
        <v>#DIV/0!</v>
      </c>
      <c r="BM39" s="22"/>
      <c r="BN39" s="32"/>
      <c r="BO39" s="34" t="e">
        <f t="shared" si="7"/>
        <v>#DIV/0!</v>
      </c>
      <c r="BP39" s="35" t="e">
        <f t="shared" si="8"/>
        <v>#DIV/0!</v>
      </c>
    </row>
    <row r="40" spans="1:68" x14ac:dyDescent="0.45">
      <c r="A40" s="21"/>
      <c r="B40" s="22"/>
      <c r="C40" s="23"/>
      <c r="D40" s="23"/>
      <c r="E40" s="23"/>
      <c r="F40" s="22"/>
      <c r="G40" s="24">
        <f t="shared" si="12"/>
        <v>0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6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4">
        <f t="shared" si="11"/>
        <v>0</v>
      </c>
      <c r="BF40" s="27">
        <f t="shared" si="14"/>
        <v>0</v>
      </c>
      <c r="BG40" s="28">
        <f t="shared" si="13"/>
        <v>0</v>
      </c>
      <c r="BH40" s="29" t="e">
        <f t="shared" si="15"/>
        <v>#DIV/0!</v>
      </c>
      <c r="BI40" s="30"/>
      <c r="BJ40" s="31" t="e">
        <f t="shared" si="10"/>
        <v>#DIV/0!</v>
      </c>
      <c r="BK40" s="22"/>
      <c r="BL40" s="33" t="e">
        <f t="shared" si="6"/>
        <v>#DIV/0!</v>
      </c>
      <c r="BM40" s="22"/>
      <c r="BN40" s="32"/>
      <c r="BO40" s="34" t="e">
        <f t="shared" si="7"/>
        <v>#DIV/0!</v>
      </c>
      <c r="BP40" s="35" t="e">
        <f t="shared" si="8"/>
        <v>#DIV/0!</v>
      </c>
    </row>
    <row r="41" spans="1:68" x14ac:dyDescent="0.45">
      <c r="A41" s="21"/>
      <c r="B41" s="22"/>
      <c r="C41" s="23"/>
      <c r="D41" s="23"/>
      <c r="E41" s="23"/>
      <c r="F41" s="22"/>
      <c r="G41" s="24">
        <f t="shared" si="12"/>
        <v>0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6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4">
        <f t="shared" si="11"/>
        <v>0</v>
      </c>
      <c r="BF41" s="27">
        <f t="shared" si="14"/>
        <v>0</v>
      </c>
      <c r="BG41" s="28">
        <f t="shared" si="13"/>
        <v>0</v>
      </c>
      <c r="BH41" s="29" t="e">
        <f t="shared" si="15"/>
        <v>#DIV/0!</v>
      </c>
      <c r="BI41" s="30"/>
      <c r="BJ41" s="31" t="e">
        <f t="shared" si="10"/>
        <v>#DIV/0!</v>
      </c>
      <c r="BK41" s="22"/>
      <c r="BL41" s="33" t="e">
        <f t="shared" si="6"/>
        <v>#DIV/0!</v>
      </c>
      <c r="BM41" s="22"/>
      <c r="BN41" s="32"/>
      <c r="BO41" s="34" t="e">
        <f t="shared" si="7"/>
        <v>#DIV/0!</v>
      </c>
      <c r="BP41" s="35" t="e">
        <f t="shared" si="8"/>
        <v>#DIV/0!</v>
      </c>
    </row>
    <row r="42" spans="1:68" x14ac:dyDescent="0.45">
      <c r="A42" s="21"/>
      <c r="B42" s="22"/>
      <c r="C42" s="23"/>
      <c r="D42" s="23"/>
      <c r="E42" s="23"/>
      <c r="F42" s="22"/>
      <c r="G42" s="24">
        <f t="shared" ref="G42" si="16">(D42-C42)-(E42+F42)</f>
        <v>0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6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4">
        <f t="shared" ref="BE42" si="17">SUM(H42:BD42)</f>
        <v>0</v>
      </c>
      <c r="BF42" s="27">
        <f t="shared" ref="BF42" si="18">G42-BE42</f>
        <v>0</v>
      </c>
      <c r="BG42" s="28">
        <f t="shared" ref="BG42" si="19">(HOUR(BF42)*60)+MINUTE(BF42)</f>
        <v>0</v>
      </c>
      <c r="BH42" s="29" t="e">
        <f t="shared" ref="BH42" si="20">BF42/G42</f>
        <v>#DIV/0!</v>
      </c>
      <c r="BI42" s="30"/>
      <c r="BJ42" s="31" t="e">
        <f t="shared" si="10"/>
        <v>#DIV/0!</v>
      </c>
      <c r="BK42" s="22"/>
      <c r="BL42" s="33" t="e">
        <f t="shared" ref="BL42" si="21">BK42/BJ42</f>
        <v>#DIV/0!</v>
      </c>
      <c r="BM42" s="22"/>
      <c r="BN42" s="32"/>
      <c r="BO42" s="34" t="e">
        <f t="shared" ref="BO42" si="22">(BM42-BN42)/BK42</f>
        <v>#DIV/0!</v>
      </c>
      <c r="BP42" s="35" t="e">
        <f t="shared" si="8"/>
        <v>#DIV/0!</v>
      </c>
    </row>
    <row r="43" spans="1:68" x14ac:dyDescent="0.45">
      <c r="A43" s="21"/>
      <c r="B43" s="22"/>
      <c r="C43" s="23"/>
      <c r="D43" s="23"/>
      <c r="E43" s="23"/>
      <c r="F43" s="22"/>
      <c r="G43" s="24">
        <f t="shared" si="12"/>
        <v>0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6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4">
        <f t="shared" si="11"/>
        <v>0</v>
      </c>
      <c r="BF43" s="27">
        <f t="shared" si="14"/>
        <v>0</v>
      </c>
      <c r="BG43" s="28">
        <f t="shared" si="13"/>
        <v>0</v>
      </c>
      <c r="BH43" s="29" t="e">
        <f t="shared" si="15"/>
        <v>#DIV/0!</v>
      </c>
      <c r="BI43" s="30"/>
      <c r="BJ43" s="31" t="e">
        <f t="shared" si="10"/>
        <v>#DIV/0!</v>
      </c>
      <c r="BK43" s="22"/>
      <c r="BL43" s="33" t="e">
        <f t="shared" si="6"/>
        <v>#DIV/0!</v>
      </c>
      <c r="BM43" s="22"/>
      <c r="BN43" s="32"/>
      <c r="BO43" s="34" t="e">
        <f t="shared" si="7"/>
        <v>#DIV/0!</v>
      </c>
      <c r="BP43" s="35" t="e">
        <f t="shared" si="8"/>
        <v>#DIV/0!</v>
      </c>
    </row>
    <row r="44" spans="1:68" x14ac:dyDescent="0.45">
      <c r="A44" s="21"/>
      <c r="B44" s="22"/>
      <c r="C44" s="23"/>
      <c r="D44" s="23"/>
      <c r="E44" s="23"/>
      <c r="F44" s="22"/>
      <c r="G44" s="24">
        <f t="shared" si="12"/>
        <v>0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6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4">
        <f t="shared" si="11"/>
        <v>0</v>
      </c>
      <c r="BF44" s="27">
        <f t="shared" si="14"/>
        <v>0</v>
      </c>
      <c r="BG44" s="28">
        <f t="shared" si="13"/>
        <v>0</v>
      </c>
      <c r="BH44" s="29" t="e">
        <f t="shared" si="15"/>
        <v>#DIV/0!</v>
      </c>
      <c r="BI44" s="30"/>
      <c r="BJ44" s="31" t="e">
        <f t="shared" si="10"/>
        <v>#DIV/0!</v>
      </c>
      <c r="BK44" s="22"/>
      <c r="BL44" s="33" t="e">
        <f t="shared" si="6"/>
        <v>#DIV/0!</v>
      </c>
      <c r="BM44" s="22"/>
      <c r="BN44" s="32"/>
      <c r="BO44" s="34" t="e">
        <f t="shared" si="7"/>
        <v>#DIV/0!</v>
      </c>
      <c r="BP44" s="35" t="e">
        <f t="shared" si="8"/>
        <v>#DIV/0!</v>
      </c>
    </row>
    <row r="45" spans="1:68" x14ac:dyDescent="0.45">
      <c r="A45" s="21"/>
      <c r="B45" s="22"/>
      <c r="C45" s="23"/>
      <c r="D45" s="23"/>
      <c r="E45" s="23"/>
      <c r="F45" s="22"/>
      <c r="G45" s="24">
        <f t="shared" si="12"/>
        <v>0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6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4">
        <f t="shared" si="11"/>
        <v>0</v>
      </c>
      <c r="BF45" s="27">
        <f t="shared" si="14"/>
        <v>0</v>
      </c>
      <c r="BG45" s="28">
        <f t="shared" si="13"/>
        <v>0</v>
      </c>
      <c r="BH45" s="29" t="e">
        <f t="shared" si="15"/>
        <v>#DIV/0!</v>
      </c>
      <c r="BI45" s="30"/>
      <c r="BJ45" s="31" t="e">
        <f t="shared" si="10"/>
        <v>#DIV/0!</v>
      </c>
      <c r="BK45" s="22"/>
      <c r="BL45" s="33" t="e">
        <f t="shared" si="6"/>
        <v>#DIV/0!</v>
      </c>
      <c r="BM45" s="22"/>
      <c r="BN45" s="32"/>
      <c r="BO45" s="34" t="e">
        <f t="shared" si="7"/>
        <v>#DIV/0!</v>
      </c>
      <c r="BP45" s="35" t="e">
        <f t="shared" si="8"/>
        <v>#DIV/0!</v>
      </c>
    </row>
    <row r="46" spans="1:68" x14ac:dyDescent="0.45">
      <c r="A46" s="21"/>
      <c r="B46" s="22"/>
      <c r="C46" s="23"/>
      <c r="D46" s="23"/>
      <c r="E46" s="23"/>
      <c r="F46" s="22"/>
      <c r="G46" s="24">
        <f t="shared" si="12"/>
        <v>0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6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4">
        <f t="shared" si="11"/>
        <v>0</v>
      </c>
      <c r="BF46" s="27">
        <f t="shared" si="14"/>
        <v>0</v>
      </c>
      <c r="BG46" s="28">
        <f t="shared" si="13"/>
        <v>0</v>
      </c>
      <c r="BH46" s="29" t="e">
        <f t="shared" si="15"/>
        <v>#DIV/0!</v>
      </c>
      <c r="BI46" s="30"/>
      <c r="BJ46" s="31" t="e">
        <f t="shared" si="10"/>
        <v>#DIV/0!</v>
      </c>
      <c r="BK46" s="22"/>
      <c r="BL46" s="33" t="e">
        <f t="shared" si="6"/>
        <v>#DIV/0!</v>
      </c>
      <c r="BM46" s="22"/>
      <c r="BN46" s="32"/>
      <c r="BO46" s="34" t="e">
        <f t="shared" si="7"/>
        <v>#DIV/0!</v>
      </c>
      <c r="BP46" s="35" t="e">
        <f t="shared" si="8"/>
        <v>#DIV/0!</v>
      </c>
    </row>
    <row r="47" spans="1:68" x14ac:dyDescent="0.45">
      <c r="A47" s="21"/>
      <c r="B47" s="22"/>
      <c r="C47" s="23"/>
      <c r="D47" s="23"/>
      <c r="E47" s="23"/>
      <c r="F47" s="22"/>
      <c r="G47" s="24">
        <f t="shared" si="12"/>
        <v>0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6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4">
        <f t="shared" si="11"/>
        <v>0</v>
      </c>
      <c r="BF47" s="27">
        <f t="shared" si="14"/>
        <v>0</v>
      </c>
      <c r="BG47" s="28">
        <f t="shared" si="13"/>
        <v>0</v>
      </c>
      <c r="BH47" s="29" t="e">
        <f t="shared" si="15"/>
        <v>#DIV/0!</v>
      </c>
      <c r="BI47" s="30"/>
      <c r="BJ47" s="31" t="e">
        <f t="shared" si="10"/>
        <v>#DIV/0!</v>
      </c>
      <c r="BK47" s="22"/>
      <c r="BL47" s="33" t="e">
        <f t="shared" si="6"/>
        <v>#DIV/0!</v>
      </c>
      <c r="BM47" s="22"/>
      <c r="BN47" s="32"/>
      <c r="BO47" s="34" t="e">
        <f t="shared" si="7"/>
        <v>#DIV/0!</v>
      </c>
      <c r="BP47" s="35" t="e">
        <f t="shared" si="8"/>
        <v>#DIV/0!</v>
      </c>
    </row>
    <row r="48" spans="1:68" x14ac:dyDescent="0.45">
      <c r="A48" s="21"/>
      <c r="B48" s="22"/>
      <c r="C48" s="23"/>
      <c r="D48" s="23"/>
      <c r="E48" s="23"/>
      <c r="F48" s="22"/>
      <c r="G48" s="24">
        <f t="shared" si="12"/>
        <v>0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6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4">
        <f t="shared" si="11"/>
        <v>0</v>
      </c>
      <c r="BF48" s="27">
        <f t="shared" si="14"/>
        <v>0</v>
      </c>
      <c r="BG48" s="28">
        <f t="shared" si="13"/>
        <v>0</v>
      </c>
      <c r="BH48" s="29" t="e">
        <f t="shared" si="15"/>
        <v>#DIV/0!</v>
      </c>
      <c r="BI48" s="30"/>
      <c r="BJ48" s="31" t="e">
        <f t="shared" si="10"/>
        <v>#DIV/0!</v>
      </c>
      <c r="BK48" s="22"/>
      <c r="BL48" s="33" t="e">
        <f t="shared" si="6"/>
        <v>#DIV/0!</v>
      </c>
      <c r="BM48" s="22"/>
      <c r="BN48" s="32"/>
      <c r="BO48" s="34" t="e">
        <f t="shared" si="7"/>
        <v>#DIV/0!</v>
      </c>
      <c r="BP48" s="35" t="e">
        <f t="shared" si="8"/>
        <v>#DIV/0!</v>
      </c>
    </row>
    <row r="49" spans="1:68" x14ac:dyDescent="0.45">
      <c r="A49" s="21"/>
      <c r="B49" s="22"/>
      <c r="C49" s="23"/>
      <c r="D49" s="23"/>
      <c r="E49" s="23"/>
      <c r="F49" s="22"/>
      <c r="G49" s="24">
        <f t="shared" si="12"/>
        <v>0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6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4">
        <f t="shared" si="11"/>
        <v>0</v>
      </c>
      <c r="BF49" s="27">
        <f t="shared" si="14"/>
        <v>0</v>
      </c>
      <c r="BG49" s="28">
        <f t="shared" si="13"/>
        <v>0</v>
      </c>
      <c r="BH49" s="29" t="e">
        <f t="shared" si="15"/>
        <v>#DIV/0!</v>
      </c>
      <c r="BI49" s="30"/>
      <c r="BJ49" s="31" t="e">
        <f t="shared" si="10"/>
        <v>#DIV/0!</v>
      </c>
      <c r="BK49" s="22"/>
      <c r="BL49" s="33" t="e">
        <f t="shared" si="6"/>
        <v>#DIV/0!</v>
      </c>
      <c r="BM49" s="22"/>
      <c r="BN49" s="32"/>
      <c r="BO49" s="34" t="e">
        <f t="shared" si="7"/>
        <v>#DIV/0!</v>
      </c>
      <c r="BP49" s="35" t="e">
        <f t="shared" si="8"/>
        <v>#DIV/0!</v>
      </c>
    </row>
    <row r="50" spans="1:68" x14ac:dyDescent="0.45">
      <c r="A50" s="21"/>
      <c r="B50" s="22"/>
      <c r="C50" s="23"/>
      <c r="D50" s="23"/>
      <c r="E50" s="23"/>
      <c r="F50" s="22"/>
      <c r="G50" s="24">
        <f t="shared" si="12"/>
        <v>0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6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4">
        <f t="shared" si="11"/>
        <v>0</v>
      </c>
      <c r="BF50" s="27">
        <f t="shared" si="14"/>
        <v>0</v>
      </c>
      <c r="BG50" s="28">
        <f t="shared" si="13"/>
        <v>0</v>
      </c>
      <c r="BH50" s="29" t="e">
        <f t="shared" si="15"/>
        <v>#DIV/0!</v>
      </c>
      <c r="BI50" s="30"/>
      <c r="BJ50" s="31" t="e">
        <f t="shared" si="10"/>
        <v>#DIV/0!</v>
      </c>
      <c r="BK50" s="22"/>
      <c r="BL50" s="33" t="e">
        <f t="shared" si="6"/>
        <v>#DIV/0!</v>
      </c>
      <c r="BM50" s="22"/>
      <c r="BN50" s="32"/>
      <c r="BO50" s="34" t="e">
        <f t="shared" si="7"/>
        <v>#DIV/0!</v>
      </c>
      <c r="BP50" s="35" t="e">
        <f t="shared" si="8"/>
        <v>#DIV/0!</v>
      </c>
    </row>
    <row r="51" spans="1:68" x14ac:dyDescent="0.45">
      <c r="A51" s="21"/>
      <c r="B51" s="22"/>
      <c r="C51" s="23"/>
      <c r="D51" s="23"/>
      <c r="E51" s="23"/>
      <c r="F51" s="22"/>
      <c r="G51" s="24">
        <f t="shared" si="12"/>
        <v>0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6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4">
        <f t="shared" si="11"/>
        <v>0</v>
      </c>
      <c r="BF51" s="27">
        <f t="shared" si="14"/>
        <v>0</v>
      </c>
      <c r="BG51" s="28">
        <f t="shared" si="13"/>
        <v>0</v>
      </c>
      <c r="BH51" s="29" t="e">
        <f t="shared" si="15"/>
        <v>#DIV/0!</v>
      </c>
      <c r="BI51" s="30"/>
      <c r="BJ51" s="31" t="e">
        <f t="shared" si="10"/>
        <v>#DIV/0!</v>
      </c>
      <c r="BK51" s="22"/>
      <c r="BL51" s="33" t="e">
        <f t="shared" si="6"/>
        <v>#DIV/0!</v>
      </c>
      <c r="BM51" s="22"/>
      <c r="BN51" s="32"/>
      <c r="BO51" s="34" t="e">
        <f t="shared" si="7"/>
        <v>#DIV/0!</v>
      </c>
      <c r="BP51" s="35" t="e">
        <f t="shared" si="8"/>
        <v>#DIV/0!</v>
      </c>
    </row>
    <row r="52" spans="1:68" x14ac:dyDescent="0.45">
      <c r="A52" s="21"/>
      <c r="B52" s="22"/>
      <c r="C52" s="23"/>
      <c r="D52" s="23"/>
      <c r="E52" s="23"/>
      <c r="F52" s="22"/>
      <c r="G52" s="24">
        <f t="shared" si="12"/>
        <v>0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6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4">
        <f t="shared" si="11"/>
        <v>0</v>
      </c>
      <c r="BF52" s="27">
        <f t="shared" si="14"/>
        <v>0</v>
      </c>
      <c r="BG52" s="28">
        <f t="shared" si="13"/>
        <v>0</v>
      </c>
      <c r="BH52" s="29" t="e">
        <f t="shared" si="15"/>
        <v>#DIV/0!</v>
      </c>
      <c r="BI52" s="30"/>
      <c r="BJ52" s="31" t="e">
        <f t="shared" si="10"/>
        <v>#DIV/0!</v>
      </c>
      <c r="BK52" s="22"/>
      <c r="BL52" s="103" t="e">
        <f t="shared" si="6"/>
        <v>#DIV/0!</v>
      </c>
      <c r="BM52" s="22"/>
      <c r="BN52" s="32"/>
      <c r="BO52" s="102" t="e">
        <f t="shared" si="7"/>
        <v>#DIV/0!</v>
      </c>
      <c r="BP52" s="35" t="e">
        <f t="shared" si="8"/>
        <v>#DIV/0!</v>
      </c>
    </row>
    <row r="53" spans="1:68" x14ac:dyDescent="0.45">
      <c r="A53" s="21"/>
      <c r="B53" s="22"/>
      <c r="C53" s="23"/>
      <c r="D53" s="23"/>
      <c r="E53" s="23"/>
      <c r="F53" s="22"/>
      <c r="G53" s="24">
        <f t="shared" si="12"/>
        <v>0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6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4">
        <f t="shared" si="11"/>
        <v>0</v>
      </c>
      <c r="BF53" s="27">
        <f t="shared" si="14"/>
        <v>0</v>
      </c>
      <c r="BG53" s="28">
        <f t="shared" si="13"/>
        <v>0</v>
      </c>
      <c r="BH53" s="29" t="e">
        <f t="shared" si="15"/>
        <v>#DIV/0!</v>
      </c>
      <c r="BI53" s="30"/>
      <c r="BJ53" s="31" t="e">
        <f t="shared" si="10"/>
        <v>#DIV/0!</v>
      </c>
      <c r="BK53" s="22"/>
      <c r="BL53" s="33" t="e">
        <f t="shared" si="6"/>
        <v>#DIV/0!</v>
      </c>
      <c r="BM53" s="22"/>
      <c r="BN53" s="32"/>
      <c r="BO53" s="34" t="e">
        <f t="shared" si="7"/>
        <v>#DIV/0!</v>
      </c>
      <c r="BP53" s="35" t="e">
        <f t="shared" si="8"/>
        <v>#DIV/0!</v>
      </c>
    </row>
    <row r="54" spans="1:68" x14ac:dyDescent="0.45">
      <c r="A54" s="21"/>
      <c r="B54" s="119"/>
      <c r="C54" s="23"/>
      <c r="D54" s="23"/>
      <c r="E54" s="23"/>
      <c r="F54" s="22"/>
      <c r="G54" s="24">
        <f t="shared" si="12"/>
        <v>0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6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4">
        <f t="shared" si="11"/>
        <v>0</v>
      </c>
      <c r="BF54" s="27">
        <f t="shared" si="14"/>
        <v>0</v>
      </c>
      <c r="BG54" s="28">
        <f t="shared" si="13"/>
        <v>0</v>
      </c>
      <c r="BH54" s="29" t="e">
        <f t="shared" si="15"/>
        <v>#DIV/0!</v>
      </c>
      <c r="BI54" s="30"/>
      <c r="BJ54" s="31" t="e">
        <f t="shared" si="10"/>
        <v>#DIV/0!</v>
      </c>
      <c r="BK54" s="22"/>
      <c r="BL54" s="33" t="e">
        <f t="shared" si="6"/>
        <v>#DIV/0!</v>
      </c>
      <c r="BM54" s="22"/>
      <c r="BN54" s="32"/>
      <c r="BO54" s="34" t="e">
        <f t="shared" si="7"/>
        <v>#DIV/0!</v>
      </c>
      <c r="BP54" s="35" t="e">
        <f t="shared" si="8"/>
        <v>#DIV/0!</v>
      </c>
    </row>
    <row r="55" spans="1:68" x14ac:dyDescent="0.45">
      <c r="A55" s="21"/>
      <c r="B55" s="22"/>
      <c r="C55" s="23"/>
      <c r="D55" s="23"/>
      <c r="E55" s="23"/>
      <c r="F55" s="22"/>
      <c r="G55" s="24">
        <f t="shared" si="12"/>
        <v>0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6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4">
        <f t="shared" si="11"/>
        <v>0</v>
      </c>
      <c r="BF55" s="27">
        <f t="shared" si="14"/>
        <v>0</v>
      </c>
      <c r="BG55" s="28">
        <f t="shared" si="13"/>
        <v>0</v>
      </c>
      <c r="BH55" s="29" t="e">
        <f t="shared" si="15"/>
        <v>#DIV/0!</v>
      </c>
      <c r="BI55" s="30"/>
      <c r="BJ55" s="31" t="e">
        <f t="shared" si="10"/>
        <v>#DIV/0!</v>
      </c>
      <c r="BK55" s="22"/>
      <c r="BL55" s="33" t="e">
        <f t="shared" si="6"/>
        <v>#DIV/0!</v>
      </c>
      <c r="BM55" s="22"/>
      <c r="BN55" s="32"/>
      <c r="BO55" s="34" t="e">
        <f t="shared" si="7"/>
        <v>#DIV/0!</v>
      </c>
      <c r="BP55" s="35" t="e">
        <f t="shared" si="8"/>
        <v>#DIV/0!</v>
      </c>
    </row>
    <row r="56" spans="1:68" x14ac:dyDescent="0.45">
      <c r="A56" s="21"/>
      <c r="B56" s="22"/>
      <c r="C56" s="23"/>
      <c r="D56" s="23"/>
      <c r="E56" s="23"/>
      <c r="F56" s="22"/>
      <c r="G56" s="24">
        <f t="shared" si="12"/>
        <v>0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6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4">
        <f t="shared" si="11"/>
        <v>0</v>
      </c>
      <c r="BF56" s="27">
        <f t="shared" si="14"/>
        <v>0</v>
      </c>
      <c r="BG56" s="28">
        <f t="shared" si="13"/>
        <v>0</v>
      </c>
      <c r="BH56" s="29" t="e">
        <f t="shared" si="15"/>
        <v>#DIV/0!</v>
      </c>
      <c r="BI56" s="30"/>
      <c r="BJ56" s="31" t="e">
        <f t="shared" si="10"/>
        <v>#DIV/0!</v>
      </c>
      <c r="BK56" s="22"/>
      <c r="BL56" s="33" t="e">
        <f t="shared" si="6"/>
        <v>#DIV/0!</v>
      </c>
      <c r="BM56" s="22"/>
      <c r="BN56" s="32"/>
      <c r="BO56" s="34" t="e">
        <f t="shared" si="7"/>
        <v>#DIV/0!</v>
      </c>
      <c r="BP56" s="35" t="e">
        <f t="shared" si="8"/>
        <v>#DIV/0!</v>
      </c>
    </row>
    <row r="57" spans="1:68" x14ac:dyDescent="0.45">
      <c r="A57" s="21"/>
      <c r="B57" s="22"/>
      <c r="C57" s="23"/>
      <c r="D57" s="23"/>
      <c r="E57" s="23"/>
      <c r="F57" s="22"/>
      <c r="G57" s="24">
        <f t="shared" si="12"/>
        <v>0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6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4">
        <f t="shared" si="11"/>
        <v>0</v>
      </c>
      <c r="BF57" s="27">
        <f t="shared" si="14"/>
        <v>0</v>
      </c>
      <c r="BG57" s="28">
        <f t="shared" si="13"/>
        <v>0</v>
      </c>
      <c r="BH57" s="29" t="e">
        <f t="shared" si="15"/>
        <v>#DIV/0!</v>
      </c>
      <c r="BI57" s="30"/>
      <c r="BJ57" s="31" t="e">
        <f t="shared" si="10"/>
        <v>#DIV/0!</v>
      </c>
      <c r="BK57" s="22"/>
      <c r="BL57" s="33" t="e">
        <f t="shared" si="6"/>
        <v>#DIV/0!</v>
      </c>
      <c r="BM57" s="22"/>
      <c r="BN57" s="32"/>
      <c r="BO57" s="34" t="e">
        <f t="shared" si="7"/>
        <v>#DIV/0!</v>
      </c>
      <c r="BP57" s="35" t="e">
        <f t="shared" si="8"/>
        <v>#DIV/0!</v>
      </c>
    </row>
    <row r="58" spans="1:68" x14ac:dyDescent="0.45">
      <c r="A58" s="21"/>
      <c r="B58" s="22"/>
      <c r="C58" s="23"/>
      <c r="D58" s="23"/>
      <c r="E58" s="23"/>
      <c r="F58" s="22"/>
      <c r="G58" s="24">
        <f t="shared" si="12"/>
        <v>0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6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4">
        <f t="shared" si="11"/>
        <v>0</v>
      </c>
      <c r="BF58" s="27">
        <f t="shared" si="14"/>
        <v>0</v>
      </c>
      <c r="BG58" s="28">
        <f t="shared" si="13"/>
        <v>0</v>
      </c>
      <c r="BH58" s="29" t="e">
        <f t="shared" si="15"/>
        <v>#DIV/0!</v>
      </c>
      <c r="BI58" s="30"/>
      <c r="BJ58" s="31" t="e">
        <f t="shared" si="10"/>
        <v>#DIV/0!</v>
      </c>
      <c r="BK58" s="22"/>
      <c r="BL58" s="33" t="e">
        <f t="shared" si="6"/>
        <v>#DIV/0!</v>
      </c>
      <c r="BM58" s="22"/>
      <c r="BN58" s="32"/>
      <c r="BO58" s="34" t="e">
        <f t="shared" si="7"/>
        <v>#DIV/0!</v>
      </c>
      <c r="BP58" s="35" t="e">
        <f t="shared" si="8"/>
        <v>#DIV/0!</v>
      </c>
    </row>
    <row r="59" spans="1:68" x14ac:dyDescent="0.45">
      <c r="A59" s="21"/>
      <c r="B59" s="22"/>
      <c r="C59" s="23"/>
      <c r="D59" s="23"/>
      <c r="E59" s="23"/>
      <c r="F59" s="22"/>
      <c r="G59" s="24">
        <f t="shared" si="12"/>
        <v>0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6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4">
        <f t="shared" si="11"/>
        <v>0</v>
      </c>
      <c r="BF59" s="27">
        <f t="shared" si="14"/>
        <v>0</v>
      </c>
      <c r="BG59" s="28">
        <f t="shared" si="13"/>
        <v>0</v>
      </c>
      <c r="BH59" s="29" t="e">
        <f t="shared" si="15"/>
        <v>#DIV/0!</v>
      </c>
      <c r="BI59" s="30"/>
      <c r="BJ59" s="31" t="e">
        <f t="shared" si="10"/>
        <v>#DIV/0!</v>
      </c>
      <c r="BK59" s="22"/>
      <c r="BL59" s="33" t="e">
        <f t="shared" si="6"/>
        <v>#DIV/0!</v>
      </c>
      <c r="BM59" s="22"/>
      <c r="BN59" s="32"/>
      <c r="BO59" s="34" t="e">
        <f t="shared" si="7"/>
        <v>#DIV/0!</v>
      </c>
      <c r="BP59" s="35" t="e">
        <f t="shared" si="8"/>
        <v>#DIV/0!</v>
      </c>
    </row>
    <row r="60" spans="1:68" x14ac:dyDescent="0.45">
      <c r="A60" s="21"/>
      <c r="B60" s="22"/>
      <c r="C60" s="23"/>
      <c r="D60" s="23"/>
      <c r="E60" s="23"/>
      <c r="F60" s="22"/>
      <c r="G60" s="24">
        <f t="shared" si="12"/>
        <v>0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6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4">
        <f t="shared" ref="BE60:BE86" si="23">SUM(H60:BD60)</f>
        <v>0</v>
      </c>
      <c r="BF60" s="27">
        <f t="shared" si="14"/>
        <v>0</v>
      </c>
      <c r="BG60" s="28">
        <f t="shared" si="13"/>
        <v>0</v>
      </c>
      <c r="BH60" s="29" t="e">
        <f t="shared" si="15"/>
        <v>#DIV/0!</v>
      </c>
      <c r="BI60" s="30"/>
      <c r="BJ60" s="31" t="e">
        <f t="shared" si="10"/>
        <v>#DIV/0!</v>
      </c>
      <c r="BK60" s="22"/>
      <c r="BL60" s="33" t="e">
        <f t="shared" si="6"/>
        <v>#DIV/0!</v>
      </c>
      <c r="BM60" s="22"/>
      <c r="BN60" s="32"/>
      <c r="BO60" s="102" t="e">
        <f t="shared" si="7"/>
        <v>#DIV/0!</v>
      </c>
      <c r="BP60" s="35" t="e">
        <f t="shared" si="8"/>
        <v>#DIV/0!</v>
      </c>
    </row>
    <row r="61" spans="1:68" x14ac:dyDescent="0.45">
      <c r="A61" s="21"/>
      <c r="B61" s="22"/>
      <c r="C61" s="23"/>
      <c r="D61" s="23"/>
      <c r="E61" s="23"/>
      <c r="F61" s="22"/>
      <c r="G61" s="24">
        <f t="shared" si="12"/>
        <v>0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6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4">
        <f t="shared" si="23"/>
        <v>0</v>
      </c>
      <c r="BF61" s="27">
        <f t="shared" si="14"/>
        <v>0</v>
      </c>
      <c r="BG61" s="28">
        <f t="shared" si="13"/>
        <v>0</v>
      </c>
      <c r="BH61" s="29" t="e">
        <f t="shared" si="15"/>
        <v>#DIV/0!</v>
      </c>
      <c r="BI61" s="30"/>
      <c r="BJ61" s="31" t="e">
        <f t="shared" si="10"/>
        <v>#DIV/0!</v>
      </c>
      <c r="BK61" s="22"/>
      <c r="BL61" s="33" t="e">
        <f t="shared" si="6"/>
        <v>#DIV/0!</v>
      </c>
      <c r="BM61" s="22"/>
      <c r="BN61" s="32"/>
      <c r="BO61" s="102" t="e">
        <f t="shared" si="7"/>
        <v>#DIV/0!</v>
      </c>
      <c r="BP61" s="35" t="e">
        <f t="shared" si="8"/>
        <v>#DIV/0!</v>
      </c>
    </row>
    <row r="62" spans="1:68" x14ac:dyDescent="0.45">
      <c r="A62" s="21"/>
      <c r="B62" s="22"/>
      <c r="C62" s="23"/>
      <c r="D62" s="23"/>
      <c r="E62" s="23"/>
      <c r="F62" s="22"/>
      <c r="G62" s="24">
        <f t="shared" si="12"/>
        <v>0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6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4">
        <f t="shared" si="23"/>
        <v>0</v>
      </c>
      <c r="BF62" s="27">
        <f t="shared" si="14"/>
        <v>0</v>
      </c>
      <c r="BG62" s="28">
        <f t="shared" si="13"/>
        <v>0</v>
      </c>
      <c r="BH62" s="29" t="e">
        <f t="shared" si="15"/>
        <v>#DIV/0!</v>
      </c>
      <c r="BI62" s="30"/>
      <c r="BJ62" s="31" t="e">
        <f t="shared" si="10"/>
        <v>#DIV/0!</v>
      </c>
      <c r="BK62" s="22"/>
      <c r="BL62" s="33" t="e">
        <f t="shared" si="6"/>
        <v>#DIV/0!</v>
      </c>
      <c r="BM62" s="22"/>
      <c r="BN62" s="32"/>
      <c r="BO62" s="102" t="e">
        <f t="shared" si="7"/>
        <v>#DIV/0!</v>
      </c>
      <c r="BP62" s="35" t="e">
        <f t="shared" si="8"/>
        <v>#DIV/0!</v>
      </c>
    </row>
    <row r="63" spans="1:68" x14ac:dyDescent="0.45">
      <c r="A63" s="21"/>
      <c r="B63" s="22"/>
      <c r="C63" s="23"/>
      <c r="D63" s="23"/>
      <c r="E63" s="23"/>
      <c r="F63" s="22"/>
      <c r="G63" s="24">
        <f t="shared" si="12"/>
        <v>0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6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4">
        <f t="shared" si="23"/>
        <v>0</v>
      </c>
      <c r="BF63" s="27">
        <f t="shared" si="14"/>
        <v>0</v>
      </c>
      <c r="BG63" s="28">
        <f t="shared" si="13"/>
        <v>0</v>
      </c>
      <c r="BH63" s="29" t="e">
        <f t="shared" si="15"/>
        <v>#DIV/0!</v>
      </c>
      <c r="BI63" s="30"/>
      <c r="BJ63" s="31" t="e">
        <f t="shared" si="10"/>
        <v>#DIV/0!</v>
      </c>
      <c r="BK63" s="22"/>
      <c r="BL63" s="33" t="e">
        <f t="shared" si="6"/>
        <v>#DIV/0!</v>
      </c>
      <c r="BM63" s="22"/>
      <c r="BN63" s="32"/>
      <c r="BO63" s="34" t="e">
        <f t="shared" si="7"/>
        <v>#DIV/0!</v>
      </c>
      <c r="BP63" s="35" t="e">
        <f t="shared" si="8"/>
        <v>#DIV/0!</v>
      </c>
    </row>
    <row r="64" spans="1:68" x14ac:dyDescent="0.45">
      <c r="A64" s="21"/>
      <c r="B64" s="22"/>
      <c r="C64" s="23"/>
      <c r="D64" s="23"/>
      <c r="E64" s="23"/>
      <c r="F64" s="22"/>
      <c r="G64" s="24">
        <f t="shared" si="12"/>
        <v>0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6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4">
        <f t="shared" si="23"/>
        <v>0</v>
      </c>
      <c r="BF64" s="27">
        <f t="shared" si="14"/>
        <v>0</v>
      </c>
      <c r="BG64" s="28">
        <f t="shared" si="13"/>
        <v>0</v>
      </c>
      <c r="BH64" s="29" t="e">
        <f t="shared" si="15"/>
        <v>#DIV/0!</v>
      </c>
      <c r="BI64" s="30"/>
      <c r="BJ64" s="31" t="e">
        <f t="shared" si="10"/>
        <v>#DIV/0!</v>
      </c>
      <c r="BK64" s="22"/>
      <c r="BL64" s="33" t="e">
        <f t="shared" ref="BL64:BL127" si="24">BK64/BJ64</f>
        <v>#DIV/0!</v>
      </c>
      <c r="BM64" s="22"/>
      <c r="BN64" s="32"/>
      <c r="BO64" s="34" t="e">
        <f t="shared" ref="BO64:BO127" si="25">(BM64-BN64)/BK64</f>
        <v>#DIV/0!</v>
      </c>
      <c r="BP64" s="35" t="e">
        <f t="shared" si="8"/>
        <v>#DIV/0!</v>
      </c>
    </row>
    <row r="65" spans="1:68" s="117" customFormat="1" x14ac:dyDescent="0.45">
      <c r="A65" s="21"/>
      <c r="B65" s="10"/>
      <c r="C65" s="23"/>
      <c r="D65" s="23"/>
      <c r="E65" s="23"/>
      <c r="F65" s="9"/>
      <c r="G65" s="109">
        <f t="shared" si="12"/>
        <v>0</v>
      </c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1"/>
      <c r="AP65" s="25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09">
        <f t="shared" si="23"/>
        <v>0</v>
      </c>
      <c r="BF65" s="112">
        <f t="shared" si="14"/>
        <v>0</v>
      </c>
      <c r="BG65" s="113">
        <f t="shared" si="13"/>
        <v>0</v>
      </c>
      <c r="BH65" s="114" t="e">
        <f t="shared" si="15"/>
        <v>#DIV/0!</v>
      </c>
      <c r="BI65" s="115"/>
      <c r="BJ65" s="31" t="e">
        <f t="shared" si="10"/>
        <v>#DIV/0!</v>
      </c>
      <c r="BK65" s="9"/>
      <c r="BL65" s="33" t="e">
        <f t="shared" si="24"/>
        <v>#DIV/0!</v>
      </c>
      <c r="BM65" s="9"/>
      <c r="BN65" s="116"/>
      <c r="BO65" s="34" t="e">
        <f t="shared" si="25"/>
        <v>#DIV/0!</v>
      </c>
      <c r="BP65" s="35" t="e">
        <f t="shared" si="8"/>
        <v>#DIV/0!</v>
      </c>
    </row>
    <row r="66" spans="1:68" x14ac:dyDescent="0.45">
      <c r="A66" s="21"/>
      <c r="B66" s="22"/>
      <c r="C66" s="23"/>
      <c r="D66" s="23"/>
      <c r="E66" s="23"/>
      <c r="F66" s="22"/>
      <c r="G66" s="24">
        <f t="shared" si="12"/>
        <v>0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6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4">
        <f t="shared" si="23"/>
        <v>0</v>
      </c>
      <c r="BF66" s="27">
        <f t="shared" si="14"/>
        <v>0</v>
      </c>
      <c r="BG66" s="28">
        <f t="shared" si="13"/>
        <v>0</v>
      </c>
      <c r="BH66" s="29" t="e">
        <f t="shared" si="15"/>
        <v>#DIV/0!</v>
      </c>
      <c r="BI66" s="30"/>
      <c r="BJ66" s="31" t="e">
        <f t="shared" si="10"/>
        <v>#DIV/0!</v>
      </c>
      <c r="BK66" s="22"/>
      <c r="BL66" s="33" t="e">
        <f t="shared" si="24"/>
        <v>#DIV/0!</v>
      </c>
      <c r="BM66" s="22"/>
      <c r="BN66" s="32"/>
      <c r="BO66" s="34" t="e">
        <f t="shared" si="25"/>
        <v>#DIV/0!</v>
      </c>
      <c r="BP66" s="35" t="e">
        <f t="shared" ref="BP66:BP129" si="26">BO66*BL66*BH66</f>
        <v>#DIV/0!</v>
      </c>
    </row>
    <row r="67" spans="1:68" x14ac:dyDescent="0.45">
      <c r="A67" s="21"/>
      <c r="B67" s="22"/>
      <c r="C67" s="23"/>
      <c r="D67" s="23"/>
      <c r="E67" s="23"/>
      <c r="F67" s="22"/>
      <c r="G67" s="24">
        <f t="shared" si="12"/>
        <v>0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6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4">
        <f t="shared" si="23"/>
        <v>0</v>
      </c>
      <c r="BF67" s="27">
        <f t="shared" si="14"/>
        <v>0</v>
      </c>
      <c r="BG67" s="28">
        <f t="shared" si="13"/>
        <v>0</v>
      </c>
      <c r="BH67" s="29" t="e">
        <f t="shared" si="15"/>
        <v>#DIV/0!</v>
      </c>
      <c r="BI67" s="30"/>
      <c r="BJ67" s="31" t="e">
        <f t="shared" si="10"/>
        <v>#DIV/0!</v>
      </c>
      <c r="BK67" s="22"/>
      <c r="BL67" s="33" t="e">
        <f t="shared" si="24"/>
        <v>#DIV/0!</v>
      </c>
      <c r="BM67" s="22"/>
      <c r="BN67" s="32"/>
      <c r="BO67" s="34" t="e">
        <f t="shared" si="25"/>
        <v>#DIV/0!</v>
      </c>
      <c r="BP67" s="35" t="e">
        <f t="shared" si="26"/>
        <v>#DIV/0!</v>
      </c>
    </row>
    <row r="68" spans="1:68" x14ac:dyDescent="0.45">
      <c r="A68" s="21"/>
      <c r="B68" s="22"/>
      <c r="C68" s="23"/>
      <c r="D68" s="23"/>
      <c r="E68" s="23"/>
      <c r="F68" s="22"/>
      <c r="G68" s="24">
        <f t="shared" si="12"/>
        <v>0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6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4">
        <f t="shared" si="23"/>
        <v>0</v>
      </c>
      <c r="BF68" s="27">
        <f t="shared" si="14"/>
        <v>0</v>
      </c>
      <c r="BG68" s="28">
        <f t="shared" si="13"/>
        <v>0</v>
      </c>
      <c r="BH68" s="29" t="e">
        <f t="shared" si="15"/>
        <v>#DIV/0!</v>
      </c>
      <c r="BI68" s="30"/>
      <c r="BJ68" s="31" t="e">
        <f t="shared" si="10"/>
        <v>#DIV/0!</v>
      </c>
      <c r="BK68" s="22"/>
      <c r="BL68" s="33" t="e">
        <f t="shared" si="24"/>
        <v>#DIV/0!</v>
      </c>
      <c r="BM68" s="22"/>
      <c r="BN68" s="32"/>
      <c r="BO68" s="102" t="e">
        <f t="shared" si="25"/>
        <v>#DIV/0!</v>
      </c>
      <c r="BP68" s="35" t="e">
        <f t="shared" si="26"/>
        <v>#DIV/0!</v>
      </c>
    </row>
    <row r="69" spans="1:68" x14ac:dyDescent="0.45">
      <c r="A69" s="21"/>
      <c r="B69" s="22"/>
      <c r="C69" s="23"/>
      <c r="D69" s="23"/>
      <c r="E69" s="23"/>
      <c r="F69" s="22"/>
      <c r="G69" s="24">
        <f t="shared" si="12"/>
        <v>0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6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4">
        <f t="shared" si="23"/>
        <v>0</v>
      </c>
      <c r="BF69" s="27">
        <f t="shared" si="14"/>
        <v>0</v>
      </c>
      <c r="BG69" s="28">
        <f t="shared" si="13"/>
        <v>0</v>
      </c>
      <c r="BH69" s="29" t="e">
        <f t="shared" si="15"/>
        <v>#DIV/0!</v>
      </c>
      <c r="BI69" s="30"/>
      <c r="BJ69" s="31" t="e">
        <f t="shared" si="10"/>
        <v>#DIV/0!</v>
      </c>
      <c r="BK69" s="22"/>
      <c r="BL69" s="33" t="e">
        <f t="shared" si="24"/>
        <v>#DIV/0!</v>
      </c>
      <c r="BM69" s="22"/>
      <c r="BN69" s="32"/>
      <c r="BO69" s="34" t="e">
        <f t="shared" si="25"/>
        <v>#DIV/0!</v>
      </c>
      <c r="BP69" s="35" t="e">
        <f t="shared" si="26"/>
        <v>#DIV/0!</v>
      </c>
    </row>
    <row r="70" spans="1:68" x14ac:dyDescent="0.45">
      <c r="A70" s="21"/>
      <c r="B70" s="22"/>
      <c r="C70" s="23"/>
      <c r="D70" s="23"/>
      <c r="E70" s="23"/>
      <c r="F70" s="22"/>
      <c r="G70" s="24">
        <f t="shared" si="12"/>
        <v>0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6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4">
        <f t="shared" si="23"/>
        <v>0</v>
      </c>
      <c r="BF70" s="27">
        <f t="shared" si="14"/>
        <v>0</v>
      </c>
      <c r="BG70" s="28">
        <f t="shared" si="13"/>
        <v>0</v>
      </c>
      <c r="BH70" s="29" t="e">
        <f t="shared" si="15"/>
        <v>#DIV/0!</v>
      </c>
      <c r="BI70" s="30"/>
      <c r="BJ70" s="31" t="e">
        <f t="shared" ref="BJ70:BJ133" si="27">(BG70*60)/BI70*7</f>
        <v>#DIV/0!</v>
      </c>
      <c r="BK70" s="22"/>
      <c r="BL70" s="103" t="e">
        <f t="shared" si="24"/>
        <v>#DIV/0!</v>
      </c>
      <c r="BM70" s="22"/>
      <c r="BN70" s="32"/>
      <c r="BO70" s="102" t="e">
        <f t="shared" si="25"/>
        <v>#DIV/0!</v>
      </c>
      <c r="BP70" s="35" t="e">
        <f t="shared" si="26"/>
        <v>#DIV/0!</v>
      </c>
    </row>
    <row r="71" spans="1:68" x14ac:dyDescent="0.45">
      <c r="A71" s="21"/>
      <c r="B71" s="22"/>
      <c r="C71" s="23"/>
      <c r="D71" s="23"/>
      <c r="E71" s="23"/>
      <c r="F71" s="22"/>
      <c r="G71" s="24">
        <f t="shared" si="12"/>
        <v>0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6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4">
        <f t="shared" si="23"/>
        <v>0</v>
      </c>
      <c r="BF71" s="27">
        <f t="shared" si="14"/>
        <v>0</v>
      </c>
      <c r="BG71" s="28">
        <f t="shared" si="13"/>
        <v>0</v>
      </c>
      <c r="BH71" s="29" t="e">
        <f t="shared" si="15"/>
        <v>#DIV/0!</v>
      </c>
      <c r="BI71" s="30"/>
      <c r="BJ71" s="31" t="e">
        <f t="shared" si="27"/>
        <v>#DIV/0!</v>
      </c>
      <c r="BK71" s="22"/>
      <c r="BL71" s="33" t="e">
        <f t="shared" si="24"/>
        <v>#DIV/0!</v>
      </c>
      <c r="BM71" s="22"/>
      <c r="BN71" s="32"/>
      <c r="BO71" s="34" t="e">
        <f t="shared" si="25"/>
        <v>#DIV/0!</v>
      </c>
      <c r="BP71" s="35" t="e">
        <f t="shared" si="26"/>
        <v>#DIV/0!</v>
      </c>
    </row>
    <row r="72" spans="1:68" x14ac:dyDescent="0.45">
      <c r="A72" s="21"/>
      <c r="B72" s="22"/>
      <c r="C72" s="23"/>
      <c r="D72" s="23"/>
      <c r="E72" s="23"/>
      <c r="F72" s="22"/>
      <c r="G72" s="24">
        <f t="shared" si="12"/>
        <v>0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6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4">
        <f t="shared" si="23"/>
        <v>0</v>
      </c>
      <c r="BF72" s="27">
        <f t="shared" si="14"/>
        <v>0</v>
      </c>
      <c r="BG72" s="28">
        <f t="shared" si="13"/>
        <v>0</v>
      </c>
      <c r="BH72" s="29" t="e">
        <f t="shared" si="15"/>
        <v>#DIV/0!</v>
      </c>
      <c r="BI72" s="30"/>
      <c r="BJ72" s="31" t="e">
        <f t="shared" si="27"/>
        <v>#DIV/0!</v>
      </c>
      <c r="BK72" s="22"/>
      <c r="BL72" s="33" t="e">
        <f t="shared" si="24"/>
        <v>#DIV/0!</v>
      </c>
      <c r="BM72" s="22"/>
      <c r="BN72" s="32"/>
      <c r="BO72" s="34" t="e">
        <f t="shared" si="25"/>
        <v>#DIV/0!</v>
      </c>
      <c r="BP72" s="35" t="e">
        <f t="shared" si="26"/>
        <v>#DIV/0!</v>
      </c>
    </row>
    <row r="73" spans="1:68" x14ac:dyDescent="0.45">
      <c r="A73" s="21"/>
      <c r="B73" s="22"/>
      <c r="C73" s="23"/>
      <c r="D73" s="23"/>
      <c r="E73" s="23"/>
      <c r="F73" s="22"/>
      <c r="G73" s="24">
        <f t="shared" si="12"/>
        <v>0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6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4">
        <f t="shared" si="23"/>
        <v>0</v>
      </c>
      <c r="BF73" s="27">
        <f t="shared" si="14"/>
        <v>0</v>
      </c>
      <c r="BG73" s="28">
        <f t="shared" si="13"/>
        <v>0</v>
      </c>
      <c r="BH73" s="29" t="e">
        <f t="shared" si="15"/>
        <v>#DIV/0!</v>
      </c>
      <c r="BI73" s="30"/>
      <c r="BJ73" s="31" t="e">
        <f t="shared" si="27"/>
        <v>#DIV/0!</v>
      </c>
      <c r="BK73" s="22"/>
      <c r="BL73" s="33" t="e">
        <f t="shared" si="24"/>
        <v>#DIV/0!</v>
      </c>
      <c r="BM73" s="22"/>
      <c r="BN73" s="32"/>
      <c r="BO73" s="34" t="e">
        <f t="shared" si="25"/>
        <v>#DIV/0!</v>
      </c>
      <c r="BP73" s="35" t="e">
        <f t="shared" si="26"/>
        <v>#DIV/0!</v>
      </c>
    </row>
    <row r="74" spans="1:68" x14ac:dyDescent="0.45">
      <c r="A74" s="21"/>
      <c r="B74" s="22"/>
      <c r="C74" s="23"/>
      <c r="D74" s="23"/>
      <c r="E74" s="23"/>
      <c r="F74" s="22"/>
      <c r="G74" s="24">
        <f t="shared" si="12"/>
        <v>0</v>
      </c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6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4">
        <f t="shared" si="23"/>
        <v>0</v>
      </c>
      <c r="BF74" s="27">
        <f t="shared" si="14"/>
        <v>0</v>
      </c>
      <c r="BG74" s="28">
        <f t="shared" si="13"/>
        <v>0</v>
      </c>
      <c r="BH74" s="29" t="e">
        <f t="shared" si="15"/>
        <v>#DIV/0!</v>
      </c>
      <c r="BI74" s="30"/>
      <c r="BJ74" s="31" t="e">
        <f t="shared" si="27"/>
        <v>#DIV/0!</v>
      </c>
      <c r="BK74" s="22"/>
      <c r="BL74" s="33" t="e">
        <f t="shared" si="24"/>
        <v>#DIV/0!</v>
      </c>
      <c r="BM74" s="22"/>
      <c r="BN74" s="32"/>
      <c r="BO74" s="34" t="e">
        <f t="shared" si="25"/>
        <v>#DIV/0!</v>
      </c>
      <c r="BP74" s="35" t="e">
        <f t="shared" si="26"/>
        <v>#DIV/0!</v>
      </c>
    </row>
    <row r="75" spans="1:68" x14ac:dyDescent="0.45">
      <c r="A75" s="21"/>
      <c r="B75" s="22"/>
      <c r="C75" s="23"/>
      <c r="D75" s="23"/>
      <c r="E75" s="23"/>
      <c r="F75" s="22"/>
      <c r="G75" s="24">
        <f t="shared" si="12"/>
        <v>0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6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4">
        <f t="shared" si="23"/>
        <v>0</v>
      </c>
      <c r="BF75" s="27">
        <f t="shared" si="14"/>
        <v>0</v>
      </c>
      <c r="BG75" s="28">
        <f t="shared" si="13"/>
        <v>0</v>
      </c>
      <c r="BH75" s="29" t="e">
        <f t="shared" si="15"/>
        <v>#DIV/0!</v>
      </c>
      <c r="BI75" s="30"/>
      <c r="BJ75" s="31" t="e">
        <f t="shared" si="27"/>
        <v>#DIV/0!</v>
      </c>
      <c r="BK75" s="22"/>
      <c r="BL75" s="33" t="e">
        <f t="shared" si="24"/>
        <v>#DIV/0!</v>
      </c>
      <c r="BM75" s="22"/>
      <c r="BN75" s="32"/>
      <c r="BO75" s="34" t="e">
        <f t="shared" si="25"/>
        <v>#DIV/0!</v>
      </c>
      <c r="BP75" s="35" t="e">
        <f t="shared" si="26"/>
        <v>#DIV/0!</v>
      </c>
    </row>
    <row r="76" spans="1:68" x14ac:dyDescent="0.45">
      <c r="A76" s="21"/>
      <c r="B76" s="22"/>
      <c r="C76" s="23"/>
      <c r="D76" s="23"/>
      <c r="E76" s="23"/>
      <c r="F76" s="22"/>
      <c r="G76" s="24">
        <f t="shared" si="12"/>
        <v>0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6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4">
        <f t="shared" si="23"/>
        <v>0</v>
      </c>
      <c r="BF76" s="27">
        <f t="shared" si="14"/>
        <v>0</v>
      </c>
      <c r="BG76" s="28">
        <f t="shared" si="13"/>
        <v>0</v>
      </c>
      <c r="BH76" s="29" t="e">
        <f t="shared" si="15"/>
        <v>#DIV/0!</v>
      </c>
      <c r="BI76" s="30"/>
      <c r="BJ76" s="31" t="e">
        <f t="shared" si="27"/>
        <v>#DIV/0!</v>
      </c>
      <c r="BK76" s="22"/>
      <c r="BL76" s="33" t="e">
        <f t="shared" si="24"/>
        <v>#DIV/0!</v>
      </c>
      <c r="BM76" s="22"/>
      <c r="BN76" s="32"/>
      <c r="BO76" s="34" t="e">
        <f t="shared" si="25"/>
        <v>#DIV/0!</v>
      </c>
      <c r="BP76" s="35" t="e">
        <f t="shared" si="26"/>
        <v>#DIV/0!</v>
      </c>
    </row>
    <row r="77" spans="1:68" x14ac:dyDescent="0.45">
      <c r="A77" s="21"/>
      <c r="B77" s="22"/>
      <c r="C77" s="23"/>
      <c r="D77" s="23"/>
      <c r="E77" s="23"/>
      <c r="F77" s="22"/>
      <c r="G77" s="24">
        <f t="shared" si="12"/>
        <v>0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6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4">
        <f t="shared" si="23"/>
        <v>0</v>
      </c>
      <c r="BF77" s="27">
        <f t="shared" si="14"/>
        <v>0</v>
      </c>
      <c r="BG77" s="28">
        <f t="shared" si="13"/>
        <v>0</v>
      </c>
      <c r="BH77" s="29" t="e">
        <f t="shared" si="15"/>
        <v>#DIV/0!</v>
      </c>
      <c r="BI77" s="30"/>
      <c r="BJ77" s="31" t="e">
        <f t="shared" si="27"/>
        <v>#DIV/0!</v>
      </c>
      <c r="BK77" s="22"/>
      <c r="BL77" s="33" t="e">
        <f t="shared" si="24"/>
        <v>#DIV/0!</v>
      </c>
      <c r="BM77" s="22"/>
      <c r="BN77" s="32"/>
      <c r="BO77" s="34" t="e">
        <f t="shared" si="25"/>
        <v>#DIV/0!</v>
      </c>
      <c r="BP77" s="35" t="e">
        <f t="shared" si="26"/>
        <v>#DIV/0!</v>
      </c>
    </row>
    <row r="78" spans="1:68" x14ac:dyDescent="0.45">
      <c r="A78" s="21"/>
      <c r="B78" s="22"/>
      <c r="C78" s="23"/>
      <c r="D78" s="23"/>
      <c r="E78" s="23"/>
      <c r="F78" s="22"/>
      <c r="G78" s="24">
        <f t="shared" si="12"/>
        <v>0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6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4">
        <f t="shared" si="23"/>
        <v>0</v>
      </c>
      <c r="BF78" s="27">
        <f t="shared" si="14"/>
        <v>0</v>
      </c>
      <c r="BG78" s="28">
        <f t="shared" si="13"/>
        <v>0</v>
      </c>
      <c r="BH78" s="29" t="e">
        <f t="shared" si="15"/>
        <v>#DIV/0!</v>
      </c>
      <c r="BI78" s="30"/>
      <c r="BJ78" s="31" t="e">
        <f t="shared" si="27"/>
        <v>#DIV/0!</v>
      </c>
      <c r="BK78" s="22"/>
      <c r="BL78" s="33" t="e">
        <f t="shared" si="24"/>
        <v>#DIV/0!</v>
      </c>
      <c r="BM78" s="22"/>
      <c r="BN78" s="32"/>
      <c r="BO78" s="34" t="e">
        <f t="shared" si="25"/>
        <v>#DIV/0!</v>
      </c>
      <c r="BP78" s="35" t="e">
        <f t="shared" si="26"/>
        <v>#DIV/0!</v>
      </c>
    </row>
    <row r="79" spans="1:68" x14ac:dyDescent="0.45">
      <c r="A79" s="21"/>
      <c r="B79" s="22"/>
      <c r="C79" s="23"/>
      <c r="D79" s="23"/>
      <c r="E79" s="23"/>
      <c r="F79" s="22"/>
      <c r="G79" s="24">
        <f t="shared" si="12"/>
        <v>0</v>
      </c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6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4">
        <f t="shared" si="23"/>
        <v>0</v>
      </c>
      <c r="BF79" s="27">
        <f t="shared" si="14"/>
        <v>0</v>
      </c>
      <c r="BG79" s="28">
        <f t="shared" si="13"/>
        <v>0</v>
      </c>
      <c r="BH79" s="29" t="e">
        <f t="shared" si="15"/>
        <v>#DIV/0!</v>
      </c>
      <c r="BI79" s="30"/>
      <c r="BJ79" s="31" t="e">
        <f t="shared" si="27"/>
        <v>#DIV/0!</v>
      </c>
      <c r="BK79" s="22"/>
      <c r="BL79" s="33" t="e">
        <f t="shared" si="24"/>
        <v>#DIV/0!</v>
      </c>
      <c r="BM79" s="22"/>
      <c r="BN79" s="32"/>
      <c r="BO79" s="34" t="e">
        <f t="shared" si="25"/>
        <v>#DIV/0!</v>
      </c>
      <c r="BP79" s="35" t="e">
        <f t="shared" si="26"/>
        <v>#DIV/0!</v>
      </c>
    </row>
    <row r="80" spans="1:68" x14ac:dyDescent="0.45">
      <c r="A80" s="21"/>
      <c r="B80" s="22"/>
      <c r="C80" s="23"/>
      <c r="D80" s="23"/>
      <c r="E80" s="23"/>
      <c r="F80" s="22"/>
      <c r="G80" s="24">
        <f t="shared" si="12"/>
        <v>0</v>
      </c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6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4">
        <f t="shared" si="23"/>
        <v>0</v>
      </c>
      <c r="BF80" s="27">
        <f t="shared" si="14"/>
        <v>0</v>
      </c>
      <c r="BG80" s="28">
        <f t="shared" si="13"/>
        <v>0</v>
      </c>
      <c r="BH80" s="29" t="e">
        <f t="shared" si="15"/>
        <v>#DIV/0!</v>
      </c>
      <c r="BI80" s="30"/>
      <c r="BJ80" s="31" t="e">
        <f t="shared" si="27"/>
        <v>#DIV/0!</v>
      </c>
      <c r="BK80" s="22"/>
      <c r="BL80" s="33" t="e">
        <f t="shared" si="24"/>
        <v>#DIV/0!</v>
      </c>
      <c r="BM80" s="22"/>
      <c r="BN80" s="32"/>
      <c r="BO80" s="34" t="e">
        <f t="shared" si="25"/>
        <v>#DIV/0!</v>
      </c>
      <c r="BP80" s="35" t="e">
        <f t="shared" si="26"/>
        <v>#DIV/0!</v>
      </c>
    </row>
    <row r="81" spans="1:68" x14ac:dyDescent="0.45">
      <c r="A81" s="21"/>
      <c r="B81" s="22"/>
      <c r="C81" s="23"/>
      <c r="D81" s="23"/>
      <c r="E81" s="23"/>
      <c r="F81" s="22"/>
      <c r="G81" s="24">
        <f t="shared" si="12"/>
        <v>0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6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4">
        <f t="shared" si="23"/>
        <v>0</v>
      </c>
      <c r="BF81" s="27">
        <f t="shared" si="14"/>
        <v>0</v>
      </c>
      <c r="BG81" s="28">
        <f t="shared" si="13"/>
        <v>0</v>
      </c>
      <c r="BH81" s="29" t="e">
        <f t="shared" si="15"/>
        <v>#DIV/0!</v>
      </c>
      <c r="BI81" s="30"/>
      <c r="BJ81" s="31" t="e">
        <f t="shared" si="27"/>
        <v>#DIV/0!</v>
      </c>
      <c r="BK81" s="22"/>
      <c r="BL81" s="33" t="e">
        <f t="shared" si="24"/>
        <v>#DIV/0!</v>
      </c>
      <c r="BM81" s="22"/>
      <c r="BN81" s="32"/>
      <c r="BO81" s="34" t="e">
        <f t="shared" si="25"/>
        <v>#DIV/0!</v>
      </c>
      <c r="BP81" s="35" t="e">
        <f t="shared" si="26"/>
        <v>#DIV/0!</v>
      </c>
    </row>
    <row r="82" spans="1:68" x14ac:dyDescent="0.45">
      <c r="A82" s="21"/>
      <c r="B82" s="22"/>
      <c r="C82" s="23"/>
      <c r="D82" s="23"/>
      <c r="E82" s="23"/>
      <c r="F82" s="22"/>
      <c r="G82" s="24">
        <f t="shared" si="12"/>
        <v>0</v>
      </c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6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4">
        <f t="shared" si="23"/>
        <v>0</v>
      </c>
      <c r="BF82" s="27">
        <f t="shared" si="14"/>
        <v>0</v>
      </c>
      <c r="BG82" s="28">
        <f t="shared" si="13"/>
        <v>0</v>
      </c>
      <c r="BH82" s="29" t="e">
        <f t="shared" si="15"/>
        <v>#DIV/0!</v>
      </c>
      <c r="BI82" s="30"/>
      <c r="BJ82" s="31" t="e">
        <f t="shared" si="27"/>
        <v>#DIV/0!</v>
      </c>
      <c r="BK82" s="22"/>
      <c r="BL82" s="33" t="e">
        <f t="shared" si="24"/>
        <v>#DIV/0!</v>
      </c>
      <c r="BM82" s="22"/>
      <c r="BN82" s="32"/>
      <c r="BO82" s="34" t="e">
        <f t="shared" si="25"/>
        <v>#DIV/0!</v>
      </c>
      <c r="BP82" s="35" t="e">
        <f t="shared" si="26"/>
        <v>#DIV/0!</v>
      </c>
    </row>
    <row r="83" spans="1:68" x14ac:dyDescent="0.45">
      <c r="A83" s="21"/>
      <c r="B83" s="22"/>
      <c r="C83" s="23"/>
      <c r="D83" s="23"/>
      <c r="E83" s="23"/>
      <c r="F83" s="22"/>
      <c r="G83" s="24">
        <f t="shared" si="12"/>
        <v>0</v>
      </c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6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4">
        <f t="shared" si="23"/>
        <v>0</v>
      </c>
      <c r="BF83" s="27">
        <f t="shared" si="14"/>
        <v>0</v>
      </c>
      <c r="BG83" s="28">
        <f t="shared" si="13"/>
        <v>0</v>
      </c>
      <c r="BH83" s="29" t="e">
        <f t="shared" si="15"/>
        <v>#DIV/0!</v>
      </c>
      <c r="BI83" s="30"/>
      <c r="BJ83" s="31" t="e">
        <f t="shared" si="27"/>
        <v>#DIV/0!</v>
      </c>
      <c r="BK83" s="22"/>
      <c r="BL83" s="33" t="e">
        <f t="shared" si="24"/>
        <v>#DIV/0!</v>
      </c>
      <c r="BM83" s="22"/>
      <c r="BN83" s="32"/>
      <c r="BO83" s="34" t="e">
        <f t="shared" si="25"/>
        <v>#DIV/0!</v>
      </c>
      <c r="BP83" s="35" t="e">
        <f t="shared" si="26"/>
        <v>#DIV/0!</v>
      </c>
    </row>
    <row r="84" spans="1:68" x14ac:dyDescent="0.45">
      <c r="A84" s="21"/>
      <c r="B84" s="22"/>
      <c r="C84" s="23"/>
      <c r="D84" s="23"/>
      <c r="E84" s="23"/>
      <c r="F84" s="22"/>
      <c r="G84" s="24">
        <f t="shared" si="12"/>
        <v>0</v>
      </c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6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4">
        <f t="shared" si="23"/>
        <v>0</v>
      </c>
      <c r="BF84" s="27">
        <f t="shared" si="14"/>
        <v>0</v>
      </c>
      <c r="BG84" s="28">
        <f t="shared" si="13"/>
        <v>0</v>
      </c>
      <c r="BH84" s="29" t="e">
        <f t="shared" si="15"/>
        <v>#DIV/0!</v>
      </c>
      <c r="BI84" s="30"/>
      <c r="BJ84" s="31" t="e">
        <f t="shared" si="27"/>
        <v>#DIV/0!</v>
      </c>
      <c r="BK84" s="22"/>
      <c r="BL84" s="33" t="e">
        <f t="shared" si="24"/>
        <v>#DIV/0!</v>
      </c>
      <c r="BM84" s="22"/>
      <c r="BN84" s="32"/>
      <c r="BO84" s="102" t="e">
        <f t="shared" si="25"/>
        <v>#DIV/0!</v>
      </c>
      <c r="BP84" s="35" t="e">
        <f t="shared" si="26"/>
        <v>#DIV/0!</v>
      </c>
    </row>
    <row r="85" spans="1:68" x14ac:dyDescent="0.45">
      <c r="A85" s="21"/>
      <c r="B85" s="22"/>
      <c r="C85" s="23"/>
      <c r="D85" s="23"/>
      <c r="E85" s="23"/>
      <c r="F85" s="22"/>
      <c r="G85" s="24">
        <f t="shared" si="12"/>
        <v>0</v>
      </c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6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4">
        <f t="shared" si="23"/>
        <v>0</v>
      </c>
      <c r="BF85" s="27">
        <f t="shared" si="14"/>
        <v>0</v>
      </c>
      <c r="BG85" s="28">
        <f t="shared" si="13"/>
        <v>0</v>
      </c>
      <c r="BH85" s="29" t="e">
        <f t="shared" si="15"/>
        <v>#DIV/0!</v>
      </c>
      <c r="BI85" s="30"/>
      <c r="BJ85" s="31" t="e">
        <f t="shared" si="27"/>
        <v>#DIV/0!</v>
      </c>
      <c r="BK85" s="22"/>
      <c r="BL85" s="33" t="e">
        <f t="shared" si="24"/>
        <v>#DIV/0!</v>
      </c>
      <c r="BM85" s="22"/>
      <c r="BN85" s="32"/>
      <c r="BO85" s="34" t="e">
        <f t="shared" si="25"/>
        <v>#DIV/0!</v>
      </c>
      <c r="BP85" s="35" t="e">
        <f t="shared" si="26"/>
        <v>#DIV/0!</v>
      </c>
    </row>
    <row r="86" spans="1:68" x14ac:dyDescent="0.45">
      <c r="A86" s="21"/>
      <c r="B86" s="22"/>
      <c r="C86" s="23"/>
      <c r="D86" s="23"/>
      <c r="E86" s="23"/>
      <c r="F86" s="22"/>
      <c r="G86" s="24">
        <f t="shared" si="12"/>
        <v>0</v>
      </c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6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4">
        <f t="shared" si="23"/>
        <v>0</v>
      </c>
      <c r="BF86" s="27">
        <f t="shared" si="14"/>
        <v>0</v>
      </c>
      <c r="BG86" s="28">
        <f t="shared" si="13"/>
        <v>0</v>
      </c>
      <c r="BH86" s="29" t="e">
        <f t="shared" si="15"/>
        <v>#DIV/0!</v>
      </c>
      <c r="BI86" s="30"/>
      <c r="BJ86" s="31" t="e">
        <f t="shared" si="27"/>
        <v>#DIV/0!</v>
      </c>
      <c r="BK86" s="22"/>
      <c r="BL86" s="103" t="e">
        <f t="shared" si="24"/>
        <v>#DIV/0!</v>
      </c>
      <c r="BM86" s="22"/>
      <c r="BN86" s="32"/>
      <c r="BO86" s="102" t="e">
        <f t="shared" si="25"/>
        <v>#DIV/0!</v>
      </c>
      <c r="BP86" s="35" t="e">
        <f t="shared" si="26"/>
        <v>#DIV/0!</v>
      </c>
    </row>
    <row r="87" spans="1:68" x14ac:dyDescent="0.45">
      <c r="A87" s="21"/>
      <c r="B87" s="22"/>
      <c r="C87" s="23"/>
      <c r="D87" s="23"/>
      <c r="E87" s="23"/>
      <c r="F87" s="22"/>
      <c r="G87" s="24">
        <f t="shared" si="12"/>
        <v>0</v>
      </c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6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4">
        <f t="shared" ref="BE87:BE90" si="28">SUM(H87:AU87)</f>
        <v>0</v>
      </c>
      <c r="BF87" s="27">
        <f t="shared" si="14"/>
        <v>0</v>
      </c>
      <c r="BG87" s="28">
        <f t="shared" si="13"/>
        <v>0</v>
      </c>
      <c r="BH87" s="29" t="e">
        <f t="shared" si="15"/>
        <v>#DIV/0!</v>
      </c>
      <c r="BI87" s="30"/>
      <c r="BJ87" s="31" t="e">
        <f t="shared" si="27"/>
        <v>#DIV/0!</v>
      </c>
      <c r="BK87" s="22"/>
      <c r="BL87" s="33" t="e">
        <f t="shared" si="24"/>
        <v>#DIV/0!</v>
      </c>
      <c r="BM87" s="22"/>
      <c r="BN87" s="32"/>
      <c r="BO87" s="34" t="e">
        <f t="shared" si="25"/>
        <v>#DIV/0!</v>
      </c>
      <c r="BP87" s="35" t="e">
        <f t="shared" si="26"/>
        <v>#DIV/0!</v>
      </c>
    </row>
    <row r="88" spans="1:68" x14ac:dyDescent="0.45">
      <c r="A88" s="21"/>
      <c r="B88" s="22"/>
      <c r="C88" s="23"/>
      <c r="D88" s="23"/>
      <c r="E88" s="23"/>
      <c r="F88" s="22"/>
      <c r="G88" s="24">
        <f t="shared" ref="G88:G151" si="29">(D88-C88)-(E88+F88)</f>
        <v>0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6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4">
        <f t="shared" si="28"/>
        <v>0</v>
      </c>
      <c r="BF88" s="27">
        <f t="shared" si="14"/>
        <v>0</v>
      </c>
      <c r="BG88" s="28">
        <f t="shared" ref="BG88:BG151" si="30">(HOUR(BF88)*60)+MINUTE(BF88)</f>
        <v>0</v>
      </c>
      <c r="BH88" s="29" t="e">
        <f t="shared" si="15"/>
        <v>#DIV/0!</v>
      </c>
      <c r="BI88" s="30"/>
      <c r="BJ88" s="31" t="e">
        <f t="shared" si="27"/>
        <v>#DIV/0!</v>
      </c>
      <c r="BK88" s="22"/>
      <c r="BL88" s="33" t="e">
        <f t="shared" si="24"/>
        <v>#DIV/0!</v>
      </c>
      <c r="BM88" s="22"/>
      <c r="BN88" s="32"/>
      <c r="BO88" s="34" t="e">
        <f t="shared" si="25"/>
        <v>#DIV/0!</v>
      </c>
      <c r="BP88" s="35" t="e">
        <f t="shared" si="26"/>
        <v>#DIV/0!</v>
      </c>
    </row>
    <row r="89" spans="1:68" x14ac:dyDescent="0.45">
      <c r="A89" s="21"/>
      <c r="B89" s="22"/>
      <c r="C89" s="23"/>
      <c r="D89" s="23"/>
      <c r="E89" s="23"/>
      <c r="F89" s="22"/>
      <c r="G89" s="24">
        <f t="shared" si="29"/>
        <v>0</v>
      </c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6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4">
        <f t="shared" si="28"/>
        <v>0</v>
      </c>
      <c r="BF89" s="27">
        <f t="shared" ref="BF89:BF152" si="31">G89-BE89</f>
        <v>0</v>
      </c>
      <c r="BG89" s="28">
        <f t="shared" si="30"/>
        <v>0</v>
      </c>
      <c r="BH89" s="29" t="e">
        <f t="shared" ref="BH89:BH151" si="32">BF89/G89</f>
        <v>#DIV/0!</v>
      </c>
      <c r="BI89" s="30"/>
      <c r="BJ89" s="31" t="e">
        <f t="shared" si="27"/>
        <v>#DIV/0!</v>
      </c>
      <c r="BK89" s="22"/>
      <c r="BL89" s="33" t="e">
        <f t="shared" si="24"/>
        <v>#DIV/0!</v>
      </c>
      <c r="BM89" s="22"/>
      <c r="BN89" s="32"/>
      <c r="BO89" s="34" t="e">
        <f t="shared" si="25"/>
        <v>#DIV/0!</v>
      </c>
      <c r="BP89" s="35" t="e">
        <f t="shared" si="26"/>
        <v>#DIV/0!</v>
      </c>
    </row>
    <row r="90" spans="1:68" x14ac:dyDescent="0.45">
      <c r="A90" s="21"/>
      <c r="B90" s="22"/>
      <c r="C90" s="23"/>
      <c r="D90" s="23"/>
      <c r="E90" s="23"/>
      <c r="F90" s="22"/>
      <c r="G90" s="24">
        <f t="shared" si="29"/>
        <v>0</v>
      </c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6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4">
        <f t="shared" si="28"/>
        <v>0</v>
      </c>
      <c r="BF90" s="27">
        <f t="shared" si="31"/>
        <v>0</v>
      </c>
      <c r="BG90" s="28">
        <f t="shared" si="30"/>
        <v>0</v>
      </c>
      <c r="BH90" s="29" t="e">
        <f t="shared" si="32"/>
        <v>#DIV/0!</v>
      </c>
      <c r="BI90" s="30"/>
      <c r="BJ90" s="31" t="e">
        <f t="shared" si="27"/>
        <v>#DIV/0!</v>
      </c>
      <c r="BK90" s="22"/>
      <c r="BL90" s="33" t="e">
        <f t="shared" si="24"/>
        <v>#DIV/0!</v>
      </c>
      <c r="BM90" s="22"/>
      <c r="BN90" s="32"/>
      <c r="BO90" s="34" t="e">
        <f t="shared" si="25"/>
        <v>#DIV/0!</v>
      </c>
      <c r="BP90" s="35" t="e">
        <f t="shared" si="26"/>
        <v>#DIV/0!</v>
      </c>
    </row>
    <row r="91" spans="1:68" x14ac:dyDescent="0.45">
      <c r="A91" s="21"/>
      <c r="B91" s="22"/>
      <c r="C91" s="23"/>
      <c r="D91" s="23"/>
      <c r="E91" s="23"/>
      <c r="F91" s="22"/>
      <c r="G91" s="24">
        <f t="shared" si="29"/>
        <v>0</v>
      </c>
      <c r="H91" s="25"/>
      <c r="I91" s="25"/>
      <c r="J91" s="25"/>
      <c r="K91" s="25"/>
      <c r="L91" s="123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6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4">
        <f>SUM(H91:BD91)</f>
        <v>0</v>
      </c>
      <c r="BF91" s="27">
        <f t="shared" si="31"/>
        <v>0</v>
      </c>
      <c r="BG91" s="28">
        <f t="shared" si="30"/>
        <v>0</v>
      </c>
      <c r="BH91" s="29" t="e">
        <f t="shared" si="32"/>
        <v>#DIV/0!</v>
      </c>
      <c r="BI91" s="30"/>
      <c r="BJ91" s="31" t="e">
        <f t="shared" si="27"/>
        <v>#DIV/0!</v>
      </c>
      <c r="BK91" s="22"/>
      <c r="BL91" s="33" t="e">
        <f t="shared" si="24"/>
        <v>#DIV/0!</v>
      </c>
      <c r="BM91" s="22"/>
      <c r="BN91" s="32"/>
      <c r="BO91" s="34" t="e">
        <f t="shared" si="25"/>
        <v>#DIV/0!</v>
      </c>
      <c r="BP91" s="35" t="e">
        <f t="shared" si="26"/>
        <v>#DIV/0!</v>
      </c>
    </row>
    <row r="92" spans="1:68" x14ac:dyDescent="0.45">
      <c r="A92" s="21"/>
      <c r="B92" s="22"/>
      <c r="C92" s="23"/>
      <c r="D92" s="23"/>
      <c r="E92" s="23"/>
      <c r="F92" s="22"/>
      <c r="G92" s="24">
        <f t="shared" si="29"/>
        <v>0</v>
      </c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6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4">
        <f t="shared" ref="BE92:BE155" si="33">SUM(H92:BD92)</f>
        <v>0</v>
      </c>
      <c r="BF92" s="27">
        <f t="shared" si="31"/>
        <v>0</v>
      </c>
      <c r="BG92" s="28">
        <f t="shared" si="30"/>
        <v>0</v>
      </c>
      <c r="BH92" s="29" t="e">
        <f t="shared" si="32"/>
        <v>#DIV/0!</v>
      </c>
      <c r="BI92" s="30"/>
      <c r="BJ92" s="31" t="e">
        <f t="shared" si="27"/>
        <v>#DIV/0!</v>
      </c>
      <c r="BK92" s="22"/>
      <c r="BL92" s="33" t="e">
        <f t="shared" si="24"/>
        <v>#DIV/0!</v>
      </c>
      <c r="BM92" s="22"/>
      <c r="BN92" s="32"/>
      <c r="BO92" s="34" t="e">
        <f t="shared" si="25"/>
        <v>#DIV/0!</v>
      </c>
      <c r="BP92" s="35" t="e">
        <f t="shared" si="26"/>
        <v>#DIV/0!</v>
      </c>
    </row>
    <row r="93" spans="1:68" x14ac:dyDescent="0.45">
      <c r="A93" s="21"/>
      <c r="B93" s="22"/>
      <c r="C93" s="23"/>
      <c r="D93" s="23"/>
      <c r="E93" s="23"/>
      <c r="F93" s="22"/>
      <c r="G93" s="24">
        <f t="shared" si="29"/>
        <v>0</v>
      </c>
      <c r="H93" s="123"/>
      <c r="I93" s="123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6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4">
        <f t="shared" si="33"/>
        <v>0</v>
      </c>
      <c r="BF93" s="27">
        <f t="shared" si="31"/>
        <v>0</v>
      </c>
      <c r="BG93" s="28">
        <f t="shared" si="30"/>
        <v>0</v>
      </c>
      <c r="BH93" s="29" t="e">
        <f t="shared" si="32"/>
        <v>#DIV/0!</v>
      </c>
      <c r="BI93" s="30"/>
      <c r="BJ93" s="31" t="e">
        <f t="shared" si="27"/>
        <v>#DIV/0!</v>
      </c>
      <c r="BK93" s="22"/>
      <c r="BL93" s="33" t="e">
        <f t="shared" si="24"/>
        <v>#DIV/0!</v>
      </c>
      <c r="BM93" s="22"/>
      <c r="BN93" s="32"/>
      <c r="BO93" s="34" t="e">
        <f t="shared" si="25"/>
        <v>#DIV/0!</v>
      </c>
      <c r="BP93" s="35" t="e">
        <f t="shared" si="26"/>
        <v>#DIV/0!</v>
      </c>
    </row>
    <row r="94" spans="1:68" x14ac:dyDescent="0.45">
      <c r="A94" s="21"/>
      <c r="B94" s="22"/>
      <c r="C94" s="23"/>
      <c r="D94" s="23"/>
      <c r="E94" s="23"/>
      <c r="F94" s="22"/>
      <c r="G94" s="24">
        <f t="shared" si="29"/>
        <v>0</v>
      </c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6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4">
        <f t="shared" si="33"/>
        <v>0</v>
      </c>
      <c r="BF94" s="27">
        <f t="shared" si="31"/>
        <v>0</v>
      </c>
      <c r="BG94" s="28">
        <f t="shared" si="30"/>
        <v>0</v>
      </c>
      <c r="BH94" s="29" t="e">
        <f t="shared" si="32"/>
        <v>#DIV/0!</v>
      </c>
      <c r="BI94" s="30"/>
      <c r="BJ94" s="31" t="e">
        <f t="shared" si="27"/>
        <v>#DIV/0!</v>
      </c>
      <c r="BK94" s="22"/>
      <c r="BL94" s="33" t="e">
        <f t="shared" si="24"/>
        <v>#DIV/0!</v>
      </c>
      <c r="BM94" s="22"/>
      <c r="BN94" s="32"/>
      <c r="BO94" s="34" t="e">
        <f t="shared" si="25"/>
        <v>#DIV/0!</v>
      </c>
      <c r="BP94" s="35" t="e">
        <f t="shared" si="26"/>
        <v>#DIV/0!</v>
      </c>
    </row>
    <row r="95" spans="1:68" x14ac:dyDescent="0.45">
      <c r="A95" s="21"/>
      <c r="B95" s="22"/>
      <c r="C95" s="23"/>
      <c r="D95" s="23"/>
      <c r="E95" s="23"/>
      <c r="F95" s="22"/>
      <c r="G95" s="24">
        <f t="shared" si="29"/>
        <v>0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6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4">
        <f t="shared" si="33"/>
        <v>0</v>
      </c>
      <c r="BF95" s="27">
        <f t="shared" si="31"/>
        <v>0</v>
      </c>
      <c r="BG95" s="28">
        <f t="shared" si="30"/>
        <v>0</v>
      </c>
      <c r="BH95" s="29" t="e">
        <f t="shared" si="32"/>
        <v>#DIV/0!</v>
      </c>
      <c r="BI95" s="30"/>
      <c r="BJ95" s="31" t="e">
        <f t="shared" si="27"/>
        <v>#DIV/0!</v>
      </c>
      <c r="BK95" s="22"/>
      <c r="BL95" s="33" t="e">
        <f t="shared" si="24"/>
        <v>#DIV/0!</v>
      </c>
      <c r="BM95" s="22"/>
      <c r="BN95" s="32"/>
      <c r="BO95" s="34" t="e">
        <f t="shared" si="25"/>
        <v>#DIV/0!</v>
      </c>
      <c r="BP95" s="35" t="e">
        <f t="shared" si="26"/>
        <v>#DIV/0!</v>
      </c>
    </row>
    <row r="96" spans="1:68" x14ac:dyDescent="0.45">
      <c r="A96" s="21"/>
      <c r="B96" s="22"/>
      <c r="C96" s="23"/>
      <c r="D96" s="23"/>
      <c r="E96" s="23"/>
      <c r="F96" s="22"/>
      <c r="G96" s="24">
        <f t="shared" si="29"/>
        <v>0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6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4">
        <f t="shared" si="33"/>
        <v>0</v>
      </c>
      <c r="BF96" s="27">
        <v>3.8194444444444448E-2</v>
      </c>
      <c r="BG96" s="28">
        <f t="shared" si="30"/>
        <v>55</v>
      </c>
      <c r="BH96" s="29" t="e">
        <f t="shared" si="32"/>
        <v>#DIV/0!</v>
      </c>
      <c r="BI96" s="30"/>
      <c r="BJ96" s="31" t="e">
        <f t="shared" si="27"/>
        <v>#DIV/0!</v>
      </c>
      <c r="BK96" s="22"/>
      <c r="BL96" s="33" t="e">
        <f t="shared" si="24"/>
        <v>#DIV/0!</v>
      </c>
      <c r="BM96" s="22"/>
      <c r="BN96" s="32"/>
      <c r="BO96" s="34" t="e">
        <f t="shared" si="25"/>
        <v>#DIV/0!</v>
      </c>
      <c r="BP96" s="35" t="e">
        <f t="shared" si="26"/>
        <v>#DIV/0!</v>
      </c>
    </row>
    <row r="97" spans="1:68" x14ac:dyDescent="0.45">
      <c r="A97" s="21"/>
      <c r="B97" s="22"/>
      <c r="C97" s="23"/>
      <c r="D97" s="23"/>
      <c r="E97" s="23"/>
      <c r="F97" s="22"/>
      <c r="G97" s="24">
        <f t="shared" si="29"/>
        <v>0</v>
      </c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6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4">
        <f t="shared" si="33"/>
        <v>0</v>
      </c>
      <c r="BF97" s="27">
        <f t="shared" si="31"/>
        <v>0</v>
      </c>
      <c r="BG97" s="28">
        <f t="shared" si="30"/>
        <v>0</v>
      </c>
      <c r="BH97" s="29" t="e">
        <f t="shared" si="32"/>
        <v>#DIV/0!</v>
      </c>
      <c r="BI97" s="30"/>
      <c r="BJ97" s="31" t="e">
        <f t="shared" si="27"/>
        <v>#DIV/0!</v>
      </c>
      <c r="BK97" s="22"/>
      <c r="BL97" s="33" t="e">
        <f t="shared" si="24"/>
        <v>#DIV/0!</v>
      </c>
      <c r="BM97" s="22"/>
      <c r="BN97" s="32"/>
      <c r="BO97" s="34" t="e">
        <f t="shared" si="25"/>
        <v>#DIV/0!</v>
      </c>
      <c r="BP97" s="35" t="e">
        <f t="shared" si="26"/>
        <v>#DIV/0!</v>
      </c>
    </row>
    <row r="98" spans="1:68" x14ac:dyDescent="0.45">
      <c r="A98" s="21"/>
      <c r="B98" s="22"/>
      <c r="C98" s="23"/>
      <c r="D98" s="23"/>
      <c r="E98" s="23"/>
      <c r="F98" s="22"/>
      <c r="G98" s="24">
        <f t="shared" si="29"/>
        <v>0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6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4">
        <f t="shared" si="33"/>
        <v>0</v>
      </c>
      <c r="BF98" s="27">
        <f t="shared" si="31"/>
        <v>0</v>
      </c>
      <c r="BG98" s="28">
        <f t="shared" si="30"/>
        <v>0</v>
      </c>
      <c r="BH98" s="29" t="e">
        <f t="shared" si="32"/>
        <v>#DIV/0!</v>
      </c>
      <c r="BI98" s="30"/>
      <c r="BJ98" s="31" t="e">
        <f t="shared" si="27"/>
        <v>#DIV/0!</v>
      </c>
      <c r="BK98" s="22"/>
      <c r="BL98" s="33" t="e">
        <f t="shared" si="24"/>
        <v>#DIV/0!</v>
      </c>
      <c r="BM98" s="22"/>
      <c r="BN98" s="32"/>
      <c r="BO98" s="34" t="e">
        <f t="shared" si="25"/>
        <v>#DIV/0!</v>
      </c>
      <c r="BP98" s="35" t="e">
        <f t="shared" si="26"/>
        <v>#DIV/0!</v>
      </c>
    </row>
    <row r="99" spans="1:68" x14ac:dyDescent="0.45">
      <c r="A99" s="21"/>
      <c r="B99" s="22"/>
      <c r="C99" s="23"/>
      <c r="D99" s="23"/>
      <c r="E99" s="23"/>
      <c r="F99" s="22"/>
      <c r="G99" s="24">
        <f t="shared" si="29"/>
        <v>0</v>
      </c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6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4">
        <f t="shared" si="33"/>
        <v>0</v>
      </c>
      <c r="BF99" s="27">
        <f t="shared" si="31"/>
        <v>0</v>
      </c>
      <c r="BG99" s="28">
        <f t="shared" si="30"/>
        <v>0</v>
      </c>
      <c r="BH99" s="29" t="e">
        <f t="shared" si="32"/>
        <v>#DIV/0!</v>
      </c>
      <c r="BI99" s="30"/>
      <c r="BJ99" s="31" t="e">
        <f t="shared" si="27"/>
        <v>#DIV/0!</v>
      </c>
      <c r="BK99" s="22"/>
      <c r="BL99" s="33" t="e">
        <f t="shared" si="24"/>
        <v>#DIV/0!</v>
      </c>
      <c r="BM99" s="22"/>
      <c r="BN99" s="32"/>
      <c r="BO99" s="34" t="e">
        <f t="shared" si="25"/>
        <v>#DIV/0!</v>
      </c>
      <c r="BP99" s="35" t="e">
        <f t="shared" si="26"/>
        <v>#DIV/0!</v>
      </c>
    </row>
    <row r="100" spans="1:68" x14ac:dyDescent="0.45">
      <c r="A100" s="21"/>
      <c r="B100" s="22"/>
      <c r="C100" s="23"/>
      <c r="D100" s="23"/>
      <c r="E100" s="23"/>
      <c r="F100" s="22"/>
      <c r="G100" s="24">
        <f t="shared" si="29"/>
        <v>0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6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4">
        <f t="shared" si="33"/>
        <v>0</v>
      </c>
      <c r="BF100" s="27">
        <f t="shared" si="31"/>
        <v>0</v>
      </c>
      <c r="BG100" s="28">
        <f t="shared" si="30"/>
        <v>0</v>
      </c>
      <c r="BH100" s="29" t="e">
        <f t="shared" si="32"/>
        <v>#DIV/0!</v>
      </c>
      <c r="BI100" s="30"/>
      <c r="BJ100" s="31" t="e">
        <f t="shared" si="27"/>
        <v>#DIV/0!</v>
      </c>
      <c r="BK100" s="22"/>
      <c r="BL100" s="33" t="e">
        <f t="shared" si="24"/>
        <v>#DIV/0!</v>
      </c>
      <c r="BM100" s="22"/>
      <c r="BN100" s="32"/>
      <c r="BO100" s="34" t="e">
        <f t="shared" si="25"/>
        <v>#DIV/0!</v>
      </c>
      <c r="BP100" s="35" t="e">
        <f t="shared" si="26"/>
        <v>#DIV/0!</v>
      </c>
    </row>
    <row r="101" spans="1:68" x14ac:dyDescent="0.45">
      <c r="A101" s="21"/>
      <c r="B101" s="22"/>
      <c r="C101" s="23"/>
      <c r="D101" s="23"/>
      <c r="E101" s="23"/>
      <c r="F101" s="22"/>
      <c r="G101" s="24">
        <f t="shared" si="29"/>
        <v>0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6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4">
        <f t="shared" si="33"/>
        <v>0</v>
      </c>
      <c r="BF101" s="27">
        <f t="shared" si="31"/>
        <v>0</v>
      </c>
      <c r="BG101" s="28">
        <f t="shared" si="30"/>
        <v>0</v>
      </c>
      <c r="BH101" s="29" t="e">
        <f t="shared" si="32"/>
        <v>#DIV/0!</v>
      </c>
      <c r="BI101" s="30"/>
      <c r="BJ101" s="31" t="e">
        <f t="shared" si="27"/>
        <v>#DIV/0!</v>
      </c>
      <c r="BK101" s="22"/>
      <c r="BL101" s="33" t="e">
        <f t="shared" si="24"/>
        <v>#DIV/0!</v>
      </c>
      <c r="BM101" s="22"/>
      <c r="BN101" s="32"/>
      <c r="BO101" s="34" t="e">
        <f t="shared" si="25"/>
        <v>#DIV/0!</v>
      </c>
      <c r="BP101" s="35" t="e">
        <f t="shared" si="26"/>
        <v>#DIV/0!</v>
      </c>
    </row>
    <row r="102" spans="1:68" x14ac:dyDescent="0.45">
      <c r="A102" s="21"/>
      <c r="B102" s="22"/>
      <c r="C102" s="23"/>
      <c r="D102" s="23"/>
      <c r="E102" s="23"/>
      <c r="F102" s="22"/>
      <c r="G102" s="24">
        <f t="shared" si="29"/>
        <v>0</v>
      </c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6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4">
        <f t="shared" si="33"/>
        <v>0</v>
      </c>
      <c r="BF102" s="27">
        <f t="shared" si="31"/>
        <v>0</v>
      </c>
      <c r="BG102" s="28">
        <f t="shared" si="30"/>
        <v>0</v>
      </c>
      <c r="BH102" s="29" t="e">
        <f t="shared" si="32"/>
        <v>#DIV/0!</v>
      </c>
      <c r="BI102" s="30"/>
      <c r="BJ102" s="31" t="e">
        <f t="shared" si="27"/>
        <v>#DIV/0!</v>
      </c>
      <c r="BK102" s="22"/>
      <c r="BL102" s="33" t="e">
        <f t="shared" si="24"/>
        <v>#DIV/0!</v>
      </c>
      <c r="BM102" s="22"/>
      <c r="BN102" s="32"/>
      <c r="BO102" s="34" t="e">
        <f t="shared" si="25"/>
        <v>#DIV/0!</v>
      </c>
      <c r="BP102" s="35" t="e">
        <f t="shared" si="26"/>
        <v>#DIV/0!</v>
      </c>
    </row>
    <row r="103" spans="1:68" x14ac:dyDescent="0.45">
      <c r="A103" s="21"/>
      <c r="B103" s="22"/>
      <c r="C103" s="23"/>
      <c r="D103" s="23"/>
      <c r="E103" s="23"/>
      <c r="F103" s="22"/>
      <c r="G103" s="24">
        <f t="shared" si="29"/>
        <v>0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6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4">
        <f t="shared" si="33"/>
        <v>0</v>
      </c>
      <c r="BF103" s="27">
        <f t="shared" si="31"/>
        <v>0</v>
      </c>
      <c r="BG103" s="28">
        <f t="shared" si="30"/>
        <v>0</v>
      </c>
      <c r="BH103" s="29" t="e">
        <f t="shared" si="32"/>
        <v>#DIV/0!</v>
      </c>
      <c r="BI103" s="30"/>
      <c r="BJ103" s="31" t="e">
        <f t="shared" si="27"/>
        <v>#DIV/0!</v>
      </c>
      <c r="BK103" s="22"/>
      <c r="BL103" s="33" t="e">
        <f t="shared" si="24"/>
        <v>#DIV/0!</v>
      </c>
      <c r="BM103" s="22"/>
      <c r="BN103" s="32"/>
      <c r="BO103" s="34" t="e">
        <f t="shared" si="25"/>
        <v>#DIV/0!</v>
      </c>
      <c r="BP103" s="35" t="e">
        <f t="shared" si="26"/>
        <v>#DIV/0!</v>
      </c>
    </row>
    <row r="104" spans="1:68" x14ac:dyDescent="0.45">
      <c r="A104" s="21"/>
      <c r="B104" s="22"/>
      <c r="C104" s="23"/>
      <c r="D104" s="23"/>
      <c r="E104" s="23"/>
      <c r="F104" s="22"/>
      <c r="G104" s="24">
        <f t="shared" si="29"/>
        <v>0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6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4">
        <f t="shared" si="33"/>
        <v>0</v>
      </c>
      <c r="BF104" s="27">
        <f t="shared" si="31"/>
        <v>0</v>
      </c>
      <c r="BG104" s="28">
        <f t="shared" si="30"/>
        <v>0</v>
      </c>
      <c r="BH104" s="29" t="e">
        <f t="shared" si="32"/>
        <v>#DIV/0!</v>
      </c>
      <c r="BI104" s="30"/>
      <c r="BJ104" s="31" t="e">
        <f t="shared" si="27"/>
        <v>#DIV/0!</v>
      </c>
      <c r="BK104" s="22"/>
      <c r="BL104" s="33" t="e">
        <f t="shared" si="24"/>
        <v>#DIV/0!</v>
      </c>
      <c r="BM104" s="22"/>
      <c r="BN104" s="32"/>
      <c r="BO104" s="34" t="e">
        <f t="shared" si="25"/>
        <v>#DIV/0!</v>
      </c>
      <c r="BP104" s="35" t="e">
        <f t="shared" si="26"/>
        <v>#DIV/0!</v>
      </c>
    </row>
    <row r="105" spans="1:68" x14ac:dyDescent="0.45">
      <c r="A105" s="21"/>
      <c r="B105" s="22"/>
      <c r="C105" s="23"/>
      <c r="D105" s="23"/>
      <c r="E105" s="23"/>
      <c r="F105" s="22"/>
      <c r="G105" s="24">
        <f t="shared" si="29"/>
        <v>0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6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4">
        <f t="shared" si="33"/>
        <v>0</v>
      </c>
      <c r="BF105" s="27">
        <f t="shared" si="31"/>
        <v>0</v>
      </c>
      <c r="BG105" s="28">
        <f t="shared" si="30"/>
        <v>0</v>
      </c>
      <c r="BH105" s="29" t="e">
        <f t="shared" si="32"/>
        <v>#DIV/0!</v>
      </c>
      <c r="BI105" s="30"/>
      <c r="BJ105" s="31" t="e">
        <f t="shared" si="27"/>
        <v>#DIV/0!</v>
      </c>
      <c r="BK105" s="22"/>
      <c r="BL105" s="33" t="e">
        <f t="shared" si="24"/>
        <v>#DIV/0!</v>
      </c>
      <c r="BM105" s="22"/>
      <c r="BN105" s="32"/>
      <c r="BO105" s="34" t="e">
        <f t="shared" si="25"/>
        <v>#DIV/0!</v>
      </c>
      <c r="BP105" s="35" t="e">
        <f t="shared" si="26"/>
        <v>#DIV/0!</v>
      </c>
    </row>
    <row r="106" spans="1:68" x14ac:dyDescent="0.45">
      <c r="A106" s="21"/>
      <c r="B106" s="22"/>
      <c r="C106" s="23"/>
      <c r="D106" s="23"/>
      <c r="E106" s="23"/>
      <c r="F106" s="22"/>
      <c r="G106" s="24">
        <f t="shared" si="29"/>
        <v>0</v>
      </c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6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4">
        <f t="shared" si="33"/>
        <v>0</v>
      </c>
      <c r="BF106" s="27">
        <f t="shared" si="31"/>
        <v>0</v>
      </c>
      <c r="BG106" s="28">
        <f t="shared" si="30"/>
        <v>0</v>
      </c>
      <c r="BH106" s="29" t="e">
        <f t="shared" si="32"/>
        <v>#DIV/0!</v>
      </c>
      <c r="BI106" s="30"/>
      <c r="BJ106" s="31" t="e">
        <f t="shared" si="27"/>
        <v>#DIV/0!</v>
      </c>
      <c r="BK106" s="22"/>
      <c r="BL106" s="33" t="e">
        <f t="shared" si="24"/>
        <v>#DIV/0!</v>
      </c>
      <c r="BM106" s="22"/>
      <c r="BN106" s="32"/>
      <c r="BO106" s="34" t="e">
        <f t="shared" si="25"/>
        <v>#DIV/0!</v>
      </c>
      <c r="BP106" s="35" t="e">
        <f t="shared" si="26"/>
        <v>#DIV/0!</v>
      </c>
    </row>
    <row r="107" spans="1:68" x14ac:dyDescent="0.45">
      <c r="A107" s="21"/>
      <c r="B107" s="22"/>
      <c r="C107" s="23"/>
      <c r="D107" s="23"/>
      <c r="E107" s="23"/>
      <c r="F107" s="22"/>
      <c r="G107" s="24">
        <f t="shared" si="29"/>
        <v>0</v>
      </c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6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4">
        <f t="shared" si="33"/>
        <v>0</v>
      </c>
      <c r="BF107" s="27">
        <f t="shared" si="31"/>
        <v>0</v>
      </c>
      <c r="BG107" s="28">
        <f t="shared" si="30"/>
        <v>0</v>
      </c>
      <c r="BH107" s="29" t="e">
        <f t="shared" si="32"/>
        <v>#DIV/0!</v>
      </c>
      <c r="BI107" s="30"/>
      <c r="BJ107" s="31" t="e">
        <f t="shared" si="27"/>
        <v>#DIV/0!</v>
      </c>
      <c r="BK107" s="22"/>
      <c r="BL107" s="33" t="e">
        <f t="shared" si="24"/>
        <v>#DIV/0!</v>
      </c>
      <c r="BM107" s="22"/>
      <c r="BN107" s="32"/>
      <c r="BO107" s="34" t="e">
        <f t="shared" si="25"/>
        <v>#DIV/0!</v>
      </c>
      <c r="BP107" s="35" t="e">
        <f t="shared" si="26"/>
        <v>#DIV/0!</v>
      </c>
    </row>
    <row r="108" spans="1:68" x14ac:dyDescent="0.45">
      <c r="A108" s="21"/>
      <c r="B108" s="22"/>
      <c r="C108" s="23"/>
      <c r="D108" s="23"/>
      <c r="E108" s="23"/>
      <c r="F108" s="22"/>
      <c r="G108" s="24">
        <f t="shared" si="29"/>
        <v>0</v>
      </c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6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4">
        <f t="shared" si="33"/>
        <v>0</v>
      </c>
      <c r="BF108" s="27">
        <f t="shared" si="31"/>
        <v>0</v>
      </c>
      <c r="BG108" s="28">
        <f t="shared" si="30"/>
        <v>0</v>
      </c>
      <c r="BH108" s="29" t="e">
        <f t="shared" si="32"/>
        <v>#DIV/0!</v>
      </c>
      <c r="BI108" s="30"/>
      <c r="BJ108" s="31" t="e">
        <f t="shared" si="27"/>
        <v>#DIV/0!</v>
      </c>
      <c r="BK108" s="22"/>
      <c r="BL108" s="33" t="e">
        <f t="shared" si="24"/>
        <v>#DIV/0!</v>
      </c>
      <c r="BM108" s="22"/>
      <c r="BN108" s="32"/>
      <c r="BO108" s="34" t="e">
        <f t="shared" si="25"/>
        <v>#DIV/0!</v>
      </c>
      <c r="BP108" s="35" t="e">
        <f t="shared" si="26"/>
        <v>#DIV/0!</v>
      </c>
    </row>
    <row r="109" spans="1:68" x14ac:dyDescent="0.45">
      <c r="A109" s="21"/>
      <c r="B109" s="22"/>
      <c r="C109" s="23"/>
      <c r="D109" s="23"/>
      <c r="E109" s="23"/>
      <c r="F109" s="22"/>
      <c r="G109" s="24">
        <f t="shared" si="29"/>
        <v>0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6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4">
        <f t="shared" si="33"/>
        <v>0</v>
      </c>
      <c r="BF109" s="27">
        <f t="shared" si="31"/>
        <v>0</v>
      </c>
      <c r="BG109" s="28">
        <f t="shared" si="30"/>
        <v>0</v>
      </c>
      <c r="BH109" s="29" t="e">
        <f t="shared" si="32"/>
        <v>#DIV/0!</v>
      </c>
      <c r="BI109" s="30"/>
      <c r="BJ109" s="31" t="e">
        <f t="shared" si="27"/>
        <v>#DIV/0!</v>
      </c>
      <c r="BK109" s="22"/>
      <c r="BL109" s="33" t="e">
        <f t="shared" si="24"/>
        <v>#DIV/0!</v>
      </c>
      <c r="BM109" s="22"/>
      <c r="BN109" s="32"/>
      <c r="BO109" s="34" t="e">
        <f t="shared" si="25"/>
        <v>#DIV/0!</v>
      </c>
      <c r="BP109" s="35" t="e">
        <f t="shared" si="26"/>
        <v>#DIV/0!</v>
      </c>
    </row>
    <row r="110" spans="1:68" x14ac:dyDescent="0.45">
      <c r="A110" s="21"/>
      <c r="B110" s="22"/>
      <c r="C110" s="23"/>
      <c r="D110" s="23"/>
      <c r="E110" s="23"/>
      <c r="F110" s="22"/>
      <c r="G110" s="24">
        <f t="shared" si="29"/>
        <v>0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6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4">
        <f t="shared" si="33"/>
        <v>0</v>
      </c>
      <c r="BF110" s="27">
        <f t="shared" si="31"/>
        <v>0</v>
      </c>
      <c r="BG110" s="28">
        <f t="shared" si="30"/>
        <v>0</v>
      </c>
      <c r="BH110" s="29" t="e">
        <f t="shared" si="32"/>
        <v>#DIV/0!</v>
      </c>
      <c r="BI110" s="30"/>
      <c r="BJ110" s="31" t="e">
        <f t="shared" si="27"/>
        <v>#DIV/0!</v>
      </c>
      <c r="BK110" s="22"/>
      <c r="BL110" s="33" t="e">
        <f t="shared" si="24"/>
        <v>#DIV/0!</v>
      </c>
      <c r="BM110" s="22"/>
      <c r="BN110" s="32"/>
      <c r="BO110" s="34" t="e">
        <f t="shared" si="25"/>
        <v>#DIV/0!</v>
      </c>
      <c r="BP110" s="35" t="e">
        <f t="shared" si="26"/>
        <v>#DIV/0!</v>
      </c>
    </row>
    <row r="111" spans="1:68" x14ac:dyDescent="0.45">
      <c r="A111" s="21"/>
      <c r="B111" s="22"/>
      <c r="C111" s="23"/>
      <c r="D111" s="23"/>
      <c r="E111" s="23"/>
      <c r="F111" s="22"/>
      <c r="G111" s="24">
        <f t="shared" si="29"/>
        <v>0</v>
      </c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6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4">
        <f t="shared" si="33"/>
        <v>0</v>
      </c>
      <c r="BF111" s="27">
        <f t="shared" si="31"/>
        <v>0</v>
      </c>
      <c r="BG111" s="28">
        <f t="shared" si="30"/>
        <v>0</v>
      </c>
      <c r="BH111" s="29" t="e">
        <f t="shared" si="32"/>
        <v>#DIV/0!</v>
      </c>
      <c r="BI111" s="30"/>
      <c r="BJ111" s="31" t="e">
        <f t="shared" si="27"/>
        <v>#DIV/0!</v>
      </c>
      <c r="BK111" s="22"/>
      <c r="BL111" s="33" t="e">
        <f t="shared" si="24"/>
        <v>#DIV/0!</v>
      </c>
      <c r="BM111" s="22"/>
      <c r="BN111" s="32"/>
      <c r="BO111" s="34" t="e">
        <f t="shared" si="25"/>
        <v>#DIV/0!</v>
      </c>
      <c r="BP111" s="35" t="e">
        <f t="shared" si="26"/>
        <v>#DIV/0!</v>
      </c>
    </row>
    <row r="112" spans="1:68" x14ac:dyDescent="0.45">
      <c r="A112" s="21"/>
      <c r="B112" s="22"/>
      <c r="C112" s="23"/>
      <c r="D112" s="23"/>
      <c r="E112" s="23"/>
      <c r="F112" s="22"/>
      <c r="G112" s="24">
        <f t="shared" si="29"/>
        <v>0</v>
      </c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6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4">
        <f t="shared" si="33"/>
        <v>0</v>
      </c>
      <c r="BF112" s="27">
        <f t="shared" si="31"/>
        <v>0</v>
      </c>
      <c r="BG112" s="28">
        <f t="shared" si="30"/>
        <v>0</v>
      </c>
      <c r="BH112" s="29" t="e">
        <f t="shared" si="32"/>
        <v>#DIV/0!</v>
      </c>
      <c r="BI112" s="30"/>
      <c r="BJ112" s="31" t="e">
        <f t="shared" si="27"/>
        <v>#DIV/0!</v>
      </c>
      <c r="BK112" s="22"/>
      <c r="BL112" s="33" t="e">
        <f t="shared" si="24"/>
        <v>#DIV/0!</v>
      </c>
      <c r="BM112" s="22"/>
      <c r="BN112" s="32"/>
      <c r="BO112" s="34" t="e">
        <f t="shared" si="25"/>
        <v>#DIV/0!</v>
      </c>
      <c r="BP112" s="35" t="e">
        <f t="shared" si="26"/>
        <v>#DIV/0!</v>
      </c>
    </row>
    <row r="113" spans="1:68" x14ac:dyDescent="0.45">
      <c r="A113" s="21"/>
      <c r="B113" s="22"/>
      <c r="C113" s="23"/>
      <c r="D113" s="23"/>
      <c r="E113" s="23"/>
      <c r="F113" s="22"/>
      <c r="G113" s="24">
        <f t="shared" si="29"/>
        <v>0</v>
      </c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6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4">
        <f t="shared" si="33"/>
        <v>0</v>
      </c>
      <c r="BF113" s="27">
        <f t="shared" si="31"/>
        <v>0</v>
      </c>
      <c r="BG113" s="28">
        <f t="shared" si="30"/>
        <v>0</v>
      </c>
      <c r="BH113" s="29" t="e">
        <f t="shared" si="32"/>
        <v>#DIV/0!</v>
      </c>
      <c r="BI113" s="30"/>
      <c r="BJ113" s="31" t="e">
        <f t="shared" si="27"/>
        <v>#DIV/0!</v>
      </c>
      <c r="BK113" s="22"/>
      <c r="BL113" s="33" t="e">
        <f t="shared" si="24"/>
        <v>#DIV/0!</v>
      </c>
      <c r="BM113" s="22"/>
      <c r="BN113" s="32"/>
      <c r="BO113" s="34" t="e">
        <f t="shared" si="25"/>
        <v>#DIV/0!</v>
      </c>
      <c r="BP113" s="35" t="e">
        <f t="shared" si="26"/>
        <v>#DIV/0!</v>
      </c>
    </row>
    <row r="114" spans="1:68" x14ac:dyDescent="0.45">
      <c r="A114" s="21"/>
      <c r="B114" s="22"/>
      <c r="C114" s="23"/>
      <c r="D114" s="23"/>
      <c r="E114" s="23"/>
      <c r="F114" s="22"/>
      <c r="G114" s="24">
        <f t="shared" si="29"/>
        <v>0</v>
      </c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6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4">
        <f t="shared" si="33"/>
        <v>0</v>
      </c>
      <c r="BF114" s="27">
        <f t="shared" si="31"/>
        <v>0</v>
      </c>
      <c r="BG114" s="28">
        <f t="shared" si="30"/>
        <v>0</v>
      </c>
      <c r="BH114" s="29" t="e">
        <f t="shared" si="32"/>
        <v>#DIV/0!</v>
      </c>
      <c r="BI114" s="30"/>
      <c r="BJ114" s="31" t="e">
        <f t="shared" si="27"/>
        <v>#DIV/0!</v>
      </c>
      <c r="BK114" s="22"/>
      <c r="BL114" s="33" t="e">
        <f t="shared" si="24"/>
        <v>#DIV/0!</v>
      </c>
      <c r="BM114" s="22"/>
      <c r="BN114" s="32"/>
      <c r="BO114" s="34" t="e">
        <f t="shared" si="25"/>
        <v>#DIV/0!</v>
      </c>
      <c r="BP114" s="35" t="e">
        <f t="shared" si="26"/>
        <v>#DIV/0!</v>
      </c>
    </row>
    <row r="115" spans="1:68" x14ac:dyDescent="0.45">
      <c r="A115" s="21"/>
      <c r="B115" s="22"/>
      <c r="C115" s="23"/>
      <c r="D115" s="23"/>
      <c r="E115" s="23"/>
      <c r="F115" s="22"/>
      <c r="G115" s="24">
        <f t="shared" si="29"/>
        <v>0</v>
      </c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6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4">
        <f t="shared" si="33"/>
        <v>0</v>
      </c>
      <c r="BF115" s="27">
        <f t="shared" si="31"/>
        <v>0</v>
      </c>
      <c r="BG115" s="28">
        <f t="shared" si="30"/>
        <v>0</v>
      </c>
      <c r="BH115" s="29" t="e">
        <f t="shared" si="32"/>
        <v>#DIV/0!</v>
      </c>
      <c r="BI115" s="30"/>
      <c r="BJ115" s="31" t="e">
        <f t="shared" si="27"/>
        <v>#DIV/0!</v>
      </c>
      <c r="BK115" s="22"/>
      <c r="BL115" s="33" t="e">
        <f t="shared" si="24"/>
        <v>#DIV/0!</v>
      </c>
      <c r="BM115" s="22"/>
      <c r="BN115" s="32"/>
      <c r="BO115" s="34" t="e">
        <f t="shared" si="25"/>
        <v>#DIV/0!</v>
      </c>
      <c r="BP115" s="35" t="e">
        <f t="shared" si="26"/>
        <v>#DIV/0!</v>
      </c>
    </row>
    <row r="116" spans="1:68" x14ac:dyDescent="0.45">
      <c r="A116" s="21"/>
      <c r="B116" s="22"/>
      <c r="C116" s="23"/>
      <c r="D116" s="23"/>
      <c r="E116" s="23"/>
      <c r="F116" s="22"/>
      <c r="G116" s="24">
        <f t="shared" si="29"/>
        <v>0</v>
      </c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6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4">
        <f t="shared" si="33"/>
        <v>0</v>
      </c>
      <c r="BF116" s="27">
        <f t="shared" si="31"/>
        <v>0</v>
      </c>
      <c r="BG116" s="28">
        <f t="shared" si="30"/>
        <v>0</v>
      </c>
      <c r="BH116" s="29" t="e">
        <f t="shared" si="32"/>
        <v>#DIV/0!</v>
      </c>
      <c r="BI116" s="30"/>
      <c r="BJ116" s="31" t="e">
        <f t="shared" si="27"/>
        <v>#DIV/0!</v>
      </c>
      <c r="BK116" s="22"/>
      <c r="BL116" s="33" t="e">
        <f t="shared" si="24"/>
        <v>#DIV/0!</v>
      </c>
      <c r="BM116" s="22"/>
      <c r="BN116" s="32"/>
      <c r="BO116" s="34" t="e">
        <f t="shared" si="25"/>
        <v>#DIV/0!</v>
      </c>
      <c r="BP116" s="35" t="e">
        <f t="shared" si="26"/>
        <v>#DIV/0!</v>
      </c>
    </row>
    <row r="117" spans="1:68" ht="24.6" customHeight="1" x14ac:dyDescent="0.45">
      <c r="A117" s="21"/>
      <c r="B117" s="22"/>
      <c r="C117" s="23"/>
      <c r="D117" s="23"/>
      <c r="E117" s="23"/>
      <c r="F117" s="22"/>
      <c r="G117" s="24">
        <f t="shared" si="29"/>
        <v>0</v>
      </c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6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4">
        <f t="shared" si="33"/>
        <v>0</v>
      </c>
      <c r="BF117" s="27">
        <f t="shared" si="31"/>
        <v>0</v>
      </c>
      <c r="BG117" s="28">
        <f t="shared" si="30"/>
        <v>0</v>
      </c>
      <c r="BH117" s="29" t="e">
        <f t="shared" si="32"/>
        <v>#DIV/0!</v>
      </c>
      <c r="BI117" s="30"/>
      <c r="BJ117" s="31" t="e">
        <f t="shared" si="27"/>
        <v>#DIV/0!</v>
      </c>
      <c r="BK117" s="22"/>
      <c r="BL117" s="33" t="e">
        <f t="shared" si="24"/>
        <v>#DIV/0!</v>
      </c>
      <c r="BM117" s="22"/>
      <c r="BN117" s="32"/>
      <c r="BO117" s="34" t="e">
        <f t="shared" si="25"/>
        <v>#DIV/0!</v>
      </c>
      <c r="BP117" s="35" t="e">
        <f t="shared" si="26"/>
        <v>#DIV/0!</v>
      </c>
    </row>
    <row r="118" spans="1:68" x14ac:dyDescent="0.45">
      <c r="A118" s="21"/>
      <c r="B118" s="22"/>
      <c r="C118" s="23"/>
      <c r="D118" s="23"/>
      <c r="E118" s="23"/>
      <c r="F118" s="22"/>
      <c r="G118" s="24">
        <f t="shared" si="29"/>
        <v>0</v>
      </c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6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4">
        <f t="shared" si="33"/>
        <v>0</v>
      </c>
      <c r="BF118" s="27">
        <f t="shared" si="31"/>
        <v>0</v>
      </c>
      <c r="BG118" s="28">
        <f t="shared" si="30"/>
        <v>0</v>
      </c>
      <c r="BH118" s="29" t="e">
        <f t="shared" si="32"/>
        <v>#DIV/0!</v>
      </c>
      <c r="BI118" s="30"/>
      <c r="BJ118" s="31" t="e">
        <f t="shared" si="27"/>
        <v>#DIV/0!</v>
      </c>
      <c r="BK118" s="22"/>
      <c r="BL118" s="33" t="e">
        <f t="shared" si="24"/>
        <v>#DIV/0!</v>
      </c>
      <c r="BM118" s="22"/>
      <c r="BN118" s="32"/>
      <c r="BO118" s="34" t="e">
        <f t="shared" si="25"/>
        <v>#DIV/0!</v>
      </c>
      <c r="BP118" s="35" t="e">
        <f t="shared" si="26"/>
        <v>#DIV/0!</v>
      </c>
    </row>
    <row r="119" spans="1:68" x14ac:dyDescent="0.45">
      <c r="A119" s="21"/>
      <c r="B119" s="22"/>
      <c r="C119" s="23"/>
      <c r="D119" s="23"/>
      <c r="E119" s="23"/>
      <c r="F119" s="22"/>
      <c r="G119" s="24">
        <f t="shared" si="29"/>
        <v>0</v>
      </c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6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4">
        <f t="shared" si="33"/>
        <v>0</v>
      </c>
      <c r="BF119" s="27">
        <f t="shared" si="31"/>
        <v>0</v>
      </c>
      <c r="BG119" s="28">
        <f t="shared" si="30"/>
        <v>0</v>
      </c>
      <c r="BH119" s="29" t="e">
        <f t="shared" si="32"/>
        <v>#DIV/0!</v>
      </c>
      <c r="BI119" s="30"/>
      <c r="BJ119" s="31" t="e">
        <f t="shared" si="27"/>
        <v>#DIV/0!</v>
      </c>
      <c r="BK119" s="22"/>
      <c r="BL119" s="33" t="e">
        <f t="shared" si="24"/>
        <v>#DIV/0!</v>
      </c>
      <c r="BM119" s="22"/>
      <c r="BN119" s="32"/>
      <c r="BO119" s="34" t="e">
        <f t="shared" si="25"/>
        <v>#DIV/0!</v>
      </c>
      <c r="BP119" s="35" t="e">
        <f t="shared" si="26"/>
        <v>#DIV/0!</v>
      </c>
    </row>
    <row r="120" spans="1:68" x14ac:dyDescent="0.45">
      <c r="A120" s="21"/>
      <c r="B120" s="22"/>
      <c r="C120" s="23"/>
      <c r="D120" s="23"/>
      <c r="E120" s="23"/>
      <c r="F120" s="22"/>
      <c r="G120" s="24">
        <f t="shared" si="29"/>
        <v>0</v>
      </c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6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4">
        <f t="shared" si="33"/>
        <v>0</v>
      </c>
      <c r="BF120" s="27">
        <f t="shared" si="31"/>
        <v>0</v>
      </c>
      <c r="BG120" s="28">
        <f t="shared" si="30"/>
        <v>0</v>
      </c>
      <c r="BH120" s="29" t="e">
        <f t="shared" si="32"/>
        <v>#DIV/0!</v>
      </c>
      <c r="BI120" s="30"/>
      <c r="BJ120" s="31" t="e">
        <f t="shared" si="27"/>
        <v>#DIV/0!</v>
      </c>
      <c r="BK120" s="22"/>
      <c r="BL120" s="33" t="e">
        <f t="shared" si="24"/>
        <v>#DIV/0!</v>
      </c>
      <c r="BM120" s="22"/>
      <c r="BN120" s="32"/>
      <c r="BO120" s="34" t="e">
        <f t="shared" si="25"/>
        <v>#DIV/0!</v>
      </c>
      <c r="BP120" s="35" t="e">
        <f t="shared" si="26"/>
        <v>#DIV/0!</v>
      </c>
    </row>
    <row r="121" spans="1:68" x14ac:dyDescent="0.45">
      <c r="A121" s="21"/>
      <c r="B121" s="22"/>
      <c r="C121" s="23"/>
      <c r="D121" s="23"/>
      <c r="E121" s="23"/>
      <c r="F121" s="22"/>
      <c r="G121" s="24">
        <f t="shared" si="29"/>
        <v>0</v>
      </c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6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4">
        <f t="shared" si="33"/>
        <v>0</v>
      </c>
      <c r="BF121" s="27">
        <f t="shared" si="31"/>
        <v>0</v>
      </c>
      <c r="BG121" s="28">
        <f t="shared" si="30"/>
        <v>0</v>
      </c>
      <c r="BH121" s="29" t="e">
        <f t="shared" si="32"/>
        <v>#DIV/0!</v>
      </c>
      <c r="BI121" s="30"/>
      <c r="BJ121" s="31" t="e">
        <f t="shared" si="27"/>
        <v>#DIV/0!</v>
      </c>
      <c r="BK121" s="22"/>
      <c r="BL121" s="33" t="e">
        <f t="shared" si="24"/>
        <v>#DIV/0!</v>
      </c>
      <c r="BM121" s="22"/>
      <c r="BN121" s="32"/>
      <c r="BO121" s="34" t="e">
        <f t="shared" si="25"/>
        <v>#DIV/0!</v>
      </c>
      <c r="BP121" s="35" t="e">
        <f t="shared" si="26"/>
        <v>#DIV/0!</v>
      </c>
    </row>
    <row r="122" spans="1:68" x14ac:dyDescent="0.45">
      <c r="A122" s="21"/>
      <c r="B122" s="22"/>
      <c r="C122" s="23"/>
      <c r="D122" s="23"/>
      <c r="E122" s="23"/>
      <c r="F122" s="22"/>
      <c r="G122" s="24">
        <f t="shared" si="29"/>
        <v>0</v>
      </c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6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4">
        <f t="shared" si="33"/>
        <v>0</v>
      </c>
      <c r="BF122" s="27">
        <f t="shared" si="31"/>
        <v>0</v>
      </c>
      <c r="BG122" s="28">
        <f t="shared" si="30"/>
        <v>0</v>
      </c>
      <c r="BH122" s="29" t="e">
        <f t="shared" si="32"/>
        <v>#DIV/0!</v>
      </c>
      <c r="BI122" s="30"/>
      <c r="BJ122" s="31" t="e">
        <f t="shared" si="27"/>
        <v>#DIV/0!</v>
      </c>
      <c r="BK122" s="22"/>
      <c r="BL122" s="33" t="e">
        <f t="shared" si="24"/>
        <v>#DIV/0!</v>
      </c>
      <c r="BM122" s="22"/>
      <c r="BN122" s="32"/>
      <c r="BO122" s="34" t="e">
        <f t="shared" si="25"/>
        <v>#DIV/0!</v>
      </c>
      <c r="BP122" s="35" t="e">
        <f t="shared" si="26"/>
        <v>#DIV/0!</v>
      </c>
    </row>
    <row r="123" spans="1:68" x14ac:dyDescent="0.45">
      <c r="A123" s="21"/>
      <c r="B123" s="22"/>
      <c r="C123" s="23"/>
      <c r="D123" s="23"/>
      <c r="E123" s="23"/>
      <c r="F123" s="22"/>
      <c r="G123" s="24">
        <f t="shared" si="29"/>
        <v>0</v>
      </c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6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4">
        <f t="shared" si="33"/>
        <v>0</v>
      </c>
      <c r="BF123" s="27">
        <f t="shared" si="31"/>
        <v>0</v>
      </c>
      <c r="BG123" s="28">
        <f t="shared" si="30"/>
        <v>0</v>
      </c>
      <c r="BH123" s="29" t="e">
        <f t="shared" si="32"/>
        <v>#DIV/0!</v>
      </c>
      <c r="BI123" s="30"/>
      <c r="BJ123" s="31" t="e">
        <f t="shared" si="27"/>
        <v>#DIV/0!</v>
      </c>
      <c r="BK123" s="22"/>
      <c r="BL123" s="33" t="e">
        <f t="shared" si="24"/>
        <v>#DIV/0!</v>
      </c>
      <c r="BM123" s="22"/>
      <c r="BN123" s="32"/>
      <c r="BO123" s="34" t="e">
        <f t="shared" si="25"/>
        <v>#DIV/0!</v>
      </c>
      <c r="BP123" s="35" t="e">
        <f t="shared" si="26"/>
        <v>#DIV/0!</v>
      </c>
    </row>
    <row r="124" spans="1:68" x14ac:dyDescent="0.45">
      <c r="A124" s="21"/>
      <c r="B124" s="22"/>
      <c r="C124" s="23"/>
      <c r="D124" s="23"/>
      <c r="E124" s="23"/>
      <c r="F124" s="22"/>
      <c r="G124" s="24">
        <f t="shared" si="29"/>
        <v>0</v>
      </c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6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4">
        <f t="shared" si="33"/>
        <v>0</v>
      </c>
      <c r="BF124" s="27">
        <f t="shared" si="31"/>
        <v>0</v>
      </c>
      <c r="BG124" s="28">
        <f t="shared" si="30"/>
        <v>0</v>
      </c>
      <c r="BH124" s="29" t="e">
        <f t="shared" si="32"/>
        <v>#DIV/0!</v>
      </c>
      <c r="BI124" s="30"/>
      <c r="BJ124" s="31" t="e">
        <f t="shared" si="27"/>
        <v>#DIV/0!</v>
      </c>
      <c r="BK124" s="22"/>
      <c r="BL124" s="33" t="e">
        <f t="shared" si="24"/>
        <v>#DIV/0!</v>
      </c>
      <c r="BM124" s="22"/>
      <c r="BN124" s="32"/>
      <c r="BO124" s="34" t="e">
        <f t="shared" si="25"/>
        <v>#DIV/0!</v>
      </c>
      <c r="BP124" s="35" t="e">
        <f t="shared" si="26"/>
        <v>#DIV/0!</v>
      </c>
    </row>
    <row r="125" spans="1:68" x14ac:dyDescent="0.45">
      <c r="A125" s="21"/>
      <c r="B125" s="22"/>
      <c r="C125" s="23"/>
      <c r="D125" s="23"/>
      <c r="E125" s="23"/>
      <c r="F125" s="22"/>
      <c r="G125" s="24">
        <f t="shared" si="29"/>
        <v>0</v>
      </c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6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4">
        <f t="shared" si="33"/>
        <v>0</v>
      </c>
      <c r="BF125" s="27">
        <f t="shared" si="31"/>
        <v>0</v>
      </c>
      <c r="BG125" s="28">
        <f t="shared" si="30"/>
        <v>0</v>
      </c>
      <c r="BH125" s="29" t="e">
        <f t="shared" si="32"/>
        <v>#DIV/0!</v>
      </c>
      <c r="BI125" s="30"/>
      <c r="BJ125" s="31" t="e">
        <f t="shared" si="27"/>
        <v>#DIV/0!</v>
      </c>
      <c r="BK125" s="22"/>
      <c r="BL125" s="33" t="e">
        <f t="shared" si="24"/>
        <v>#DIV/0!</v>
      </c>
      <c r="BM125" s="22"/>
      <c r="BN125" s="32"/>
      <c r="BO125" s="34" t="e">
        <f t="shared" si="25"/>
        <v>#DIV/0!</v>
      </c>
      <c r="BP125" s="35" t="e">
        <f t="shared" si="26"/>
        <v>#DIV/0!</v>
      </c>
    </row>
    <row r="126" spans="1:68" x14ac:dyDescent="0.45">
      <c r="A126" s="21"/>
      <c r="B126" s="22"/>
      <c r="C126" s="23"/>
      <c r="D126" s="23"/>
      <c r="E126" s="23"/>
      <c r="F126" s="22"/>
      <c r="G126" s="24">
        <f t="shared" si="29"/>
        <v>0</v>
      </c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6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4">
        <f t="shared" si="33"/>
        <v>0</v>
      </c>
      <c r="BF126" s="27">
        <f t="shared" si="31"/>
        <v>0</v>
      </c>
      <c r="BG126" s="28">
        <f t="shared" si="30"/>
        <v>0</v>
      </c>
      <c r="BH126" s="29" t="e">
        <f t="shared" si="32"/>
        <v>#DIV/0!</v>
      </c>
      <c r="BI126" s="30"/>
      <c r="BJ126" s="31" t="e">
        <f t="shared" si="27"/>
        <v>#DIV/0!</v>
      </c>
      <c r="BK126" s="22"/>
      <c r="BL126" s="33" t="e">
        <f t="shared" si="24"/>
        <v>#DIV/0!</v>
      </c>
      <c r="BM126" s="22"/>
      <c r="BN126" s="32"/>
      <c r="BO126" s="34" t="e">
        <f t="shared" si="25"/>
        <v>#DIV/0!</v>
      </c>
      <c r="BP126" s="35" t="e">
        <f t="shared" si="26"/>
        <v>#DIV/0!</v>
      </c>
    </row>
    <row r="127" spans="1:68" x14ac:dyDescent="0.45">
      <c r="A127" s="21"/>
      <c r="B127" s="22"/>
      <c r="C127" s="23"/>
      <c r="D127" s="23"/>
      <c r="E127" s="23"/>
      <c r="F127" s="22"/>
      <c r="G127" s="24">
        <f t="shared" si="29"/>
        <v>0</v>
      </c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6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4">
        <f t="shared" si="33"/>
        <v>0</v>
      </c>
      <c r="BF127" s="27">
        <f t="shared" si="31"/>
        <v>0</v>
      </c>
      <c r="BG127" s="28">
        <f t="shared" si="30"/>
        <v>0</v>
      </c>
      <c r="BH127" s="29" t="e">
        <f t="shared" si="32"/>
        <v>#DIV/0!</v>
      </c>
      <c r="BI127" s="30"/>
      <c r="BJ127" s="31" t="e">
        <f t="shared" si="27"/>
        <v>#DIV/0!</v>
      </c>
      <c r="BK127" s="22"/>
      <c r="BL127" s="33" t="e">
        <f t="shared" si="24"/>
        <v>#DIV/0!</v>
      </c>
      <c r="BM127" s="22"/>
      <c r="BN127" s="32"/>
      <c r="BO127" s="34" t="e">
        <f t="shared" si="25"/>
        <v>#DIV/0!</v>
      </c>
      <c r="BP127" s="35" t="e">
        <f t="shared" si="26"/>
        <v>#DIV/0!</v>
      </c>
    </row>
    <row r="128" spans="1:68" x14ac:dyDescent="0.45">
      <c r="A128" s="21"/>
      <c r="B128" s="22"/>
      <c r="C128" s="23"/>
      <c r="D128" s="23"/>
      <c r="E128" s="120"/>
      <c r="F128" s="22"/>
      <c r="G128" s="24">
        <f t="shared" si="29"/>
        <v>0</v>
      </c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6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4">
        <f t="shared" si="33"/>
        <v>0</v>
      </c>
      <c r="BF128" s="27">
        <f t="shared" si="31"/>
        <v>0</v>
      </c>
      <c r="BG128" s="28">
        <f t="shared" si="30"/>
        <v>0</v>
      </c>
      <c r="BH128" s="29" t="e">
        <f t="shared" si="32"/>
        <v>#DIV/0!</v>
      </c>
      <c r="BI128" s="30"/>
      <c r="BJ128" s="31" t="e">
        <f t="shared" si="27"/>
        <v>#DIV/0!</v>
      </c>
      <c r="BK128" s="22"/>
      <c r="BL128" s="33" t="e">
        <f t="shared" ref="BL128:BL191" si="34">BK128/BJ128</f>
        <v>#DIV/0!</v>
      </c>
      <c r="BM128" s="22"/>
      <c r="BN128" s="32"/>
      <c r="BO128" s="34" t="e">
        <f t="shared" ref="BO128:BO191" si="35">(BM128-BN128)/BK128</f>
        <v>#DIV/0!</v>
      </c>
      <c r="BP128" s="35" t="e">
        <f t="shared" si="26"/>
        <v>#DIV/0!</v>
      </c>
    </row>
    <row r="129" spans="1:68" x14ac:dyDescent="0.45">
      <c r="A129" s="21"/>
      <c r="B129" s="22"/>
      <c r="C129" s="23"/>
      <c r="D129" s="23"/>
      <c r="E129" s="120"/>
      <c r="F129" s="22"/>
      <c r="G129" s="24">
        <f t="shared" si="29"/>
        <v>0</v>
      </c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6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4">
        <f t="shared" si="33"/>
        <v>0</v>
      </c>
      <c r="BF129" s="27">
        <f t="shared" si="31"/>
        <v>0</v>
      </c>
      <c r="BG129" s="28">
        <f t="shared" si="30"/>
        <v>0</v>
      </c>
      <c r="BH129" s="29" t="e">
        <f t="shared" si="32"/>
        <v>#DIV/0!</v>
      </c>
      <c r="BI129" s="30"/>
      <c r="BJ129" s="31" t="e">
        <f t="shared" si="27"/>
        <v>#DIV/0!</v>
      </c>
      <c r="BK129" s="22"/>
      <c r="BL129" s="33" t="e">
        <f t="shared" si="34"/>
        <v>#DIV/0!</v>
      </c>
      <c r="BM129" s="22"/>
      <c r="BN129" s="32"/>
      <c r="BO129" s="34" t="e">
        <f t="shared" si="35"/>
        <v>#DIV/0!</v>
      </c>
      <c r="BP129" s="35" t="e">
        <f t="shared" si="26"/>
        <v>#DIV/0!</v>
      </c>
    </row>
    <row r="130" spans="1:68" x14ac:dyDescent="0.45">
      <c r="A130" s="21"/>
      <c r="B130" s="22"/>
      <c r="C130" s="23"/>
      <c r="D130" s="23"/>
      <c r="E130" s="120"/>
      <c r="F130" s="22"/>
      <c r="G130" s="24">
        <f t="shared" si="29"/>
        <v>0</v>
      </c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6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4">
        <f t="shared" si="33"/>
        <v>0</v>
      </c>
      <c r="BF130" s="27">
        <f t="shared" si="31"/>
        <v>0</v>
      </c>
      <c r="BG130" s="28">
        <f t="shared" si="30"/>
        <v>0</v>
      </c>
      <c r="BH130" s="29" t="e">
        <f t="shared" si="32"/>
        <v>#DIV/0!</v>
      </c>
      <c r="BI130" s="30"/>
      <c r="BJ130" s="31" t="e">
        <f t="shared" si="27"/>
        <v>#DIV/0!</v>
      </c>
      <c r="BK130" s="22"/>
      <c r="BL130" s="33" t="e">
        <f t="shared" si="34"/>
        <v>#DIV/0!</v>
      </c>
      <c r="BM130" s="22"/>
      <c r="BN130" s="32"/>
      <c r="BO130" s="34" t="e">
        <f t="shared" si="35"/>
        <v>#DIV/0!</v>
      </c>
      <c r="BP130" s="35" t="e">
        <f t="shared" ref="BP130:BP193" si="36">BO130*BL130*BH130</f>
        <v>#DIV/0!</v>
      </c>
    </row>
    <row r="131" spans="1:68" x14ac:dyDescent="0.45">
      <c r="A131" s="21"/>
      <c r="B131" s="22"/>
      <c r="C131" s="23"/>
      <c r="D131" s="23"/>
      <c r="E131" s="120"/>
      <c r="F131" s="22"/>
      <c r="G131" s="24">
        <f t="shared" si="29"/>
        <v>0</v>
      </c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6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4">
        <f t="shared" si="33"/>
        <v>0</v>
      </c>
      <c r="BF131" s="27">
        <f t="shared" si="31"/>
        <v>0</v>
      </c>
      <c r="BG131" s="28">
        <f t="shared" si="30"/>
        <v>0</v>
      </c>
      <c r="BH131" s="29" t="e">
        <f t="shared" si="32"/>
        <v>#DIV/0!</v>
      </c>
      <c r="BI131" s="30"/>
      <c r="BJ131" s="31" t="e">
        <f t="shared" si="27"/>
        <v>#DIV/0!</v>
      </c>
      <c r="BK131" s="22"/>
      <c r="BL131" s="33" t="e">
        <f t="shared" si="34"/>
        <v>#DIV/0!</v>
      </c>
      <c r="BM131" s="22"/>
      <c r="BN131" s="32"/>
      <c r="BO131" s="34" t="e">
        <f t="shared" si="35"/>
        <v>#DIV/0!</v>
      </c>
      <c r="BP131" s="35" t="e">
        <f t="shared" si="36"/>
        <v>#DIV/0!</v>
      </c>
    </row>
    <row r="132" spans="1:68" ht="25.8" customHeight="1" x14ac:dyDescent="0.45">
      <c r="A132" s="21"/>
      <c r="B132" s="22"/>
      <c r="C132" s="23"/>
      <c r="D132" s="23"/>
      <c r="E132" s="120"/>
      <c r="F132" s="22"/>
      <c r="G132" s="24">
        <f t="shared" si="29"/>
        <v>0</v>
      </c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6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4">
        <f t="shared" si="33"/>
        <v>0</v>
      </c>
      <c r="BF132" s="27">
        <f t="shared" si="31"/>
        <v>0</v>
      </c>
      <c r="BG132" s="28">
        <f t="shared" si="30"/>
        <v>0</v>
      </c>
      <c r="BH132" s="29" t="e">
        <f t="shared" si="32"/>
        <v>#DIV/0!</v>
      </c>
      <c r="BI132" s="30"/>
      <c r="BJ132" s="31" t="e">
        <f t="shared" si="27"/>
        <v>#DIV/0!</v>
      </c>
      <c r="BK132" s="22"/>
      <c r="BL132" s="33" t="e">
        <f t="shared" si="34"/>
        <v>#DIV/0!</v>
      </c>
      <c r="BM132" s="22"/>
      <c r="BN132" s="32"/>
      <c r="BO132" s="34" t="e">
        <f t="shared" si="35"/>
        <v>#DIV/0!</v>
      </c>
      <c r="BP132" s="35" t="e">
        <f t="shared" si="36"/>
        <v>#DIV/0!</v>
      </c>
    </row>
    <row r="133" spans="1:68" x14ac:dyDescent="0.45">
      <c r="A133" s="21"/>
      <c r="B133" s="22"/>
      <c r="C133" s="23"/>
      <c r="D133" s="23"/>
      <c r="E133" s="120"/>
      <c r="F133" s="22"/>
      <c r="G133" s="24">
        <f t="shared" si="29"/>
        <v>0</v>
      </c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6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4">
        <f t="shared" si="33"/>
        <v>0</v>
      </c>
      <c r="BF133" s="27">
        <f t="shared" si="31"/>
        <v>0</v>
      </c>
      <c r="BG133" s="28">
        <f t="shared" si="30"/>
        <v>0</v>
      </c>
      <c r="BH133" s="29" t="e">
        <f t="shared" si="32"/>
        <v>#DIV/0!</v>
      </c>
      <c r="BI133" s="30"/>
      <c r="BJ133" s="31" t="e">
        <f t="shared" si="27"/>
        <v>#DIV/0!</v>
      </c>
      <c r="BK133" s="22"/>
      <c r="BL133" s="33" t="e">
        <f t="shared" si="34"/>
        <v>#DIV/0!</v>
      </c>
      <c r="BM133" s="22"/>
      <c r="BN133" s="32"/>
      <c r="BO133" s="34" t="e">
        <f t="shared" si="35"/>
        <v>#DIV/0!</v>
      </c>
      <c r="BP133" s="35" t="e">
        <f t="shared" si="36"/>
        <v>#DIV/0!</v>
      </c>
    </row>
    <row r="134" spans="1:68" x14ac:dyDescent="0.45">
      <c r="A134" s="21"/>
      <c r="B134" s="22"/>
      <c r="C134" s="23"/>
      <c r="D134" s="23"/>
      <c r="E134" s="120"/>
      <c r="F134" s="22"/>
      <c r="G134" s="24">
        <f t="shared" si="29"/>
        <v>0</v>
      </c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6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4">
        <f t="shared" si="33"/>
        <v>0</v>
      </c>
      <c r="BF134" s="27">
        <f t="shared" si="31"/>
        <v>0</v>
      </c>
      <c r="BG134" s="28">
        <f t="shared" si="30"/>
        <v>0</v>
      </c>
      <c r="BH134" s="29" t="e">
        <f t="shared" si="32"/>
        <v>#DIV/0!</v>
      </c>
      <c r="BI134" s="30"/>
      <c r="BJ134" s="31" t="e">
        <f t="shared" ref="BJ134:BJ197" si="37">(BG134*60)/BI134*7</f>
        <v>#DIV/0!</v>
      </c>
      <c r="BK134" s="22"/>
      <c r="BL134" s="33" t="e">
        <f t="shared" si="34"/>
        <v>#DIV/0!</v>
      </c>
      <c r="BM134" s="22"/>
      <c r="BN134" s="32"/>
      <c r="BO134" s="34" t="e">
        <f t="shared" si="35"/>
        <v>#DIV/0!</v>
      </c>
      <c r="BP134" s="35" t="e">
        <f t="shared" si="36"/>
        <v>#DIV/0!</v>
      </c>
    </row>
    <row r="135" spans="1:68" x14ac:dyDescent="0.45">
      <c r="A135" s="21"/>
      <c r="B135" s="22"/>
      <c r="C135" s="23"/>
      <c r="D135" s="23"/>
      <c r="E135" s="120"/>
      <c r="F135" s="22"/>
      <c r="G135" s="24">
        <f t="shared" si="29"/>
        <v>0</v>
      </c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6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4">
        <f t="shared" si="33"/>
        <v>0</v>
      </c>
      <c r="BF135" s="27">
        <f t="shared" si="31"/>
        <v>0</v>
      </c>
      <c r="BG135" s="28">
        <f t="shared" si="30"/>
        <v>0</v>
      </c>
      <c r="BH135" s="29" t="e">
        <f t="shared" si="32"/>
        <v>#DIV/0!</v>
      </c>
      <c r="BI135" s="30"/>
      <c r="BJ135" s="31" t="e">
        <f t="shared" si="37"/>
        <v>#DIV/0!</v>
      </c>
      <c r="BK135" s="22"/>
      <c r="BL135" s="33" t="e">
        <f t="shared" si="34"/>
        <v>#DIV/0!</v>
      </c>
      <c r="BM135" s="22"/>
      <c r="BN135" s="32"/>
      <c r="BO135" s="34" t="e">
        <f t="shared" si="35"/>
        <v>#DIV/0!</v>
      </c>
      <c r="BP135" s="35" t="e">
        <f t="shared" si="36"/>
        <v>#DIV/0!</v>
      </c>
    </row>
    <row r="136" spans="1:68" x14ac:dyDescent="0.45">
      <c r="A136" s="21"/>
      <c r="B136" s="22"/>
      <c r="C136" s="23"/>
      <c r="D136" s="23"/>
      <c r="E136" s="23"/>
      <c r="F136" s="22"/>
      <c r="G136" s="24">
        <f t="shared" si="29"/>
        <v>0</v>
      </c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6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4">
        <f t="shared" si="33"/>
        <v>0</v>
      </c>
      <c r="BF136" s="27">
        <f t="shared" si="31"/>
        <v>0</v>
      </c>
      <c r="BG136" s="28">
        <f t="shared" si="30"/>
        <v>0</v>
      </c>
      <c r="BH136" s="29" t="e">
        <f t="shared" si="32"/>
        <v>#DIV/0!</v>
      </c>
      <c r="BI136" s="30"/>
      <c r="BJ136" s="31" t="e">
        <f t="shared" si="37"/>
        <v>#DIV/0!</v>
      </c>
      <c r="BK136" s="22"/>
      <c r="BL136" s="33" t="e">
        <f t="shared" si="34"/>
        <v>#DIV/0!</v>
      </c>
      <c r="BM136" s="22"/>
      <c r="BN136" s="32"/>
      <c r="BO136" s="34" t="e">
        <f t="shared" si="35"/>
        <v>#DIV/0!</v>
      </c>
      <c r="BP136" s="35" t="e">
        <f t="shared" si="36"/>
        <v>#DIV/0!</v>
      </c>
    </row>
    <row r="137" spans="1:68" x14ac:dyDescent="0.45">
      <c r="A137" s="21"/>
      <c r="B137" s="22"/>
      <c r="C137" s="23"/>
      <c r="D137" s="23"/>
      <c r="E137" s="23"/>
      <c r="F137" s="22"/>
      <c r="G137" s="24">
        <f t="shared" si="29"/>
        <v>0</v>
      </c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6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4">
        <f t="shared" si="33"/>
        <v>0</v>
      </c>
      <c r="BF137" s="27">
        <f t="shared" si="31"/>
        <v>0</v>
      </c>
      <c r="BG137" s="28">
        <f t="shared" si="30"/>
        <v>0</v>
      </c>
      <c r="BH137" s="29" t="e">
        <f t="shared" si="32"/>
        <v>#DIV/0!</v>
      </c>
      <c r="BI137" s="30"/>
      <c r="BJ137" s="31" t="e">
        <f t="shared" si="37"/>
        <v>#DIV/0!</v>
      </c>
      <c r="BK137" s="22"/>
      <c r="BL137" s="33" t="e">
        <f t="shared" si="34"/>
        <v>#DIV/0!</v>
      </c>
      <c r="BM137" s="22"/>
      <c r="BN137" s="32"/>
      <c r="BO137" s="34" t="e">
        <f t="shared" si="35"/>
        <v>#DIV/0!</v>
      </c>
      <c r="BP137" s="35" t="e">
        <f t="shared" si="36"/>
        <v>#DIV/0!</v>
      </c>
    </row>
    <row r="138" spans="1:68" x14ac:dyDescent="0.45">
      <c r="A138" s="21"/>
      <c r="B138" s="22"/>
      <c r="C138" s="23"/>
      <c r="D138" s="23"/>
      <c r="E138" s="23"/>
      <c r="F138" s="22"/>
      <c r="G138" s="24">
        <f t="shared" si="29"/>
        <v>0</v>
      </c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6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4">
        <f t="shared" si="33"/>
        <v>0</v>
      </c>
      <c r="BF138" s="27">
        <f t="shared" si="31"/>
        <v>0</v>
      </c>
      <c r="BG138" s="28">
        <f t="shared" si="30"/>
        <v>0</v>
      </c>
      <c r="BH138" s="29" t="e">
        <f t="shared" si="32"/>
        <v>#DIV/0!</v>
      </c>
      <c r="BI138" s="30"/>
      <c r="BJ138" s="31" t="e">
        <f t="shared" si="37"/>
        <v>#DIV/0!</v>
      </c>
      <c r="BK138" s="22"/>
      <c r="BL138" s="33" t="e">
        <f t="shared" si="34"/>
        <v>#DIV/0!</v>
      </c>
      <c r="BM138" s="22"/>
      <c r="BN138" s="32"/>
      <c r="BO138" s="34" t="e">
        <f t="shared" si="35"/>
        <v>#DIV/0!</v>
      </c>
      <c r="BP138" s="35" t="e">
        <f t="shared" si="36"/>
        <v>#DIV/0!</v>
      </c>
    </row>
    <row r="139" spans="1:68" x14ac:dyDescent="0.45">
      <c r="A139" s="21"/>
      <c r="B139" s="22"/>
      <c r="C139" s="23"/>
      <c r="D139" s="23"/>
      <c r="E139" s="23"/>
      <c r="F139" s="22"/>
      <c r="G139" s="24">
        <f t="shared" si="29"/>
        <v>0</v>
      </c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6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4">
        <f t="shared" si="33"/>
        <v>0</v>
      </c>
      <c r="BF139" s="27">
        <f t="shared" si="31"/>
        <v>0</v>
      </c>
      <c r="BG139" s="28">
        <f t="shared" si="30"/>
        <v>0</v>
      </c>
      <c r="BH139" s="29" t="e">
        <f t="shared" si="32"/>
        <v>#DIV/0!</v>
      </c>
      <c r="BI139" s="30"/>
      <c r="BJ139" s="31" t="e">
        <f t="shared" si="37"/>
        <v>#DIV/0!</v>
      </c>
      <c r="BK139" s="22"/>
      <c r="BL139" s="33" t="e">
        <f t="shared" si="34"/>
        <v>#DIV/0!</v>
      </c>
      <c r="BM139" s="22"/>
      <c r="BN139" s="32"/>
      <c r="BO139" s="34" t="e">
        <f t="shared" si="35"/>
        <v>#DIV/0!</v>
      </c>
      <c r="BP139" s="35" t="e">
        <f t="shared" si="36"/>
        <v>#DIV/0!</v>
      </c>
    </row>
    <row r="140" spans="1:68" x14ac:dyDescent="0.45">
      <c r="A140" s="21"/>
      <c r="B140" s="22"/>
      <c r="C140" s="23"/>
      <c r="D140" s="23"/>
      <c r="E140" s="23"/>
      <c r="F140" s="22"/>
      <c r="G140" s="24">
        <f t="shared" si="29"/>
        <v>0</v>
      </c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6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4">
        <f t="shared" si="33"/>
        <v>0</v>
      </c>
      <c r="BF140" s="27">
        <f t="shared" si="31"/>
        <v>0</v>
      </c>
      <c r="BG140" s="28">
        <f t="shared" si="30"/>
        <v>0</v>
      </c>
      <c r="BH140" s="29" t="e">
        <f t="shared" si="32"/>
        <v>#DIV/0!</v>
      </c>
      <c r="BI140" s="30"/>
      <c r="BJ140" s="31" t="e">
        <f t="shared" si="37"/>
        <v>#DIV/0!</v>
      </c>
      <c r="BK140" s="22"/>
      <c r="BL140" s="33" t="e">
        <f t="shared" si="34"/>
        <v>#DIV/0!</v>
      </c>
      <c r="BM140" s="22"/>
      <c r="BN140" s="32"/>
      <c r="BO140" s="34" t="e">
        <f t="shared" si="35"/>
        <v>#DIV/0!</v>
      </c>
      <c r="BP140" s="35" t="e">
        <f t="shared" si="36"/>
        <v>#DIV/0!</v>
      </c>
    </row>
    <row r="141" spans="1:68" x14ac:dyDescent="0.45">
      <c r="A141" s="21"/>
      <c r="B141" s="22"/>
      <c r="C141" s="23"/>
      <c r="D141" s="23"/>
      <c r="E141" s="23"/>
      <c r="F141" s="22"/>
      <c r="G141" s="24">
        <f t="shared" si="29"/>
        <v>0</v>
      </c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6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4">
        <f t="shared" si="33"/>
        <v>0</v>
      </c>
      <c r="BF141" s="27">
        <f t="shared" si="31"/>
        <v>0</v>
      </c>
      <c r="BG141" s="28">
        <f t="shared" si="30"/>
        <v>0</v>
      </c>
      <c r="BH141" s="29" t="e">
        <f t="shared" si="32"/>
        <v>#DIV/0!</v>
      </c>
      <c r="BI141" s="30"/>
      <c r="BJ141" s="31" t="e">
        <f t="shared" si="37"/>
        <v>#DIV/0!</v>
      </c>
      <c r="BK141" s="22"/>
      <c r="BL141" s="33" t="e">
        <f t="shared" si="34"/>
        <v>#DIV/0!</v>
      </c>
      <c r="BM141" s="22"/>
      <c r="BN141" s="32"/>
      <c r="BO141" s="34" t="e">
        <f t="shared" si="35"/>
        <v>#DIV/0!</v>
      </c>
      <c r="BP141" s="35" t="e">
        <f t="shared" si="36"/>
        <v>#DIV/0!</v>
      </c>
    </row>
    <row r="142" spans="1:68" x14ac:dyDescent="0.45">
      <c r="A142" s="21"/>
      <c r="B142" s="22"/>
      <c r="C142" s="23"/>
      <c r="D142" s="23"/>
      <c r="E142" s="23"/>
      <c r="F142" s="22"/>
      <c r="G142" s="24">
        <f t="shared" si="29"/>
        <v>0</v>
      </c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6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4">
        <f t="shared" si="33"/>
        <v>0</v>
      </c>
      <c r="BF142" s="27">
        <f t="shared" si="31"/>
        <v>0</v>
      </c>
      <c r="BG142" s="28">
        <f t="shared" si="30"/>
        <v>0</v>
      </c>
      <c r="BH142" s="29" t="e">
        <f t="shared" si="32"/>
        <v>#DIV/0!</v>
      </c>
      <c r="BI142" s="30"/>
      <c r="BJ142" s="31" t="e">
        <f t="shared" si="37"/>
        <v>#DIV/0!</v>
      </c>
      <c r="BK142" s="22"/>
      <c r="BL142" s="33" t="e">
        <f t="shared" si="34"/>
        <v>#DIV/0!</v>
      </c>
      <c r="BM142" s="22"/>
      <c r="BN142" s="32"/>
      <c r="BO142" s="34" t="e">
        <f t="shared" si="35"/>
        <v>#DIV/0!</v>
      </c>
      <c r="BP142" s="35" t="e">
        <f t="shared" si="36"/>
        <v>#DIV/0!</v>
      </c>
    </row>
    <row r="143" spans="1:68" x14ac:dyDescent="0.45">
      <c r="A143" s="21"/>
      <c r="B143" s="22"/>
      <c r="C143" s="23"/>
      <c r="D143" s="23"/>
      <c r="E143" s="23"/>
      <c r="F143" s="22"/>
      <c r="G143" s="24">
        <f t="shared" si="29"/>
        <v>0</v>
      </c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6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4">
        <f t="shared" si="33"/>
        <v>0</v>
      </c>
      <c r="BF143" s="27">
        <f t="shared" si="31"/>
        <v>0</v>
      </c>
      <c r="BG143" s="28">
        <f t="shared" si="30"/>
        <v>0</v>
      </c>
      <c r="BH143" s="29" t="e">
        <f t="shared" si="32"/>
        <v>#DIV/0!</v>
      </c>
      <c r="BI143" s="30"/>
      <c r="BJ143" s="31" t="e">
        <f t="shared" si="37"/>
        <v>#DIV/0!</v>
      </c>
      <c r="BK143" s="22"/>
      <c r="BL143" s="33" t="e">
        <f t="shared" si="34"/>
        <v>#DIV/0!</v>
      </c>
      <c r="BM143" s="22"/>
      <c r="BN143" s="32"/>
      <c r="BO143" s="34" t="e">
        <f t="shared" si="35"/>
        <v>#DIV/0!</v>
      </c>
      <c r="BP143" s="35" t="e">
        <f t="shared" si="36"/>
        <v>#DIV/0!</v>
      </c>
    </row>
    <row r="144" spans="1:68" x14ac:dyDescent="0.45">
      <c r="A144" s="21"/>
      <c r="B144" s="22"/>
      <c r="C144" s="23"/>
      <c r="D144" s="23"/>
      <c r="E144" s="23"/>
      <c r="F144" s="22"/>
      <c r="G144" s="24">
        <f t="shared" si="29"/>
        <v>0</v>
      </c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6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4">
        <f t="shared" si="33"/>
        <v>0</v>
      </c>
      <c r="BF144" s="27">
        <f t="shared" si="31"/>
        <v>0</v>
      </c>
      <c r="BG144" s="28">
        <f t="shared" si="30"/>
        <v>0</v>
      </c>
      <c r="BH144" s="29" t="e">
        <f t="shared" si="32"/>
        <v>#DIV/0!</v>
      </c>
      <c r="BI144" s="30"/>
      <c r="BJ144" s="31" t="e">
        <f t="shared" si="37"/>
        <v>#DIV/0!</v>
      </c>
      <c r="BK144" s="22"/>
      <c r="BL144" s="33" t="e">
        <f t="shared" si="34"/>
        <v>#DIV/0!</v>
      </c>
      <c r="BM144" s="22"/>
      <c r="BN144" s="32"/>
      <c r="BO144" s="34" t="e">
        <f t="shared" si="35"/>
        <v>#DIV/0!</v>
      </c>
      <c r="BP144" s="35" t="e">
        <f t="shared" si="36"/>
        <v>#DIV/0!</v>
      </c>
    </row>
    <row r="145" spans="1:68" x14ac:dyDescent="0.45">
      <c r="A145" s="21"/>
      <c r="B145" s="22"/>
      <c r="C145" s="23"/>
      <c r="D145" s="23"/>
      <c r="E145" s="23"/>
      <c r="F145" s="22"/>
      <c r="G145" s="24">
        <f t="shared" si="29"/>
        <v>0</v>
      </c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6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4">
        <f t="shared" si="33"/>
        <v>0</v>
      </c>
      <c r="BF145" s="27">
        <f t="shared" si="31"/>
        <v>0</v>
      </c>
      <c r="BG145" s="28">
        <f t="shared" si="30"/>
        <v>0</v>
      </c>
      <c r="BH145" s="29" t="e">
        <f t="shared" si="32"/>
        <v>#DIV/0!</v>
      </c>
      <c r="BI145" s="30"/>
      <c r="BJ145" s="31" t="e">
        <f t="shared" si="37"/>
        <v>#DIV/0!</v>
      </c>
      <c r="BK145" s="22"/>
      <c r="BL145" s="33" t="e">
        <f t="shared" si="34"/>
        <v>#DIV/0!</v>
      </c>
      <c r="BM145" s="22"/>
      <c r="BN145" s="32"/>
      <c r="BO145" s="34" t="e">
        <f t="shared" si="35"/>
        <v>#DIV/0!</v>
      </c>
      <c r="BP145" s="35" t="e">
        <f t="shared" si="36"/>
        <v>#DIV/0!</v>
      </c>
    </row>
    <row r="146" spans="1:68" x14ac:dyDescent="0.45">
      <c r="A146" s="21"/>
      <c r="B146" s="22"/>
      <c r="C146" s="23"/>
      <c r="D146" s="23"/>
      <c r="E146" s="23"/>
      <c r="F146" s="22"/>
      <c r="G146" s="24">
        <f t="shared" si="29"/>
        <v>0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6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4">
        <f t="shared" si="33"/>
        <v>0</v>
      </c>
      <c r="BF146" s="27">
        <f t="shared" si="31"/>
        <v>0</v>
      </c>
      <c r="BG146" s="28">
        <f t="shared" si="30"/>
        <v>0</v>
      </c>
      <c r="BH146" s="29" t="e">
        <f t="shared" si="32"/>
        <v>#DIV/0!</v>
      </c>
      <c r="BI146" s="30"/>
      <c r="BJ146" s="31" t="e">
        <f t="shared" si="37"/>
        <v>#DIV/0!</v>
      </c>
      <c r="BK146" s="22"/>
      <c r="BL146" s="33" t="e">
        <f t="shared" si="34"/>
        <v>#DIV/0!</v>
      </c>
      <c r="BM146" s="22"/>
      <c r="BN146" s="32"/>
      <c r="BO146" s="34" t="e">
        <f t="shared" si="35"/>
        <v>#DIV/0!</v>
      </c>
      <c r="BP146" s="35" t="e">
        <f t="shared" si="36"/>
        <v>#DIV/0!</v>
      </c>
    </row>
    <row r="147" spans="1:68" x14ac:dyDescent="0.45">
      <c r="A147" s="21"/>
      <c r="B147" s="22"/>
      <c r="C147" s="23"/>
      <c r="D147" s="23"/>
      <c r="E147" s="23"/>
      <c r="F147" s="22"/>
      <c r="G147" s="24">
        <f t="shared" si="29"/>
        <v>0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6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4">
        <f t="shared" si="33"/>
        <v>0</v>
      </c>
      <c r="BF147" s="27">
        <f t="shared" si="31"/>
        <v>0</v>
      </c>
      <c r="BG147" s="28">
        <f t="shared" si="30"/>
        <v>0</v>
      </c>
      <c r="BH147" s="29" t="e">
        <f t="shared" si="32"/>
        <v>#DIV/0!</v>
      </c>
      <c r="BI147" s="30"/>
      <c r="BJ147" s="31" t="e">
        <f t="shared" si="37"/>
        <v>#DIV/0!</v>
      </c>
      <c r="BK147" s="22"/>
      <c r="BL147" s="33" t="e">
        <f t="shared" si="34"/>
        <v>#DIV/0!</v>
      </c>
      <c r="BM147" s="22"/>
      <c r="BN147" s="32"/>
      <c r="BO147" s="34" t="e">
        <f t="shared" si="35"/>
        <v>#DIV/0!</v>
      </c>
      <c r="BP147" s="35" t="e">
        <f t="shared" si="36"/>
        <v>#DIV/0!</v>
      </c>
    </row>
    <row r="148" spans="1:68" x14ac:dyDescent="0.45">
      <c r="A148" s="21"/>
      <c r="B148" s="22"/>
      <c r="C148" s="23"/>
      <c r="D148" s="23"/>
      <c r="E148" s="23"/>
      <c r="F148" s="22"/>
      <c r="G148" s="24">
        <f t="shared" si="29"/>
        <v>0</v>
      </c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6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4">
        <f t="shared" si="33"/>
        <v>0</v>
      </c>
      <c r="BF148" s="27">
        <f t="shared" si="31"/>
        <v>0</v>
      </c>
      <c r="BG148" s="28">
        <f t="shared" si="30"/>
        <v>0</v>
      </c>
      <c r="BH148" s="29" t="e">
        <f t="shared" si="32"/>
        <v>#DIV/0!</v>
      </c>
      <c r="BI148" s="30"/>
      <c r="BJ148" s="31" t="e">
        <f t="shared" si="37"/>
        <v>#DIV/0!</v>
      </c>
      <c r="BK148" s="22"/>
      <c r="BL148" s="33" t="e">
        <f t="shared" si="34"/>
        <v>#DIV/0!</v>
      </c>
      <c r="BM148" s="22"/>
      <c r="BN148" s="32"/>
      <c r="BO148" s="34" t="e">
        <f t="shared" si="35"/>
        <v>#DIV/0!</v>
      </c>
      <c r="BP148" s="35" t="e">
        <f t="shared" si="36"/>
        <v>#DIV/0!</v>
      </c>
    </row>
    <row r="149" spans="1:68" x14ac:dyDescent="0.45">
      <c r="A149" s="21"/>
      <c r="B149" s="22"/>
      <c r="C149" s="23"/>
      <c r="D149" s="23"/>
      <c r="E149" s="23"/>
      <c r="F149" s="22"/>
      <c r="G149" s="24">
        <f t="shared" si="29"/>
        <v>0</v>
      </c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6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4">
        <f t="shared" si="33"/>
        <v>0</v>
      </c>
      <c r="BF149" s="27">
        <f t="shared" si="31"/>
        <v>0</v>
      </c>
      <c r="BG149" s="28">
        <f t="shared" si="30"/>
        <v>0</v>
      </c>
      <c r="BH149" s="29" t="e">
        <f t="shared" si="32"/>
        <v>#DIV/0!</v>
      </c>
      <c r="BI149" s="30"/>
      <c r="BJ149" s="31" t="e">
        <f t="shared" si="37"/>
        <v>#DIV/0!</v>
      </c>
      <c r="BK149" s="22"/>
      <c r="BL149" s="33" t="e">
        <f t="shared" si="34"/>
        <v>#DIV/0!</v>
      </c>
      <c r="BM149" s="22"/>
      <c r="BN149" s="32"/>
      <c r="BO149" s="34" t="e">
        <f t="shared" si="35"/>
        <v>#DIV/0!</v>
      </c>
      <c r="BP149" s="35" t="e">
        <f t="shared" si="36"/>
        <v>#DIV/0!</v>
      </c>
    </row>
    <row r="150" spans="1:68" x14ac:dyDescent="0.45">
      <c r="A150" s="21"/>
      <c r="B150" s="22"/>
      <c r="C150" s="23"/>
      <c r="D150" s="23"/>
      <c r="E150" s="23"/>
      <c r="F150" s="22"/>
      <c r="G150" s="24">
        <f t="shared" si="29"/>
        <v>0</v>
      </c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6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4">
        <f t="shared" si="33"/>
        <v>0</v>
      </c>
      <c r="BF150" s="27">
        <f t="shared" si="31"/>
        <v>0</v>
      </c>
      <c r="BG150" s="28">
        <f t="shared" si="30"/>
        <v>0</v>
      </c>
      <c r="BH150" s="29" t="e">
        <f t="shared" si="32"/>
        <v>#DIV/0!</v>
      </c>
      <c r="BI150" s="30"/>
      <c r="BJ150" s="31" t="e">
        <f t="shared" si="37"/>
        <v>#DIV/0!</v>
      </c>
      <c r="BK150" s="22"/>
      <c r="BL150" s="33" t="e">
        <f t="shared" si="34"/>
        <v>#DIV/0!</v>
      </c>
      <c r="BM150" s="22"/>
      <c r="BN150" s="32"/>
      <c r="BO150" s="34" t="e">
        <f t="shared" si="35"/>
        <v>#DIV/0!</v>
      </c>
      <c r="BP150" s="35" t="e">
        <f t="shared" si="36"/>
        <v>#DIV/0!</v>
      </c>
    </row>
    <row r="151" spans="1:68" x14ac:dyDescent="0.45">
      <c r="A151" s="21"/>
      <c r="B151" s="22"/>
      <c r="C151" s="23"/>
      <c r="D151" s="23"/>
      <c r="E151" s="23"/>
      <c r="F151" s="22"/>
      <c r="G151" s="24">
        <f t="shared" si="29"/>
        <v>0</v>
      </c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6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4">
        <f t="shared" si="33"/>
        <v>0</v>
      </c>
      <c r="BF151" s="27">
        <f t="shared" si="31"/>
        <v>0</v>
      </c>
      <c r="BG151" s="28">
        <f t="shared" si="30"/>
        <v>0</v>
      </c>
      <c r="BH151" s="29" t="e">
        <f t="shared" si="32"/>
        <v>#DIV/0!</v>
      </c>
      <c r="BI151" s="30"/>
      <c r="BJ151" s="31" t="e">
        <f t="shared" si="37"/>
        <v>#DIV/0!</v>
      </c>
      <c r="BK151" s="22"/>
      <c r="BL151" s="33" t="e">
        <f t="shared" si="34"/>
        <v>#DIV/0!</v>
      </c>
      <c r="BM151" s="22"/>
      <c r="BN151" s="32"/>
      <c r="BO151" s="34" t="e">
        <f t="shared" si="35"/>
        <v>#DIV/0!</v>
      </c>
      <c r="BP151" s="35" t="e">
        <f t="shared" si="36"/>
        <v>#DIV/0!</v>
      </c>
    </row>
    <row r="152" spans="1:68" x14ac:dyDescent="0.45">
      <c r="A152" s="21"/>
      <c r="B152" s="22"/>
      <c r="C152" s="23"/>
      <c r="D152" s="23"/>
      <c r="E152" s="23"/>
      <c r="F152" s="22"/>
      <c r="G152" s="24">
        <f t="shared" ref="G152:G215" si="38">(D152-C152)-(E152+F152)</f>
        <v>0</v>
      </c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6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4">
        <f t="shared" si="33"/>
        <v>0</v>
      </c>
      <c r="BF152" s="27">
        <f t="shared" si="31"/>
        <v>0</v>
      </c>
      <c r="BG152" s="28">
        <f t="shared" ref="BG152:BG215" si="39">(HOUR(BF152)*60)+MINUTE(BF152)</f>
        <v>0</v>
      </c>
      <c r="BH152" s="29">
        <v>0.01</v>
      </c>
      <c r="BI152" s="30"/>
      <c r="BJ152" s="31" t="e">
        <f t="shared" si="37"/>
        <v>#DIV/0!</v>
      </c>
      <c r="BK152" s="22"/>
      <c r="BL152" s="33" t="e">
        <f t="shared" si="34"/>
        <v>#DIV/0!</v>
      </c>
      <c r="BM152" s="22"/>
      <c r="BN152" s="32"/>
      <c r="BO152" s="34" t="e">
        <f t="shared" si="35"/>
        <v>#DIV/0!</v>
      </c>
      <c r="BP152" s="35" t="e">
        <f t="shared" si="36"/>
        <v>#DIV/0!</v>
      </c>
    </row>
    <row r="153" spans="1:68" x14ac:dyDescent="0.45">
      <c r="A153" s="21"/>
      <c r="C153" s="23"/>
      <c r="D153" s="23"/>
      <c r="E153" s="23"/>
      <c r="F153" s="22"/>
      <c r="G153" s="24">
        <f t="shared" si="38"/>
        <v>0</v>
      </c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6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4">
        <f t="shared" si="33"/>
        <v>0</v>
      </c>
      <c r="BF153" s="27">
        <f t="shared" ref="BF153:BF216" si="40">G153-BE153</f>
        <v>0</v>
      </c>
      <c r="BG153" s="28">
        <f t="shared" si="39"/>
        <v>0</v>
      </c>
      <c r="BH153" s="29" t="e">
        <f t="shared" ref="BH153:BH216" si="41">BF153/G153</f>
        <v>#DIV/0!</v>
      </c>
      <c r="BI153" s="30"/>
      <c r="BJ153" s="31" t="e">
        <f t="shared" si="37"/>
        <v>#DIV/0!</v>
      </c>
      <c r="BK153" s="22"/>
      <c r="BL153" s="33" t="e">
        <f t="shared" si="34"/>
        <v>#DIV/0!</v>
      </c>
      <c r="BM153" s="22"/>
      <c r="BN153" s="32"/>
      <c r="BO153" s="34" t="e">
        <f t="shared" si="35"/>
        <v>#DIV/0!</v>
      </c>
      <c r="BP153" s="35" t="e">
        <f t="shared" si="36"/>
        <v>#DIV/0!</v>
      </c>
    </row>
    <row r="154" spans="1:68" x14ac:dyDescent="0.45">
      <c r="A154" s="21"/>
      <c r="B154" s="22"/>
      <c r="C154" s="23"/>
      <c r="D154" s="23"/>
      <c r="E154" s="23"/>
      <c r="F154" s="22"/>
      <c r="G154" s="24">
        <f t="shared" si="38"/>
        <v>0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6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4">
        <f t="shared" si="33"/>
        <v>0</v>
      </c>
      <c r="BF154" s="27">
        <f t="shared" si="40"/>
        <v>0</v>
      </c>
      <c r="BG154" s="28">
        <f t="shared" si="39"/>
        <v>0</v>
      </c>
      <c r="BH154" s="29" t="e">
        <f t="shared" si="41"/>
        <v>#DIV/0!</v>
      </c>
      <c r="BI154" s="30"/>
      <c r="BJ154" s="31" t="e">
        <f t="shared" si="37"/>
        <v>#DIV/0!</v>
      </c>
      <c r="BK154" s="22"/>
      <c r="BL154" s="33" t="e">
        <f t="shared" si="34"/>
        <v>#DIV/0!</v>
      </c>
      <c r="BM154" s="22"/>
      <c r="BN154" s="32"/>
      <c r="BO154" s="34" t="e">
        <f t="shared" si="35"/>
        <v>#DIV/0!</v>
      </c>
      <c r="BP154" s="35" t="e">
        <f t="shared" si="36"/>
        <v>#DIV/0!</v>
      </c>
    </row>
    <row r="155" spans="1:68" x14ac:dyDescent="0.45">
      <c r="A155" s="21"/>
      <c r="B155" s="22"/>
      <c r="C155" s="23"/>
      <c r="D155" s="23"/>
      <c r="E155" s="23"/>
      <c r="F155" s="22"/>
      <c r="G155" s="24">
        <f t="shared" si="38"/>
        <v>0</v>
      </c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6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4">
        <f t="shared" si="33"/>
        <v>0</v>
      </c>
      <c r="BF155" s="27">
        <f t="shared" si="40"/>
        <v>0</v>
      </c>
      <c r="BG155" s="28">
        <f t="shared" si="39"/>
        <v>0</v>
      </c>
      <c r="BH155" s="29" t="e">
        <f t="shared" si="41"/>
        <v>#DIV/0!</v>
      </c>
      <c r="BI155" s="30"/>
      <c r="BJ155" s="31" t="e">
        <f t="shared" si="37"/>
        <v>#DIV/0!</v>
      </c>
      <c r="BK155" s="22"/>
      <c r="BL155" s="33" t="e">
        <f t="shared" si="34"/>
        <v>#DIV/0!</v>
      </c>
      <c r="BM155" s="22"/>
      <c r="BN155" s="32"/>
      <c r="BO155" s="34" t="e">
        <f t="shared" si="35"/>
        <v>#DIV/0!</v>
      </c>
      <c r="BP155" s="35" t="e">
        <f t="shared" si="36"/>
        <v>#DIV/0!</v>
      </c>
    </row>
    <row r="156" spans="1:68" x14ac:dyDescent="0.45">
      <c r="A156" s="21"/>
      <c r="B156" s="22"/>
      <c r="C156" s="23"/>
      <c r="D156" s="23"/>
      <c r="E156" s="23"/>
      <c r="F156" s="22"/>
      <c r="G156" s="24">
        <f t="shared" si="38"/>
        <v>0</v>
      </c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6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4">
        <f t="shared" ref="BE156:BE219" si="42">SUM(H156:BD156)</f>
        <v>0</v>
      </c>
      <c r="BF156" s="27">
        <f t="shared" si="40"/>
        <v>0</v>
      </c>
      <c r="BG156" s="28">
        <f t="shared" si="39"/>
        <v>0</v>
      </c>
      <c r="BH156" s="29" t="e">
        <f t="shared" si="41"/>
        <v>#DIV/0!</v>
      </c>
      <c r="BI156" s="30"/>
      <c r="BJ156" s="31" t="e">
        <f t="shared" si="37"/>
        <v>#DIV/0!</v>
      </c>
      <c r="BK156" s="22"/>
      <c r="BL156" s="33" t="e">
        <f t="shared" si="34"/>
        <v>#DIV/0!</v>
      </c>
      <c r="BM156" s="22"/>
      <c r="BN156" s="32"/>
      <c r="BO156" s="34" t="e">
        <f t="shared" si="35"/>
        <v>#DIV/0!</v>
      </c>
      <c r="BP156" s="35" t="e">
        <f t="shared" si="36"/>
        <v>#DIV/0!</v>
      </c>
    </row>
    <row r="157" spans="1:68" x14ac:dyDescent="0.45">
      <c r="A157" s="21"/>
      <c r="B157" s="22"/>
      <c r="C157" s="23"/>
      <c r="D157" s="23"/>
      <c r="E157" s="23"/>
      <c r="F157" s="22"/>
      <c r="G157" s="24">
        <f t="shared" si="38"/>
        <v>0</v>
      </c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6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4">
        <f t="shared" si="42"/>
        <v>0</v>
      </c>
      <c r="BF157" s="27">
        <f t="shared" si="40"/>
        <v>0</v>
      </c>
      <c r="BG157" s="28">
        <f t="shared" si="39"/>
        <v>0</v>
      </c>
      <c r="BH157" s="29" t="e">
        <f t="shared" si="41"/>
        <v>#DIV/0!</v>
      </c>
      <c r="BI157" s="30"/>
      <c r="BJ157" s="31" t="e">
        <f t="shared" si="37"/>
        <v>#DIV/0!</v>
      </c>
      <c r="BK157" s="22"/>
      <c r="BL157" s="33" t="e">
        <f t="shared" si="34"/>
        <v>#DIV/0!</v>
      </c>
      <c r="BM157" s="22"/>
      <c r="BN157" s="32"/>
      <c r="BO157" s="34" t="e">
        <f t="shared" si="35"/>
        <v>#DIV/0!</v>
      </c>
      <c r="BP157" s="35" t="e">
        <f t="shared" si="36"/>
        <v>#DIV/0!</v>
      </c>
    </row>
    <row r="158" spans="1:68" x14ac:dyDescent="0.45">
      <c r="A158" s="21"/>
      <c r="B158" s="22"/>
      <c r="C158" s="23"/>
      <c r="D158" s="23"/>
      <c r="E158" s="23"/>
      <c r="F158" s="22"/>
      <c r="G158" s="24">
        <f t="shared" si="38"/>
        <v>0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6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4">
        <f t="shared" si="42"/>
        <v>0</v>
      </c>
      <c r="BF158" s="27">
        <f t="shared" si="40"/>
        <v>0</v>
      </c>
      <c r="BG158" s="28">
        <f t="shared" si="39"/>
        <v>0</v>
      </c>
      <c r="BH158" s="29" t="e">
        <f t="shared" si="41"/>
        <v>#DIV/0!</v>
      </c>
      <c r="BI158" s="30"/>
      <c r="BJ158" s="31" t="e">
        <f t="shared" si="37"/>
        <v>#DIV/0!</v>
      </c>
      <c r="BK158" s="22"/>
      <c r="BL158" s="33" t="e">
        <f t="shared" si="34"/>
        <v>#DIV/0!</v>
      </c>
      <c r="BM158" s="22"/>
      <c r="BN158" s="32"/>
      <c r="BO158" s="34" t="e">
        <f t="shared" si="35"/>
        <v>#DIV/0!</v>
      </c>
      <c r="BP158" s="35" t="e">
        <f t="shared" si="36"/>
        <v>#DIV/0!</v>
      </c>
    </row>
    <row r="159" spans="1:68" x14ac:dyDescent="0.45">
      <c r="A159" s="21"/>
      <c r="B159" s="22"/>
      <c r="C159" s="23"/>
      <c r="D159" s="23"/>
      <c r="E159" s="23"/>
      <c r="F159" s="22"/>
      <c r="G159" s="24">
        <f t="shared" si="38"/>
        <v>0</v>
      </c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6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4">
        <f t="shared" si="42"/>
        <v>0</v>
      </c>
      <c r="BF159" s="27">
        <f t="shared" si="40"/>
        <v>0</v>
      </c>
      <c r="BG159" s="28">
        <f t="shared" si="39"/>
        <v>0</v>
      </c>
      <c r="BH159" s="29">
        <v>0.01</v>
      </c>
      <c r="BI159" s="30"/>
      <c r="BJ159" s="31" t="e">
        <f t="shared" si="37"/>
        <v>#DIV/0!</v>
      </c>
      <c r="BK159" s="22"/>
      <c r="BL159" s="33" t="e">
        <f t="shared" si="34"/>
        <v>#DIV/0!</v>
      </c>
      <c r="BM159" s="22"/>
      <c r="BN159" s="32"/>
      <c r="BO159" s="34" t="e">
        <f t="shared" si="35"/>
        <v>#DIV/0!</v>
      </c>
      <c r="BP159" s="35" t="e">
        <f t="shared" si="36"/>
        <v>#DIV/0!</v>
      </c>
    </row>
    <row r="160" spans="1:68" x14ac:dyDescent="0.45">
      <c r="A160" s="21"/>
      <c r="B160" s="22"/>
      <c r="C160" s="23"/>
      <c r="D160" s="23"/>
      <c r="E160" s="23"/>
      <c r="F160" s="22"/>
      <c r="G160" s="24">
        <f t="shared" si="38"/>
        <v>0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6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4">
        <f t="shared" si="42"/>
        <v>0</v>
      </c>
      <c r="BF160" s="27">
        <f t="shared" si="40"/>
        <v>0</v>
      </c>
      <c r="BG160" s="28">
        <f t="shared" si="39"/>
        <v>0</v>
      </c>
      <c r="BH160" s="29" t="e">
        <f t="shared" si="41"/>
        <v>#DIV/0!</v>
      </c>
      <c r="BI160" s="30"/>
      <c r="BJ160" s="31" t="e">
        <f t="shared" si="37"/>
        <v>#DIV/0!</v>
      </c>
      <c r="BK160" s="22"/>
      <c r="BL160" s="33" t="e">
        <f t="shared" si="34"/>
        <v>#DIV/0!</v>
      </c>
      <c r="BM160" s="22"/>
      <c r="BN160" s="32"/>
      <c r="BO160" s="34" t="e">
        <f t="shared" si="35"/>
        <v>#DIV/0!</v>
      </c>
      <c r="BP160" s="35" t="e">
        <f t="shared" si="36"/>
        <v>#DIV/0!</v>
      </c>
    </row>
    <row r="161" spans="1:68" x14ac:dyDescent="0.45">
      <c r="A161" s="21"/>
      <c r="B161" s="22"/>
      <c r="C161" s="23"/>
      <c r="D161" s="23"/>
      <c r="E161" s="23"/>
      <c r="F161" s="22"/>
      <c r="G161" s="24">
        <f t="shared" si="38"/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6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4">
        <f t="shared" si="42"/>
        <v>0</v>
      </c>
      <c r="BF161" s="27">
        <f t="shared" si="40"/>
        <v>0</v>
      </c>
      <c r="BG161" s="28">
        <f t="shared" si="39"/>
        <v>0</v>
      </c>
      <c r="BH161" s="29" t="e">
        <f t="shared" si="41"/>
        <v>#DIV/0!</v>
      </c>
      <c r="BI161" s="30"/>
      <c r="BJ161" s="31" t="e">
        <f t="shared" si="37"/>
        <v>#DIV/0!</v>
      </c>
      <c r="BK161" s="22"/>
      <c r="BL161" s="33" t="e">
        <f t="shared" si="34"/>
        <v>#DIV/0!</v>
      </c>
      <c r="BM161" s="22"/>
      <c r="BN161" s="32"/>
      <c r="BO161" s="34" t="e">
        <f t="shared" si="35"/>
        <v>#DIV/0!</v>
      </c>
      <c r="BP161" s="35" t="e">
        <f t="shared" si="36"/>
        <v>#DIV/0!</v>
      </c>
    </row>
    <row r="162" spans="1:68" x14ac:dyDescent="0.45">
      <c r="A162" s="21"/>
      <c r="B162" s="22"/>
      <c r="C162" s="23"/>
      <c r="D162" s="23"/>
      <c r="E162" s="23"/>
      <c r="F162" s="22"/>
      <c r="G162" s="24">
        <f t="shared" si="38"/>
        <v>0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6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4">
        <f t="shared" si="42"/>
        <v>0</v>
      </c>
      <c r="BF162" s="27">
        <f t="shared" si="40"/>
        <v>0</v>
      </c>
      <c r="BG162" s="28">
        <f t="shared" si="39"/>
        <v>0</v>
      </c>
      <c r="BH162" s="29" t="e">
        <f t="shared" si="41"/>
        <v>#DIV/0!</v>
      </c>
      <c r="BI162" s="30"/>
      <c r="BJ162" s="31" t="e">
        <f t="shared" si="37"/>
        <v>#DIV/0!</v>
      </c>
      <c r="BK162" s="22"/>
      <c r="BL162" s="33" t="e">
        <f t="shared" si="34"/>
        <v>#DIV/0!</v>
      </c>
      <c r="BM162" s="22"/>
      <c r="BN162" s="32"/>
      <c r="BO162" s="34" t="e">
        <f t="shared" si="35"/>
        <v>#DIV/0!</v>
      </c>
      <c r="BP162" s="35" t="e">
        <f t="shared" si="36"/>
        <v>#DIV/0!</v>
      </c>
    </row>
    <row r="163" spans="1:68" x14ac:dyDescent="0.45">
      <c r="A163" s="21"/>
      <c r="B163" s="22"/>
      <c r="C163" s="23"/>
      <c r="D163" s="23"/>
      <c r="E163" s="23"/>
      <c r="F163" s="22"/>
      <c r="G163" s="24">
        <f t="shared" si="38"/>
        <v>0</v>
      </c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6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4">
        <f t="shared" si="42"/>
        <v>0</v>
      </c>
      <c r="BF163" s="27">
        <f t="shared" si="40"/>
        <v>0</v>
      </c>
      <c r="BG163" s="28">
        <f t="shared" si="39"/>
        <v>0</v>
      </c>
      <c r="BH163" s="29" t="e">
        <f t="shared" si="41"/>
        <v>#DIV/0!</v>
      </c>
      <c r="BI163" s="30"/>
      <c r="BJ163" s="31" t="e">
        <f t="shared" si="37"/>
        <v>#DIV/0!</v>
      </c>
      <c r="BK163" s="22"/>
      <c r="BL163" s="33" t="e">
        <f t="shared" si="34"/>
        <v>#DIV/0!</v>
      </c>
      <c r="BM163" s="22"/>
      <c r="BN163" s="32"/>
      <c r="BO163" s="34" t="e">
        <f t="shared" si="35"/>
        <v>#DIV/0!</v>
      </c>
      <c r="BP163" s="35" t="e">
        <f t="shared" si="36"/>
        <v>#DIV/0!</v>
      </c>
    </row>
    <row r="164" spans="1:68" x14ac:dyDescent="0.45">
      <c r="A164" s="21"/>
      <c r="B164" s="22"/>
      <c r="C164" s="23"/>
      <c r="D164" s="23"/>
      <c r="E164" s="23"/>
      <c r="F164" s="22"/>
      <c r="G164" s="24">
        <f t="shared" si="38"/>
        <v>0</v>
      </c>
      <c r="H164" s="25"/>
      <c r="I164" s="25"/>
      <c r="K164" s="25"/>
      <c r="M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6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E164" s="24">
        <f t="shared" si="42"/>
        <v>0</v>
      </c>
      <c r="BF164" s="27">
        <f t="shared" si="40"/>
        <v>0</v>
      </c>
      <c r="BG164" s="28">
        <f t="shared" si="39"/>
        <v>0</v>
      </c>
      <c r="BH164" s="29" t="e">
        <f t="shared" si="41"/>
        <v>#DIV/0!</v>
      </c>
      <c r="BI164" s="30"/>
      <c r="BJ164" s="31" t="e">
        <f t="shared" si="37"/>
        <v>#DIV/0!</v>
      </c>
      <c r="BK164" s="22"/>
      <c r="BL164" s="33" t="e">
        <f t="shared" si="34"/>
        <v>#DIV/0!</v>
      </c>
      <c r="BM164" s="22"/>
      <c r="BN164" s="32"/>
      <c r="BO164" s="34" t="e">
        <f t="shared" si="35"/>
        <v>#DIV/0!</v>
      </c>
      <c r="BP164" s="35" t="e">
        <f t="shared" si="36"/>
        <v>#DIV/0!</v>
      </c>
    </row>
    <row r="165" spans="1:68" x14ac:dyDescent="0.45">
      <c r="A165" s="21"/>
      <c r="B165" s="22"/>
      <c r="C165" s="23"/>
      <c r="D165" s="23"/>
      <c r="E165" s="23"/>
      <c r="F165" s="22"/>
      <c r="G165" s="24">
        <f t="shared" si="38"/>
        <v>0</v>
      </c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6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4">
        <f t="shared" si="42"/>
        <v>0</v>
      </c>
      <c r="BF165" s="27">
        <f t="shared" si="40"/>
        <v>0</v>
      </c>
      <c r="BG165" s="28">
        <f t="shared" si="39"/>
        <v>0</v>
      </c>
      <c r="BH165" s="29" t="e">
        <f t="shared" si="41"/>
        <v>#DIV/0!</v>
      </c>
      <c r="BI165" s="30"/>
      <c r="BJ165" s="31" t="e">
        <f t="shared" si="37"/>
        <v>#DIV/0!</v>
      </c>
      <c r="BK165" s="22"/>
      <c r="BL165" s="33" t="e">
        <f t="shared" si="34"/>
        <v>#DIV/0!</v>
      </c>
      <c r="BM165" s="22"/>
      <c r="BN165" s="32"/>
      <c r="BO165" s="34" t="e">
        <f t="shared" si="35"/>
        <v>#DIV/0!</v>
      </c>
      <c r="BP165" s="35" t="e">
        <f t="shared" si="36"/>
        <v>#DIV/0!</v>
      </c>
    </row>
    <row r="166" spans="1:68" x14ac:dyDescent="0.45">
      <c r="A166" s="21"/>
      <c r="B166" s="22"/>
      <c r="C166" s="23"/>
      <c r="D166" s="23"/>
      <c r="E166" s="23"/>
      <c r="F166" s="22"/>
      <c r="G166" s="24">
        <f t="shared" si="38"/>
        <v>0</v>
      </c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6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4">
        <f t="shared" si="42"/>
        <v>0</v>
      </c>
      <c r="BF166" s="27">
        <f t="shared" si="40"/>
        <v>0</v>
      </c>
      <c r="BG166" s="28">
        <f t="shared" si="39"/>
        <v>0</v>
      </c>
      <c r="BH166" s="29" t="e">
        <f t="shared" si="41"/>
        <v>#DIV/0!</v>
      </c>
      <c r="BI166" s="30"/>
      <c r="BJ166" s="31" t="e">
        <f t="shared" si="37"/>
        <v>#DIV/0!</v>
      </c>
      <c r="BK166" s="22"/>
      <c r="BL166" s="33" t="e">
        <f t="shared" si="34"/>
        <v>#DIV/0!</v>
      </c>
      <c r="BM166" s="22"/>
      <c r="BN166" s="32"/>
      <c r="BO166" s="34" t="e">
        <f t="shared" si="35"/>
        <v>#DIV/0!</v>
      </c>
      <c r="BP166" s="35" t="e">
        <f t="shared" si="36"/>
        <v>#DIV/0!</v>
      </c>
    </row>
    <row r="167" spans="1:68" x14ac:dyDescent="0.45">
      <c r="A167" s="21"/>
      <c r="B167" s="22"/>
      <c r="C167" s="23"/>
      <c r="D167" s="23"/>
      <c r="E167" s="23"/>
      <c r="F167" s="22"/>
      <c r="G167" s="24">
        <f t="shared" si="38"/>
        <v>0</v>
      </c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6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4">
        <f t="shared" si="42"/>
        <v>0</v>
      </c>
      <c r="BF167" s="27">
        <f t="shared" si="40"/>
        <v>0</v>
      </c>
      <c r="BG167" s="28">
        <f t="shared" si="39"/>
        <v>0</v>
      </c>
      <c r="BH167" s="29" t="e">
        <f t="shared" si="41"/>
        <v>#DIV/0!</v>
      </c>
      <c r="BI167" s="30"/>
      <c r="BJ167" s="31" t="e">
        <f t="shared" si="37"/>
        <v>#DIV/0!</v>
      </c>
      <c r="BK167" s="22"/>
      <c r="BL167" s="33" t="e">
        <f t="shared" si="34"/>
        <v>#DIV/0!</v>
      </c>
      <c r="BM167" s="22"/>
      <c r="BN167" s="32"/>
      <c r="BO167" s="34" t="e">
        <f t="shared" si="35"/>
        <v>#DIV/0!</v>
      </c>
      <c r="BP167" s="35" t="e">
        <f t="shared" si="36"/>
        <v>#DIV/0!</v>
      </c>
    </row>
    <row r="168" spans="1:68" x14ac:dyDescent="0.45">
      <c r="A168" s="21"/>
      <c r="B168" s="22"/>
      <c r="C168" s="23"/>
      <c r="D168" s="23"/>
      <c r="E168" s="23"/>
      <c r="F168" s="22"/>
      <c r="G168" s="24">
        <f t="shared" si="38"/>
        <v>0</v>
      </c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6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4">
        <f t="shared" si="42"/>
        <v>0</v>
      </c>
      <c r="BF168" s="27">
        <f t="shared" si="40"/>
        <v>0</v>
      </c>
      <c r="BG168" s="28">
        <f t="shared" si="39"/>
        <v>0</v>
      </c>
      <c r="BH168" s="29" t="e">
        <f t="shared" si="41"/>
        <v>#DIV/0!</v>
      </c>
      <c r="BI168" s="30"/>
      <c r="BJ168" s="31" t="e">
        <f t="shared" si="37"/>
        <v>#DIV/0!</v>
      </c>
      <c r="BK168" s="22"/>
      <c r="BL168" s="33" t="e">
        <f t="shared" si="34"/>
        <v>#DIV/0!</v>
      </c>
      <c r="BM168" s="22"/>
      <c r="BN168" s="32"/>
      <c r="BO168" s="34" t="e">
        <f t="shared" si="35"/>
        <v>#DIV/0!</v>
      </c>
      <c r="BP168" s="35" t="e">
        <f t="shared" si="36"/>
        <v>#DIV/0!</v>
      </c>
    </row>
    <row r="169" spans="1:68" x14ac:dyDescent="0.45">
      <c r="A169" s="21"/>
      <c r="B169" s="22"/>
      <c r="C169" s="23"/>
      <c r="D169" s="23"/>
      <c r="E169" s="23"/>
      <c r="F169" s="22"/>
      <c r="G169" s="24">
        <f t="shared" si="38"/>
        <v>0</v>
      </c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6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4">
        <f t="shared" si="42"/>
        <v>0</v>
      </c>
      <c r="BF169" s="27">
        <f t="shared" si="40"/>
        <v>0</v>
      </c>
      <c r="BG169" s="28">
        <f t="shared" si="39"/>
        <v>0</v>
      </c>
      <c r="BH169" s="29" t="e">
        <f t="shared" si="41"/>
        <v>#DIV/0!</v>
      </c>
      <c r="BI169" s="30"/>
      <c r="BJ169" s="31" t="e">
        <f t="shared" si="37"/>
        <v>#DIV/0!</v>
      </c>
      <c r="BK169" s="22"/>
      <c r="BL169" s="33" t="e">
        <f t="shared" si="34"/>
        <v>#DIV/0!</v>
      </c>
      <c r="BM169" s="22"/>
      <c r="BN169" s="32"/>
      <c r="BO169" s="34" t="e">
        <f t="shared" si="35"/>
        <v>#DIV/0!</v>
      </c>
      <c r="BP169" s="35" t="e">
        <f t="shared" si="36"/>
        <v>#DIV/0!</v>
      </c>
    </row>
    <row r="170" spans="1:68" x14ac:dyDescent="0.45">
      <c r="A170" s="21"/>
      <c r="B170" s="22"/>
      <c r="C170" s="23"/>
      <c r="D170" s="23"/>
      <c r="E170" s="23"/>
      <c r="F170" s="22"/>
      <c r="G170" s="24">
        <f t="shared" si="38"/>
        <v>0</v>
      </c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6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4">
        <f t="shared" si="42"/>
        <v>0</v>
      </c>
      <c r="BF170" s="27">
        <f t="shared" si="40"/>
        <v>0</v>
      </c>
      <c r="BG170" s="28">
        <f t="shared" si="39"/>
        <v>0</v>
      </c>
      <c r="BH170" s="29" t="e">
        <f t="shared" si="41"/>
        <v>#DIV/0!</v>
      </c>
      <c r="BI170" s="30"/>
      <c r="BJ170" s="31" t="e">
        <f t="shared" si="37"/>
        <v>#DIV/0!</v>
      </c>
      <c r="BK170" s="22"/>
      <c r="BL170" s="33" t="e">
        <f t="shared" si="34"/>
        <v>#DIV/0!</v>
      </c>
      <c r="BM170" s="22"/>
      <c r="BN170" s="32"/>
      <c r="BO170" s="34" t="e">
        <f t="shared" si="35"/>
        <v>#DIV/0!</v>
      </c>
      <c r="BP170" s="35" t="e">
        <f t="shared" si="36"/>
        <v>#DIV/0!</v>
      </c>
    </row>
    <row r="171" spans="1:68" x14ac:dyDescent="0.45">
      <c r="A171" s="21"/>
      <c r="B171" s="22"/>
      <c r="C171" s="23"/>
      <c r="D171" s="23"/>
      <c r="E171" s="23"/>
      <c r="F171" s="22"/>
      <c r="G171" s="24">
        <f t="shared" si="38"/>
        <v>0</v>
      </c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6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4">
        <f t="shared" si="42"/>
        <v>0</v>
      </c>
      <c r="BF171" s="27">
        <f t="shared" si="40"/>
        <v>0</v>
      </c>
      <c r="BG171" s="28">
        <f t="shared" si="39"/>
        <v>0</v>
      </c>
      <c r="BH171" s="29" t="e">
        <f t="shared" si="41"/>
        <v>#DIV/0!</v>
      </c>
      <c r="BI171" s="30"/>
      <c r="BJ171" s="31" t="e">
        <f t="shared" si="37"/>
        <v>#DIV/0!</v>
      </c>
      <c r="BK171" s="22"/>
      <c r="BL171" s="33" t="e">
        <f t="shared" si="34"/>
        <v>#DIV/0!</v>
      </c>
      <c r="BM171" s="22"/>
      <c r="BN171" s="32"/>
      <c r="BO171" s="34" t="e">
        <f t="shared" si="35"/>
        <v>#DIV/0!</v>
      </c>
      <c r="BP171" s="35" t="e">
        <f t="shared" si="36"/>
        <v>#DIV/0!</v>
      </c>
    </row>
    <row r="172" spans="1:68" x14ac:dyDescent="0.45">
      <c r="A172" s="21"/>
      <c r="B172" s="22"/>
      <c r="C172" s="23"/>
      <c r="D172" s="23"/>
      <c r="E172" s="23"/>
      <c r="F172" s="22"/>
      <c r="G172" s="24">
        <f t="shared" si="38"/>
        <v>0</v>
      </c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6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4">
        <f t="shared" si="42"/>
        <v>0</v>
      </c>
      <c r="BF172" s="27">
        <f t="shared" si="40"/>
        <v>0</v>
      </c>
      <c r="BG172" s="28">
        <f t="shared" si="39"/>
        <v>0</v>
      </c>
      <c r="BH172" s="29" t="e">
        <f t="shared" si="41"/>
        <v>#DIV/0!</v>
      </c>
      <c r="BI172" s="30"/>
      <c r="BJ172" s="31" t="e">
        <f t="shared" si="37"/>
        <v>#DIV/0!</v>
      </c>
      <c r="BK172" s="22"/>
      <c r="BL172" s="33" t="e">
        <f t="shared" si="34"/>
        <v>#DIV/0!</v>
      </c>
      <c r="BM172" s="22"/>
      <c r="BN172" s="32"/>
      <c r="BO172" s="34" t="e">
        <f t="shared" si="35"/>
        <v>#DIV/0!</v>
      </c>
      <c r="BP172" s="35" t="e">
        <f t="shared" si="36"/>
        <v>#DIV/0!</v>
      </c>
    </row>
    <row r="173" spans="1:68" x14ac:dyDescent="0.45">
      <c r="A173" s="21"/>
      <c r="B173" s="22"/>
      <c r="C173" s="23"/>
      <c r="D173" s="23"/>
      <c r="E173" s="23"/>
      <c r="F173" s="22"/>
      <c r="G173" s="24">
        <f t="shared" si="38"/>
        <v>0</v>
      </c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6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4">
        <f t="shared" si="42"/>
        <v>0</v>
      </c>
      <c r="BF173" s="27">
        <f t="shared" si="40"/>
        <v>0</v>
      </c>
      <c r="BG173" s="28">
        <f t="shared" si="39"/>
        <v>0</v>
      </c>
      <c r="BH173" s="29" t="e">
        <f t="shared" si="41"/>
        <v>#DIV/0!</v>
      </c>
      <c r="BI173" s="30"/>
      <c r="BJ173" s="31" t="e">
        <f t="shared" si="37"/>
        <v>#DIV/0!</v>
      </c>
      <c r="BK173" s="22"/>
      <c r="BL173" s="33" t="e">
        <f t="shared" si="34"/>
        <v>#DIV/0!</v>
      </c>
      <c r="BM173" s="22"/>
      <c r="BN173" s="32"/>
      <c r="BO173" s="34" t="e">
        <f t="shared" si="35"/>
        <v>#DIV/0!</v>
      </c>
      <c r="BP173" s="35" t="e">
        <f t="shared" si="36"/>
        <v>#DIV/0!</v>
      </c>
    </row>
    <row r="174" spans="1:68" x14ac:dyDescent="0.45">
      <c r="A174" s="21"/>
      <c r="B174" s="22"/>
      <c r="C174" s="23"/>
      <c r="D174" s="23"/>
      <c r="E174" s="23"/>
      <c r="F174" s="22"/>
      <c r="G174" s="24">
        <f t="shared" si="38"/>
        <v>0</v>
      </c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6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4">
        <f t="shared" si="42"/>
        <v>0</v>
      </c>
      <c r="BF174" s="27">
        <f t="shared" si="40"/>
        <v>0</v>
      </c>
      <c r="BG174" s="28">
        <f t="shared" si="39"/>
        <v>0</v>
      </c>
      <c r="BH174" s="29" t="e">
        <f t="shared" si="41"/>
        <v>#DIV/0!</v>
      </c>
      <c r="BI174" s="30"/>
      <c r="BJ174" s="31" t="e">
        <f t="shared" si="37"/>
        <v>#DIV/0!</v>
      </c>
      <c r="BK174" s="22"/>
      <c r="BL174" s="33" t="e">
        <f t="shared" si="34"/>
        <v>#DIV/0!</v>
      </c>
      <c r="BM174" s="22"/>
      <c r="BN174" s="32"/>
      <c r="BO174" s="34" t="e">
        <f t="shared" si="35"/>
        <v>#DIV/0!</v>
      </c>
      <c r="BP174" s="35" t="e">
        <f t="shared" si="36"/>
        <v>#DIV/0!</v>
      </c>
    </row>
    <row r="175" spans="1:68" x14ac:dyDescent="0.45">
      <c r="A175" s="21"/>
      <c r="B175" s="22"/>
      <c r="C175" s="23"/>
      <c r="D175" s="23"/>
      <c r="E175" s="23"/>
      <c r="F175" s="22"/>
      <c r="G175" s="24">
        <f t="shared" si="38"/>
        <v>0</v>
      </c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6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4">
        <f t="shared" si="42"/>
        <v>0</v>
      </c>
      <c r="BF175" s="27">
        <f t="shared" si="40"/>
        <v>0</v>
      </c>
      <c r="BG175" s="28">
        <f t="shared" si="39"/>
        <v>0</v>
      </c>
      <c r="BH175" s="29" t="e">
        <f t="shared" si="41"/>
        <v>#DIV/0!</v>
      </c>
      <c r="BI175" s="30"/>
      <c r="BJ175" s="31" t="e">
        <f t="shared" si="37"/>
        <v>#DIV/0!</v>
      </c>
      <c r="BK175" s="22"/>
      <c r="BL175" s="33" t="e">
        <f t="shared" si="34"/>
        <v>#DIV/0!</v>
      </c>
      <c r="BM175" s="22"/>
      <c r="BN175" s="32"/>
      <c r="BO175" s="34" t="e">
        <f t="shared" si="35"/>
        <v>#DIV/0!</v>
      </c>
      <c r="BP175" s="35" t="e">
        <f t="shared" si="36"/>
        <v>#DIV/0!</v>
      </c>
    </row>
    <row r="176" spans="1:68" x14ac:dyDescent="0.45">
      <c r="A176" s="22"/>
      <c r="B176" s="22"/>
      <c r="C176" s="22"/>
      <c r="D176" s="22"/>
      <c r="E176" s="22"/>
      <c r="F176" s="22"/>
      <c r="G176" s="24">
        <f t="shared" si="38"/>
        <v>0</v>
      </c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6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4">
        <f t="shared" si="42"/>
        <v>0</v>
      </c>
      <c r="BF176" s="27">
        <f t="shared" si="40"/>
        <v>0</v>
      </c>
      <c r="BG176" s="28">
        <f t="shared" si="39"/>
        <v>0</v>
      </c>
      <c r="BH176" s="29" t="e">
        <f t="shared" si="41"/>
        <v>#DIV/0!</v>
      </c>
      <c r="BI176" s="30"/>
      <c r="BJ176" s="31" t="e">
        <f t="shared" si="37"/>
        <v>#DIV/0!</v>
      </c>
      <c r="BK176" s="22"/>
      <c r="BL176" s="33" t="e">
        <f t="shared" si="34"/>
        <v>#DIV/0!</v>
      </c>
      <c r="BM176" s="22"/>
      <c r="BN176" s="32"/>
      <c r="BO176" s="34" t="e">
        <f t="shared" si="35"/>
        <v>#DIV/0!</v>
      </c>
      <c r="BP176" s="35" t="e">
        <f t="shared" si="36"/>
        <v>#DIV/0!</v>
      </c>
    </row>
    <row r="177" spans="1:68" x14ac:dyDescent="0.45">
      <c r="A177" s="22"/>
      <c r="B177" s="22"/>
      <c r="C177" s="22"/>
      <c r="D177" s="22"/>
      <c r="E177" s="22"/>
      <c r="F177" s="22"/>
      <c r="G177" s="24">
        <f t="shared" si="38"/>
        <v>0</v>
      </c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6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4">
        <f t="shared" si="42"/>
        <v>0</v>
      </c>
      <c r="BF177" s="27">
        <f t="shared" si="40"/>
        <v>0</v>
      </c>
      <c r="BG177" s="28">
        <f t="shared" si="39"/>
        <v>0</v>
      </c>
      <c r="BH177" s="29" t="e">
        <f t="shared" si="41"/>
        <v>#DIV/0!</v>
      </c>
      <c r="BI177" s="30"/>
      <c r="BJ177" s="31" t="e">
        <f t="shared" si="37"/>
        <v>#DIV/0!</v>
      </c>
      <c r="BK177" s="22"/>
      <c r="BL177" s="33" t="e">
        <f t="shared" si="34"/>
        <v>#DIV/0!</v>
      </c>
      <c r="BM177" s="22"/>
      <c r="BN177" s="32"/>
      <c r="BO177" s="34" t="e">
        <f t="shared" si="35"/>
        <v>#DIV/0!</v>
      </c>
      <c r="BP177" s="35" t="e">
        <f t="shared" si="36"/>
        <v>#DIV/0!</v>
      </c>
    </row>
    <row r="178" spans="1:68" x14ac:dyDescent="0.45">
      <c r="A178" s="22"/>
      <c r="B178" s="22"/>
      <c r="C178" s="22"/>
      <c r="D178" s="22"/>
      <c r="E178" s="22"/>
      <c r="F178" s="22"/>
      <c r="G178" s="24">
        <f t="shared" si="38"/>
        <v>0</v>
      </c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6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4">
        <f t="shared" si="42"/>
        <v>0</v>
      </c>
      <c r="BF178" s="27">
        <f t="shared" si="40"/>
        <v>0</v>
      </c>
      <c r="BG178" s="28">
        <f t="shared" si="39"/>
        <v>0</v>
      </c>
      <c r="BH178" s="29" t="e">
        <f t="shared" si="41"/>
        <v>#DIV/0!</v>
      </c>
      <c r="BI178" s="30"/>
      <c r="BJ178" s="31" t="e">
        <f t="shared" si="37"/>
        <v>#DIV/0!</v>
      </c>
      <c r="BK178" s="22"/>
      <c r="BL178" s="33" t="e">
        <f t="shared" si="34"/>
        <v>#DIV/0!</v>
      </c>
      <c r="BM178" s="22"/>
      <c r="BN178" s="32"/>
      <c r="BO178" s="34" t="e">
        <f t="shared" si="35"/>
        <v>#DIV/0!</v>
      </c>
      <c r="BP178" s="35" t="e">
        <f t="shared" si="36"/>
        <v>#DIV/0!</v>
      </c>
    </row>
    <row r="179" spans="1:68" x14ac:dyDescent="0.45">
      <c r="A179" s="22"/>
      <c r="B179" s="22"/>
      <c r="C179" s="22"/>
      <c r="D179" s="22"/>
      <c r="E179" s="22"/>
      <c r="F179" s="22"/>
      <c r="G179" s="24">
        <f t="shared" si="38"/>
        <v>0</v>
      </c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6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4">
        <f t="shared" si="42"/>
        <v>0</v>
      </c>
      <c r="BF179" s="27">
        <f t="shared" si="40"/>
        <v>0</v>
      </c>
      <c r="BG179" s="28">
        <f t="shared" si="39"/>
        <v>0</v>
      </c>
      <c r="BH179" s="29" t="e">
        <f t="shared" si="41"/>
        <v>#DIV/0!</v>
      </c>
      <c r="BI179" s="30"/>
      <c r="BJ179" s="31" t="e">
        <f t="shared" si="37"/>
        <v>#DIV/0!</v>
      </c>
      <c r="BK179" s="22"/>
      <c r="BL179" s="33" t="e">
        <f t="shared" si="34"/>
        <v>#DIV/0!</v>
      </c>
      <c r="BM179" s="22"/>
      <c r="BN179" s="32"/>
      <c r="BO179" s="34" t="e">
        <f t="shared" si="35"/>
        <v>#DIV/0!</v>
      </c>
      <c r="BP179" s="35" t="e">
        <f t="shared" si="36"/>
        <v>#DIV/0!</v>
      </c>
    </row>
    <row r="180" spans="1:68" x14ac:dyDescent="0.45">
      <c r="A180" s="22"/>
      <c r="B180" s="22"/>
      <c r="C180" s="22"/>
      <c r="D180" s="22"/>
      <c r="E180" s="22"/>
      <c r="F180" s="22"/>
      <c r="G180" s="24">
        <f t="shared" si="38"/>
        <v>0</v>
      </c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6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4">
        <f t="shared" si="42"/>
        <v>0</v>
      </c>
      <c r="BF180" s="27">
        <f t="shared" si="40"/>
        <v>0</v>
      </c>
      <c r="BG180" s="28">
        <f t="shared" si="39"/>
        <v>0</v>
      </c>
      <c r="BH180" s="29" t="e">
        <f t="shared" si="41"/>
        <v>#DIV/0!</v>
      </c>
      <c r="BI180" s="30"/>
      <c r="BJ180" s="31" t="e">
        <f t="shared" si="37"/>
        <v>#DIV/0!</v>
      </c>
      <c r="BK180" s="22"/>
      <c r="BL180" s="33" t="e">
        <f t="shared" si="34"/>
        <v>#DIV/0!</v>
      </c>
      <c r="BM180" s="22"/>
      <c r="BN180" s="32"/>
      <c r="BO180" s="34" t="e">
        <f t="shared" si="35"/>
        <v>#DIV/0!</v>
      </c>
      <c r="BP180" s="35" t="e">
        <f t="shared" si="36"/>
        <v>#DIV/0!</v>
      </c>
    </row>
    <row r="181" spans="1:68" x14ac:dyDescent="0.45">
      <c r="A181" s="22"/>
      <c r="B181" s="22"/>
      <c r="C181" s="22"/>
      <c r="D181" s="22"/>
      <c r="E181" s="22"/>
      <c r="F181" s="22"/>
      <c r="G181" s="24">
        <f t="shared" si="38"/>
        <v>0</v>
      </c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6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4">
        <f t="shared" si="42"/>
        <v>0</v>
      </c>
      <c r="BF181" s="27">
        <f t="shared" si="40"/>
        <v>0</v>
      </c>
      <c r="BG181" s="28">
        <f t="shared" si="39"/>
        <v>0</v>
      </c>
      <c r="BH181" s="29" t="e">
        <f t="shared" si="41"/>
        <v>#DIV/0!</v>
      </c>
      <c r="BI181" s="30"/>
      <c r="BJ181" s="31" t="e">
        <f t="shared" si="37"/>
        <v>#DIV/0!</v>
      </c>
      <c r="BK181" s="22"/>
      <c r="BL181" s="33" t="e">
        <f t="shared" si="34"/>
        <v>#DIV/0!</v>
      </c>
      <c r="BM181" s="22"/>
      <c r="BN181" s="32"/>
      <c r="BO181" s="34" t="e">
        <f t="shared" si="35"/>
        <v>#DIV/0!</v>
      </c>
      <c r="BP181" s="35" t="e">
        <f t="shared" si="36"/>
        <v>#DIV/0!</v>
      </c>
    </row>
    <row r="182" spans="1:68" x14ac:dyDescent="0.45">
      <c r="A182" s="22"/>
      <c r="B182" s="22"/>
      <c r="C182" s="22"/>
      <c r="D182" s="22"/>
      <c r="E182" s="22"/>
      <c r="F182" s="22"/>
      <c r="G182" s="24">
        <f t="shared" si="38"/>
        <v>0</v>
      </c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6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4">
        <f t="shared" si="42"/>
        <v>0</v>
      </c>
      <c r="BF182" s="27">
        <f t="shared" si="40"/>
        <v>0</v>
      </c>
      <c r="BG182" s="28">
        <f t="shared" si="39"/>
        <v>0</v>
      </c>
      <c r="BH182" s="29" t="e">
        <f t="shared" si="41"/>
        <v>#DIV/0!</v>
      </c>
      <c r="BI182" s="30"/>
      <c r="BJ182" s="31" t="e">
        <f t="shared" si="37"/>
        <v>#DIV/0!</v>
      </c>
      <c r="BK182" s="22"/>
      <c r="BL182" s="33" t="e">
        <f t="shared" si="34"/>
        <v>#DIV/0!</v>
      </c>
      <c r="BM182" s="22"/>
      <c r="BN182" s="32"/>
      <c r="BO182" s="34" t="e">
        <f t="shared" si="35"/>
        <v>#DIV/0!</v>
      </c>
      <c r="BP182" s="35" t="e">
        <f t="shared" si="36"/>
        <v>#DIV/0!</v>
      </c>
    </row>
    <row r="183" spans="1:68" x14ac:dyDescent="0.45">
      <c r="A183" s="22"/>
      <c r="B183" s="22"/>
      <c r="C183" s="22"/>
      <c r="D183" s="22"/>
      <c r="E183" s="22"/>
      <c r="F183" s="22"/>
      <c r="G183" s="24">
        <f t="shared" si="38"/>
        <v>0</v>
      </c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6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4">
        <f t="shared" si="42"/>
        <v>0</v>
      </c>
      <c r="BF183" s="27">
        <f t="shared" si="40"/>
        <v>0</v>
      </c>
      <c r="BG183" s="28">
        <f t="shared" si="39"/>
        <v>0</v>
      </c>
      <c r="BH183" s="29" t="e">
        <f t="shared" si="41"/>
        <v>#DIV/0!</v>
      </c>
      <c r="BI183" s="30"/>
      <c r="BJ183" s="31" t="e">
        <f t="shared" si="37"/>
        <v>#DIV/0!</v>
      </c>
      <c r="BK183" s="22"/>
      <c r="BL183" s="33" t="e">
        <f t="shared" si="34"/>
        <v>#DIV/0!</v>
      </c>
      <c r="BM183" s="22"/>
      <c r="BN183" s="32"/>
      <c r="BO183" s="34" t="e">
        <f t="shared" si="35"/>
        <v>#DIV/0!</v>
      </c>
      <c r="BP183" s="35" t="e">
        <f t="shared" si="36"/>
        <v>#DIV/0!</v>
      </c>
    </row>
    <row r="184" spans="1:68" x14ac:dyDescent="0.45">
      <c r="A184" s="22"/>
      <c r="B184" s="22"/>
      <c r="C184" s="22"/>
      <c r="D184" s="22"/>
      <c r="E184" s="22"/>
      <c r="F184" s="22"/>
      <c r="G184" s="24">
        <f t="shared" si="38"/>
        <v>0</v>
      </c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6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4">
        <f t="shared" si="42"/>
        <v>0</v>
      </c>
      <c r="BF184" s="27">
        <f t="shared" si="40"/>
        <v>0</v>
      </c>
      <c r="BG184" s="28">
        <f t="shared" si="39"/>
        <v>0</v>
      </c>
      <c r="BH184" s="29" t="e">
        <f t="shared" si="41"/>
        <v>#DIV/0!</v>
      </c>
      <c r="BI184" s="30"/>
      <c r="BJ184" s="31" t="e">
        <f t="shared" si="37"/>
        <v>#DIV/0!</v>
      </c>
      <c r="BK184" s="22"/>
      <c r="BL184" s="33" t="e">
        <f t="shared" si="34"/>
        <v>#DIV/0!</v>
      </c>
      <c r="BM184" s="22"/>
      <c r="BN184" s="32"/>
      <c r="BO184" s="34" t="e">
        <f t="shared" si="35"/>
        <v>#DIV/0!</v>
      </c>
      <c r="BP184" s="35" t="e">
        <f t="shared" si="36"/>
        <v>#DIV/0!</v>
      </c>
    </row>
    <row r="185" spans="1:68" x14ac:dyDescent="0.45">
      <c r="A185" s="22"/>
      <c r="B185" s="22"/>
      <c r="C185" s="22"/>
      <c r="D185" s="22"/>
      <c r="E185" s="22"/>
      <c r="F185" s="22"/>
      <c r="G185" s="24">
        <f t="shared" si="38"/>
        <v>0</v>
      </c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6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4">
        <f t="shared" si="42"/>
        <v>0</v>
      </c>
      <c r="BF185" s="27">
        <f t="shared" si="40"/>
        <v>0</v>
      </c>
      <c r="BG185" s="28">
        <f t="shared" si="39"/>
        <v>0</v>
      </c>
      <c r="BH185" s="29" t="e">
        <f t="shared" si="41"/>
        <v>#DIV/0!</v>
      </c>
      <c r="BI185" s="30"/>
      <c r="BJ185" s="31" t="e">
        <f t="shared" si="37"/>
        <v>#DIV/0!</v>
      </c>
      <c r="BK185" s="22"/>
      <c r="BL185" s="33" t="e">
        <f t="shared" si="34"/>
        <v>#DIV/0!</v>
      </c>
      <c r="BM185" s="22"/>
      <c r="BN185" s="32"/>
      <c r="BO185" s="34" t="e">
        <f t="shared" si="35"/>
        <v>#DIV/0!</v>
      </c>
      <c r="BP185" s="35" t="e">
        <f t="shared" si="36"/>
        <v>#DIV/0!</v>
      </c>
    </row>
    <row r="186" spans="1:68" x14ac:dyDescent="0.45">
      <c r="A186" s="22"/>
      <c r="B186" s="22"/>
      <c r="C186" s="22"/>
      <c r="D186" s="22"/>
      <c r="E186" s="22"/>
      <c r="F186" s="22"/>
      <c r="G186" s="24">
        <f t="shared" si="38"/>
        <v>0</v>
      </c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6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4">
        <f t="shared" si="42"/>
        <v>0</v>
      </c>
      <c r="BF186" s="27">
        <f t="shared" si="40"/>
        <v>0</v>
      </c>
      <c r="BG186" s="28">
        <f t="shared" si="39"/>
        <v>0</v>
      </c>
      <c r="BH186" s="29" t="e">
        <f t="shared" si="41"/>
        <v>#DIV/0!</v>
      </c>
      <c r="BI186" s="30"/>
      <c r="BJ186" s="31" t="e">
        <f t="shared" si="37"/>
        <v>#DIV/0!</v>
      </c>
      <c r="BK186" s="22"/>
      <c r="BL186" s="33" t="e">
        <f t="shared" si="34"/>
        <v>#DIV/0!</v>
      </c>
      <c r="BM186" s="22"/>
      <c r="BN186" s="32"/>
      <c r="BO186" s="34" t="e">
        <f t="shared" si="35"/>
        <v>#DIV/0!</v>
      </c>
      <c r="BP186" s="35" t="e">
        <f t="shared" si="36"/>
        <v>#DIV/0!</v>
      </c>
    </row>
    <row r="187" spans="1:68" x14ac:dyDescent="0.45">
      <c r="A187" s="22"/>
      <c r="B187" s="22"/>
      <c r="C187" s="22"/>
      <c r="D187" s="22"/>
      <c r="E187" s="22"/>
      <c r="F187" s="22"/>
      <c r="G187" s="24">
        <f t="shared" si="38"/>
        <v>0</v>
      </c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6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4">
        <f t="shared" si="42"/>
        <v>0</v>
      </c>
      <c r="BF187" s="27">
        <f t="shared" si="40"/>
        <v>0</v>
      </c>
      <c r="BG187" s="28">
        <f t="shared" si="39"/>
        <v>0</v>
      </c>
      <c r="BH187" s="29" t="e">
        <f t="shared" si="41"/>
        <v>#DIV/0!</v>
      </c>
      <c r="BI187" s="30"/>
      <c r="BJ187" s="31" t="e">
        <f t="shared" si="37"/>
        <v>#DIV/0!</v>
      </c>
      <c r="BK187" s="22"/>
      <c r="BL187" s="33" t="e">
        <f t="shared" si="34"/>
        <v>#DIV/0!</v>
      </c>
      <c r="BM187" s="22"/>
      <c r="BN187" s="32"/>
      <c r="BO187" s="34" t="e">
        <f t="shared" si="35"/>
        <v>#DIV/0!</v>
      </c>
      <c r="BP187" s="35" t="e">
        <f t="shared" si="36"/>
        <v>#DIV/0!</v>
      </c>
    </row>
    <row r="188" spans="1:68" x14ac:dyDescent="0.45">
      <c r="A188" s="22"/>
      <c r="B188" s="22"/>
      <c r="C188" s="22"/>
      <c r="D188" s="22"/>
      <c r="E188" s="22"/>
      <c r="F188" s="22"/>
      <c r="G188" s="24">
        <f t="shared" si="38"/>
        <v>0</v>
      </c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6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4">
        <f t="shared" si="42"/>
        <v>0</v>
      </c>
      <c r="BF188" s="27">
        <f t="shared" si="40"/>
        <v>0</v>
      </c>
      <c r="BG188" s="28">
        <f t="shared" si="39"/>
        <v>0</v>
      </c>
      <c r="BH188" s="29" t="e">
        <f t="shared" si="41"/>
        <v>#DIV/0!</v>
      </c>
      <c r="BI188" s="30"/>
      <c r="BJ188" s="31" t="e">
        <f t="shared" si="37"/>
        <v>#DIV/0!</v>
      </c>
      <c r="BK188" s="22"/>
      <c r="BL188" s="33" t="e">
        <f t="shared" si="34"/>
        <v>#DIV/0!</v>
      </c>
      <c r="BM188" s="22"/>
      <c r="BN188" s="32"/>
      <c r="BO188" s="34" t="e">
        <f t="shared" si="35"/>
        <v>#DIV/0!</v>
      </c>
      <c r="BP188" s="35" t="e">
        <f t="shared" si="36"/>
        <v>#DIV/0!</v>
      </c>
    </row>
    <row r="189" spans="1:68" x14ac:dyDescent="0.45">
      <c r="A189" s="22"/>
      <c r="B189" s="22"/>
      <c r="C189" s="22"/>
      <c r="D189" s="22"/>
      <c r="E189" s="22"/>
      <c r="F189" s="22"/>
      <c r="G189" s="24">
        <f t="shared" si="38"/>
        <v>0</v>
      </c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6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4">
        <f t="shared" si="42"/>
        <v>0</v>
      </c>
      <c r="BF189" s="27">
        <f t="shared" si="40"/>
        <v>0</v>
      </c>
      <c r="BG189" s="28">
        <f t="shared" si="39"/>
        <v>0</v>
      </c>
      <c r="BH189" s="29" t="e">
        <f t="shared" si="41"/>
        <v>#DIV/0!</v>
      </c>
      <c r="BI189" s="30"/>
      <c r="BJ189" s="31" t="e">
        <f t="shared" si="37"/>
        <v>#DIV/0!</v>
      </c>
      <c r="BK189" s="22"/>
      <c r="BL189" s="33" t="e">
        <f t="shared" si="34"/>
        <v>#DIV/0!</v>
      </c>
      <c r="BM189" s="22"/>
      <c r="BN189" s="32"/>
      <c r="BO189" s="34" t="e">
        <f t="shared" si="35"/>
        <v>#DIV/0!</v>
      </c>
      <c r="BP189" s="35" t="e">
        <f t="shared" si="36"/>
        <v>#DIV/0!</v>
      </c>
    </row>
    <row r="190" spans="1:68" x14ac:dyDescent="0.45">
      <c r="A190" s="22"/>
      <c r="B190" s="22"/>
      <c r="C190" s="22"/>
      <c r="D190" s="22"/>
      <c r="E190" s="22"/>
      <c r="F190" s="22"/>
      <c r="G190" s="24">
        <f t="shared" si="38"/>
        <v>0</v>
      </c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6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4">
        <f t="shared" si="42"/>
        <v>0</v>
      </c>
      <c r="BF190" s="27">
        <f t="shared" si="40"/>
        <v>0</v>
      </c>
      <c r="BG190" s="28">
        <f t="shared" si="39"/>
        <v>0</v>
      </c>
      <c r="BH190" s="29" t="e">
        <f t="shared" si="41"/>
        <v>#DIV/0!</v>
      </c>
      <c r="BI190" s="30"/>
      <c r="BJ190" s="31" t="e">
        <f t="shared" si="37"/>
        <v>#DIV/0!</v>
      </c>
      <c r="BK190" s="22"/>
      <c r="BL190" s="33" t="e">
        <f t="shared" si="34"/>
        <v>#DIV/0!</v>
      </c>
      <c r="BM190" s="22"/>
      <c r="BN190" s="32"/>
      <c r="BO190" s="34" t="e">
        <f t="shared" si="35"/>
        <v>#DIV/0!</v>
      </c>
      <c r="BP190" s="35" t="e">
        <f t="shared" si="36"/>
        <v>#DIV/0!</v>
      </c>
    </row>
    <row r="191" spans="1:68" x14ac:dyDescent="0.45">
      <c r="A191" s="22"/>
      <c r="B191" s="22"/>
      <c r="C191" s="22"/>
      <c r="D191" s="22"/>
      <c r="E191" s="22"/>
      <c r="F191" s="22"/>
      <c r="G191" s="24">
        <f t="shared" si="38"/>
        <v>0</v>
      </c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6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4">
        <f t="shared" si="42"/>
        <v>0</v>
      </c>
      <c r="BF191" s="27">
        <f t="shared" si="40"/>
        <v>0</v>
      </c>
      <c r="BG191" s="28">
        <f t="shared" si="39"/>
        <v>0</v>
      </c>
      <c r="BH191" s="29" t="e">
        <f t="shared" si="41"/>
        <v>#DIV/0!</v>
      </c>
      <c r="BI191" s="30"/>
      <c r="BJ191" s="31" t="e">
        <f t="shared" si="37"/>
        <v>#DIV/0!</v>
      </c>
      <c r="BK191" s="22"/>
      <c r="BL191" s="33" t="e">
        <f t="shared" si="34"/>
        <v>#DIV/0!</v>
      </c>
      <c r="BM191" s="22"/>
      <c r="BN191" s="32"/>
      <c r="BO191" s="34" t="e">
        <f t="shared" si="35"/>
        <v>#DIV/0!</v>
      </c>
      <c r="BP191" s="35" t="e">
        <f t="shared" si="36"/>
        <v>#DIV/0!</v>
      </c>
    </row>
    <row r="192" spans="1:68" x14ac:dyDescent="0.45">
      <c r="A192" s="22"/>
      <c r="B192" s="22"/>
      <c r="C192" s="22"/>
      <c r="D192" s="22"/>
      <c r="E192" s="22"/>
      <c r="F192" s="22"/>
      <c r="G192" s="24">
        <f t="shared" si="38"/>
        <v>0</v>
      </c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6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4">
        <f t="shared" si="42"/>
        <v>0</v>
      </c>
      <c r="BF192" s="27">
        <f t="shared" si="40"/>
        <v>0</v>
      </c>
      <c r="BG192" s="28">
        <f t="shared" si="39"/>
        <v>0</v>
      </c>
      <c r="BH192" s="29" t="e">
        <f t="shared" si="41"/>
        <v>#DIV/0!</v>
      </c>
      <c r="BI192" s="30"/>
      <c r="BJ192" s="31" t="e">
        <f t="shared" si="37"/>
        <v>#DIV/0!</v>
      </c>
      <c r="BK192" s="22"/>
      <c r="BL192" s="33" t="e">
        <f t="shared" ref="BL192:BL255" si="43">BK192/BJ192</f>
        <v>#DIV/0!</v>
      </c>
      <c r="BM192" s="22"/>
      <c r="BN192" s="32"/>
      <c r="BO192" s="34" t="e">
        <f t="shared" ref="BO192:BO255" si="44">(BM192-BN192)/BK192</f>
        <v>#DIV/0!</v>
      </c>
      <c r="BP192" s="35" t="e">
        <f t="shared" si="36"/>
        <v>#DIV/0!</v>
      </c>
    </row>
    <row r="193" spans="1:68" x14ac:dyDescent="0.45">
      <c r="A193" s="22"/>
      <c r="B193" s="22"/>
      <c r="C193" s="22"/>
      <c r="D193" s="22"/>
      <c r="E193" s="22"/>
      <c r="F193" s="22"/>
      <c r="G193" s="24">
        <f t="shared" si="38"/>
        <v>0</v>
      </c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6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4">
        <f t="shared" si="42"/>
        <v>0</v>
      </c>
      <c r="BF193" s="27">
        <f t="shared" si="40"/>
        <v>0</v>
      </c>
      <c r="BG193" s="28">
        <f t="shared" si="39"/>
        <v>0</v>
      </c>
      <c r="BH193" s="29" t="e">
        <f t="shared" si="41"/>
        <v>#DIV/0!</v>
      </c>
      <c r="BI193" s="30"/>
      <c r="BJ193" s="31" t="e">
        <f t="shared" si="37"/>
        <v>#DIV/0!</v>
      </c>
      <c r="BK193" s="22"/>
      <c r="BL193" s="33" t="e">
        <f t="shared" si="43"/>
        <v>#DIV/0!</v>
      </c>
      <c r="BM193" s="22"/>
      <c r="BN193" s="32"/>
      <c r="BO193" s="34" t="e">
        <f t="shared" si="44"/>
        <v>#DIV/0!</v>
      </c>
      <c r="BP193" s="35" t="e">
        <f t="shared" si="36"/>
        <v>#DIV/0!</v>
      </c>
    </row>
    <row r="194" spans="1:68" x14ac:dyDescent="0.45">
      <c r="A194" s="22"/>
      <c r="B194" s="22"/>
      <c r="C194" s="22"/>
      <c r="D194" s="22"/>
      <c r="E194" s="22"/>
      <c r="F194" s="22"/>
      <c r="G194" s="24">
        <f t="shared" si="38"/>
        <v>0</v>
      </c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6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4">
        <f t="shared" si="42"/>
        <v>0</v>
      </c>
      <c r="BF194" s="27">
        <f t="shared" si="40"/>
        <v>0</v>
      </c>
      <c r="BG194" s="28">
        <f t="shared" si="39"/>
        <v>0</v>
      </c>
      <c r="BH194" s="29" t="e">
        <f t="shared" si="41"/>
        <v>#DIV/0!</v>
      </c>
      <c r="BI194" s="30"/>
      <c r="BJ194" s="31" t="e">
        <f t="shared" si="37"/>
        <v>#DIV/0!</v>
      </c>
      <c r="BK194" s="22"/>
      <c r="BL194" s="33" t="e">
        <f t="shared" si="43"/>
        <v>#DIV/0!</v>
      </c>
      <c r="BM194" s="22"/>
      <c r="BN194" s="32"/>
      <c r="BO194" s="34" t="e">
        <f t="shared" si="44"/>
        <v>#DIV/0!</v>
      </c>
      <c r="BP194" s="35" t="e">
        <f t="shared" ref="BP194:BP257" si="45">BO194*BL194*BH194</f>
        <v>#DIV/0!</v>
      </c>
    </row>
    <row r="195" spans="1:68" x14ac:dyDescent="0.45">
      <c r="A195" s="22"/>
      <c r="B195" s="22"/>
      <c r="C195" s="22"/>
      <c r="D195" s="22"/>
      <c r="E195" s="22"/>
      <c r="F195" s="22"/>
      <c r="G195" s="24">
        <f t="shared" si="38"/>
        <v>0</v>
      </c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6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4">
        <f t="shared" si="42"/>
        <v>0</v>
      </c>
      <c r="BF195" s="27">
        <f t="shared" si="40"/>
        <v>0</v>
      </c>
      <c r="BG195" s="28">
        <f t="shared" si="39"/>
        <v>0</v>
      </c>
      <c r="BH195" s="29" t="e">
        <f t="shared" si="41"/>
        <v>#DIV/0!</v>
      </c>
      <c r="BI195" s="30"/>
      <c r="BJ195" s="31" t="e">
        <f t="shared" si="37"/>
        <v>#DIV/0!</v>
      </c>
      <c r="BK195" s="22"/>
      <c r="BL195" s="33" t="e">
        <f t="shared" si="43"/>
        <v>#DIV/0!</v>
      </c>
      <c r="BM195" s="22"/>
      <c r="BN195" s="32"/>
      <c r="BO195" s="34" t="e">
        <f t="shared" si="44"/>
        <v>#DIV/0!</v>
      </c>
      <c r="BP195" s="35" t="e">
        <f t="shared" si="45"/>
        <v>#DIV/0!</v>
      </c>
    </row>
    <row r="196" spans="1:68" x14ac:dyDescent="0.45">
      <c r="A196" s="22"/>
      <c r="B196" s="22"/>
      <c r="C196" s="22"/>
      <c r="D196" s="22"/>
      <c r="E196" s="22"/>
      <c r="F196" s="22"/>
      <c r="G196" s="24">
        <f t="shared" si="38"/>
        <v>0</v>
      </c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6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4">
        <f t="shared" si="42"/>
        <v>0</v>
      </c>
      <c r="BF196" s="27">
        <f t="shared" si="40"/>
        <v>0</v>
      </c>
      <c r="BG196" s="28">
        <f t="shared" si="39"/>
        <v>0</v>
      </c>
      <c r="BH196" s="29" t="e">
        <f t="shared" si="41"/>
        <v>#DIV/0!</v>
      </c>
      <c r="BI196" s="30"/>
      <c r="BJ196" s="31" t="e">
        <f t="shared" si="37"/>
        <v>#DIV/0!</v>
      </c>
      <c r="BK196" s="22"/>
      <c r="BL196" s="33" t="e">
        <f t="shared" si="43"/>
        <v>#DIV/0!</v>
      </c>
      <c r="BM196" s="22"/>
      <c r="BN196" s="32"/>
      <c r="BO196" s="34" t="e">
        <f t="shared" si="44"/>
        <v>#DIV/0!</v>
      </c>
      <c r="BP196" s="35" t="e">
        <f t="shared" si="45"/>
        <v>#DIV/0!</v>
      </c>
    </row>
    <row r="197" spans="1:68" x14ac:dyDescent="0.45">
      <c r="A197" s="22"/>
      <c r="B197" s="22"/>
      <c r="C197" s="22"/>
      <c r="D197" s="22"/>
      <c r="E197" s="22"/>
      <c r="F197" s="22"/>
      <c r="G197" s="24">
        <f t="shared" si="38"/>
        <v>0</v>
      </c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6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4">
        <f t="shared" si="42"/>
        <v>0</v>
      </c>
      <c r="BF197" s="27">
        <f t="shared" si="40"/>
        <v>0</v>
      </c>
      <c r="BG197" s="28">
        <f t="shared" si="39"/>
        <v>0</v>
      </c>
      <c r="BH197" s="29" t="e">
        <f t="shared" si="41"/>
        <v>#DIV/0!</v>
      </c>
      <c r="BI197" s="30"/>
      <c r="BJ197" s="31" t="e">
        <f t="shared" si="37"/>
        <v>#DIV/0!</v>
      </c>
      <c r="BK197" s="22"/>
      <c r="BL197" s="33" t="e">
        <f t="shared" si="43"/>
        <v>#DIV/0!</v>
      </c>
      <c r="BM197" s="22"/>
      <c r="BN197" s="32"/>
      <c r="BO197" s="34" t="e">
        <f t="shared" si="44"/>
        <v>#DIV/0!</v>
      </c>
      <c r="BP197" s="35" t="e">
        <f t="shared" si="45"/>
        <v>#DIV/0!</v>
      </c>
    </row>
    <row r="198" spans="1:68" x14ac:dyDescent="0.45">
      <c r="A198" s="22"/>
      <c r="B198" s="22"/>
      <c r="C198" s="22"/>
      <c r="D198" s="22"/>
      <c r="E198" s="22"/>
      <c r="F198" s="22"/>
      <c r="G198" s="24">
        <f t="shared" si="38"/>
        <v>0</v>
      </c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6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4">
        <f t="shared" si="42"/>
        <v>0</v>
      </c>
      <c r="BF198" s="27">
        <f t="shared" si="40"/>
        <v>0</v>
      </c>
      <c r="BG198" s="28">
        <f t="shared" si="39"/>
        <v>0</v>
      </c>
      <c r="BH198" s="29" t="e">
        <f t="shared" si="41"/>
        <v>#DIV/0!</v>
      </c>
      <c r="BI198" s="30"/>
      <c r="BJ198" s="31" t="e">
        <f t="shared" ref="BJ198:BJ261" si="46">(BG198*60)/BI198*7</f>
        <v>#DIV/0!</v>
      </c>
      <c r="BK198" s="22"/>
      <c r="BL198" s="33" t="e">
        <f t="shared" si="43"/>
        <v>#DIV/0!</v>
      </c>
      <c r="BM198" s="22"/>
      <c r="BN198" s="32"/>
      <c r="BO198" s="34" t="e">
        <f t="shared" si="44"/>
        <v>#DIV/0!</v>
      </c>
      <c r="BP198" s="35" t="e">
        <f t="shared" si="45"/>
        <v>#DIV/0!</v>
      </c>
    </row>
    <row r="199" spans="1:68" x14ac:dyDescent="0.45">
      <c r="A199" s="22"/>
      <c r="B199" s="22"/>
      <c r="C199" s="22"/>
      <c r="D199" s="22"/>
      <c r="E199" s="22"/>
      <c r="F199" s="22"/>
      <c r="G199" s="24">
        <f t="shared" si="38"/>
        <v>0</v>
      </c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6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4">
        <f t="shared" si="42"/>
        <v>0</v>
      </c>
      <c r="BF199" s="27">
        <f t="shared" si="40"/>
        <v>0</v>
      </c>
      <c r="BG199" s="28">
        <f t="shared" si="39"/>
        <v>0</v>
      </c>
      <c r="BH199" s="29" t="e">
        <f t="shared" si="41"/>
        <v>#DIV/0!</v>
      </c>
      <c r="BI199" s="30"/>
      <c r="BJ199" s="31" t="e">
        <f t="shared" si="46"/>
        <v>#DIV/0!</v>
      </c>
      <c r="BK199" s="22"/>
      <c r="BL199" s="33" t="e">
        <f t="shared" si="43"/>
        <v>#DIV/0!</v>
      </c>
      <c r="BM199" s="22"/>
      <c r="BN199" s="32"/>
      <c r="BO199" s="34" t="e">
        <f t="shared" si="44"/>
        <v>#DIV/0!</v>
      </c>
      <c r="BP199" s="35" t="e">
        <f t="shared" si="45"/>
        <v>#DIV/0!</v>
      </c>
    </row>
    <row r="200" spans="1:68" x14ac:dyDescent="0.45">
      <c r="A200" s="22"/>
      <c r="B200" s="22"/>
      <c r="C200" s="22"/>
      <c r="D200" s="22"/>
      <c r="E200" s="22"/>
      <c r="F200" s="22"/>
      <c r="G200" s="24">
        <f t="shared" si="38"/>
        <v>0</v>
      </c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6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4">
        <f t="shared" si="42"/>
        <v>0</v>
      </c>
      <c r="BF200" s="27">
        <f t="shared" si="40"/>
        <v>0</v>
      </c>
      <c r="BG200" s="28">
        <f t="shared" si="39"/>
        <v>0</v>
      </c>
      <c r="BH200" s="29" t="e">
        <f t="shared" si="41"/>
        <v>#DIV/0!</v>
      </c>
      <c r="BI200" s="30"/>
      <c r="BJ200" s="31" t="e">
        <f t="shared" si="46"/>
        <v>#DIV/0!</v>
      </c>
      <c r="BK200" s="22"/>
      <c r="BL200" s="33" t="e">
        <f t="shared" si="43"/>
        <v>#DIV/0!</v>
      </c>
      <c r="BM200" s="22"/>
      <c r="BN200" s="32"/>
      <c r="BO200" s="34" t="e">
        <f t="shared" si="44"/>
        <v>#DIV/0!</v>
      </c>
      <c r="BP200" s="35" t="e">
        <f t="shared" si="45"/>
        <v>#DIV/0!</v>
      </c>
    </row>
    <row r="201" spans="1:68" x14ac:dyDescent="0.45">
      <c r="A201" s="22"/>
      <c r="B201" s="22"/>
      <c r="C201" s="22"/>
      <c r="D201" s="22"/>
      <c r="E201" s="22"/>
      <c r="F201" s="22"/>
      <c r="G201" s="24">
        <f t="shared" si="38"/>
        <v>0</v>
      </c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6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4">
        <f t="shared" si="42"/>
        <v>0</v>
      </c>
      <c r="BF201" s="27">
        <f t="shared" si="40"/>
        <v>0</v>
      </c>
      <c r="BG201" s="28">
        <f t="shared" si="39"/>
        <v>0</v>
      </c>
      <c r="BH201" s="29" t="e">
        <f t="shared" si="41"/>
        <v>#DIV/0!</v>
      </c>
      <c r="BI201" s="30"/>
      <c r="BJ201" s="31" t="e">
        <f t="shared" si="46"/>
        <v>#DIV/0!</v>
      </c>
      <c r="BK201" s="22"/>
      <c r="BL201" s="33" t="e">
        <f t="shared" si="43"/>
        <v>#DIV/0!</v>
      </c>
      <c r="BM201" s="22"/>
      <c r="BN201" s="32"/>
      <c r="BO201" s="34" t="e">
        <f t="shared" si="44"/>
        <v>#DIV/0!</v>
      </c>
      <c r="BP201" s="35" t="e">
        <f t="shared" si="45"/>
        <v>#DIV/0!</v>
      </c>
    </row>
    <row r="202" spans="1:68" x14ac:dyDescent="0.45">
      <c r="A202" s="22"/>
      <c r="B202" s="22"/>
      <c r="C202" s="22"/>
      <c r="D202" s="22"/>
      <c r="E202" s="22"/>
      <c r="F202" s="22"/>
      <c r="G202" s="24">
        <f t="shared" si="38"/>
        <v>0</v>
      </c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6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4">
        <f t="shared" si="42"/>
        <v>0</v>
      </c>
      <c r="BF202" s="27">
        <f t="shared" si="40"/>
        <v>0</v>
      </c>
      <c r="BG202" s="28">
        <f t="shared" si="39"/>
        <v>0</v>
      </c>
      <c r="BH202" s="29" t="e">
        <f t="shared" si="41"/>
        <v>#DIV/0!</v>
      </c>
      <c r="BI202" s="30"/>
      <c r="BJ202" s="31" t="e">
        <f t="shared" si="46"/>
        <v>#DIV/0!</v>
      </c>
      <c r="BK202" s="22"/>
      <c r="BL202" s="33" t="e">
        <f t="shared" si="43"/>
        <v>#DIV/0!</v>
      </c>
      <c r="BM202" s="22"/>
      <c r="BN202" s="32"/>
      <c r="BO202" s="34" t="e">
        <f t="shared" si="44"/>
        <v>#DIV/0!</v>
      </c>
      <c r="BP202" s="35" t="e">
        <f t="shared" si="45"/>
        <v>#DIV/0!</v>
      </c>
    </row>
    <row r="203" spans="1:68" x14ac:dyDescent="0.45">
      <c r="A203" s="22"/>
      <c r="B203" s="22"/>
      <c r="C203" s="22"/>
      <c r="D203" s="22"/>
      <c r="E203" s="22"/>
      <c r="F203" s="22"/>
      <c r="G203" s="24">
        <f t="shared" si="38"/>
        <v>0</v>
      </c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6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4">
        <f t="shared" si="42"/>
        <v>0</v>
      </c>
      <c r="BF203" s="27">
        <f t="shared" si="40"/>
        <v>0</v>
      </c>
      <c r="BG203" s="28">
        <f t="shared" si="39"/>
        <v>0</v>
      </c>
      <c r="BH203" s="29" t="e">
        <f t="shared" si="41"/>
        <v>#DIV/0!</v>
      </c>
      <c r="BI203" s="30"/>
      <c r="BJ203" s="31" t="e">
        <f t="shared" si="46"/>
        <v>#DIV/0!</v>
      </c>
      <c r="BK203" s="22"/>
      <c r="BL203" s="33" t="e">
        <f t="shared" si="43"/>
        <v>#DIV/0!</v>
      </c>
      <c r="BM203" s="22"/>
      <c r="BN203" s="32"/>
      <c r="BO203" s="34" t="e">
        <f t="shared" si="44"/>
        <v>#DIV/0!</v>
      </c>
      <c r="BP203" s="35" t="e">
        <f t="shared" si="45"/>
        <v>#DIV/0!</v>
      </c>
    </row>
    <row r="204" spans="1:68" x14ac:dyDescent="0.45">
      <c r="A204" s="22"/>
      <c r="B204" s="22"/>
      <c r="C204" s="22"/>
      <c r="D204" s="22"/>
      <c r="E204" s="22"/>
      <c r="F204" s="22"/>
      <c r="G204" s="24">
        <f t="shared" si="38"/>
        <v>0</v>
      </c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6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4">
        <f t="shared" si="42"/>
        <v>0</v>
      </c>
      <c r="BF204" s="27">
        <f t="shared" si="40"/>
        <v>0</v>
      </c>
      <c r="BG204" s="28">
        <f t="shared" si="39"/>
        <v>0</v>
      </c>
      <c r="BH204" s="29" t="e">
        <f t="shared" si="41"/>
        <v>#DIV/0!</v>
      </c>
      <c r="BI204" s="30"/>
      <c r="BJ204" s="31" t="e">
        <f t="shared" si="46"/>
        <v>#DIV/0!</v>
      </c>
      <c r="BK204" s="22"/>
      <c r="BL204" s="33" t="e">
        <f t="shared" si="43"/>
        <v>#DIV/0!</v>
      </c>
      <c r="BM204" s="22"/>
      <c r="BN204" s="32"/>
      <c r="BO204" s="34" t="e">
        <f t="shared" si="44"/>
        <v>#DIV/0!</v>
      </c>
      <c r="BP204" s="35" t="e">
        <f t="shared" si="45"/>
        <v>#DIV/0!</v>
      </c>
    </row>
    <row r="205" spans="1:68" x14ac:dyDescent="0.45">
      <c r="A205" s="22"/>
      <c r="B205" s="22"/>
      <c r="C205" s="22"/>
      <c r="D205" s="22"/>
      <c r="E205" s="22"/>
      <c r="F205" s="22"/>
      <c r="G205" s="24">
        <f t="shared" si="38"/>
        <v>0</v>
      </c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6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4">
        <f t="shared" si="42"/>
        <v>0</v>
      </c>
      <c r="BF205" s="27">
        <f t="shared" si="40"/>
        <v>0</v>
      </c>
      <c r="BG205" s="28">
        <f t="shared" si="39"/>
        <v>0</v>
      </c>
      <c r="BH205" s="29" t="e">
        <f t="shared" si="41"/>
        <v>#DIV/0!</v>
      </c>
      <c r="BI205" s="30"/>
      <c r="BJ205" s="31" t="e">
        <f t="shared" si="46"/>
        <v>#DIV/0!</v>
      </c>
      <c r="BK205" s="22"/>
      <c r="BL205" s="33" t="e">
        <f t="shared" si="43"/>
        <v>#DIV/0!</v>
      </c>
      <c r="BM205" s="22"/>
      <c r="BN205" s="32"/>
      <c r="BO205" s="34" t="e">
        <f t="shared" si="44"/>
        <v>#DIV/0!</v>
      </c>
      <c r="BP205" s="35" t="e">
        <f t="shared" si="45"/>
        <v>#DIV/0!</v>
      </c>
    </row>
    <row r="206" spans="1:68" x14ac:dyDescent="0.45">
      <c r="A206" s="22"/>
      <c r="B206" s="22"/>
      <c r="C206" s="22"/>
      <c r="D206" s="22"/>
      <c r="E206" s="22"/>
      <c r="F206" s="22"/>
      <c r="G206" s="24">
        <f t="shared" si="38"/>
        <v>0</v>
      </c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6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4">
        <f t="shared" si="42"/>
        <v>0</v>
      </c>
      <c r="BF206" s="27">
        <f t="shared" si="40"/>
        <v>0</v>
      </c>
      <c r="BG206" s="28">
        <f t="shared" si="39"/>
        <v>0</v>
      </c>
      <c r="BH206" s="29" t="e">
        <f t="shared" si="41"/>
        <v>#DIV/0!</v>
      </c>
      <c r="BI206" s="30"/>
      <c r="BJ206" s="31" t="e">
        <f t="shared" si="46"/>
        <v>#DIV/0!</v>
      </c>
      <c r="BK206" s="22"/>
      <c r="BL206" s="33" t="e">
        <f t="shared" si="43"/>
        <v>#DIV/0!</v>
      </c>
      <c r="BM206" s="22"/>
      <c r="BN206" s="32"/>
      <c r="BO206" s="34" t="e">
        <f t="shared" si="44"/>
        <v>#DIV/0!</v>
      </c>
      <c r="BP206" s="35" t="e">
        <f t="shared" si="45"/>
        <v>#DIV/0!</v>
      </c>
    </row>
    <row r="207" spans="1:68" x14ac:dyDescent="0.45">
      <c r="A207" s="22"/>
      <c r="B207" s="22"/>
      <c r="C207" s="22"/>
      <c r="D207" s="22"/>
      <c r="E207" s="22"/>
      <c r="F207" s="22"/>
      <c r="G207" s="24">
        <f t="shared" si="38"/>
        <v>0</v>
      </c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6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4">
        <f t="shared" si="42"/>
        <v>0</v>
      </c>
      <c r="BF207" s="27">
        <f t="shared" si="40"/>
        <v>0</v>
      </c>
      <c r="BG207" s="28">
        <f t="shared" si="39"/>
        <v>0</v>
      </c>
      <c r="BH207" s="29" t="e">
        <f t="shared" si="41"/>
        <v>#DIV/0!</v>
      </c>
      <c r="BI207" s="30"/>
      <c r="BJ207" s="31" t="e">
        <f t="shared" si="46"/>
        <v>#DIV/0!</v>
      </c>
      <c r="BK207" s="22"/>
      <c r="BL207" s="33" t="e">
        <f t="shared" si="43"/>
        <v>#DIV/0!</v>
      </c>
      <c r="BM207" s="22"/>
      <c r="BN207" s="32"/>
      <c r="BO207" s="34" t="e">
        <f t="shared" si="44"/>
        <v>#DIV/0!</v>
      </c>
      <c r="BP207" s="35" t="e">
        <f t="shared" si="45"/>
        <v>#DIV/0!</v>
      </c>
    </row>
    <row r="208" spans="1:68" x14ac:dyDescent="0.45">
      <c r="A208" s="22"/>
      <c r="B208" s="22"/>
      <c r="C208" s="22"/>
      <c r="D208" s="22"/>
      <c r="E208" s="22"/>
      <c r="F208" s="22"/>
      <c r="G208" s="24">
        <f t="shared" si="38"/>
        <v>0</v>
      </c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6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4">
        <f t="shared" si="42"/>
        <v>0</v>
      </c>
      <c r="BF208" s="27">
        <f t="shared" si="40"/>
        <v>0</v>
      </c>
      <c r="BG208" s="28">
        <f t="shared" si="39"/>
        <v>0</v>
      </c>
      <c r="BH208" s="29" t="e">
        <f t="shared" si="41"/>
        <v>#DIV/0!</v>
      </c>
      <c r="BI208" s="30"/>
      <c r="BJ208" s="31" t="e">
        <f t="shared" si="46"/>
        <v>#DIV/0!</v>
      </c>
      <c r="BK208" s="22"/>
      <c r="BL208" s="33" t="e">
        <f t="shared" si="43"/>
        <v>#DIV/0!</v>
      </c>
      <c r="BM208" s="22"/>
      <c r="BN208" s="32"/>
      <c r="BO208" s="34" t="e">
        <f t="shared" si="44"/>
        <v>#DIV/0!</v>
      </c>
      <c r="BP208" s="35" t="e">
        <f t="shared" si="45"/>
        <v>#DIV/0!</v>
      </c>
    </row>
    <row r="209" spans="1:68" x14ac:dyDescent="0.45">
      <c r="A209" s="22"/>
      <c r="B209" s="22"/>
      <c r="C209" s="22"/>
      <c r="D209" s="22"/>
      <c r="E209" s="22"/>
      <c r="F209" s="22"/>
      <c r="G209" s="24">
        <f t="shared" si="38"/>
        <v>0</v>
      </c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6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4">
        <f t="shared" si="42"/>
        <v>0</v>
      </c>
      <c r="BF209" s="27">
        <f t="shared" si="40"/>
        <v>0</v>
      </c>
      <c r="BG209" s="28">
        <f t="shared" si="39"/>
        <v>0</v>
      </c>
      <c r="BH209" s="29" t="e">
        <f t="shared" si="41"/>
        <v>#DIV/0!</v>
      </c>
      <c r="BI209" s="30"/>
      <c r="BJ209" s="31" t="e">
        <f t="shared" si="46"/>
        <v>#DIV/0!</v>
      </c>
      <c r="BK209" s="22"/>
      <c r="BL209" s="33" t="e">
        <f t="shared" si="43"/>
        <v>#DIV/0!</v>
      </c>
      <c r="BM209" s="22"/>
      <c r="BN209" s="32"/>
      <c r="BO209" s="34" t="e">
        <f t="shared" si="44"/>
        <v>#DIV/0!</v>
      </c>
      <c r="BP209" s="35" t="e">
        <f t="shared" si="45"/>
        <v>#DIV/0!</v>
      </c>
    </row>
    <row r="210" spans="1:68" x14ac:dyDescent="0.45">
      <c r="A210" s="22"/>
      <c r="B210" s="22"/>
      <c r="C210" s="22"/>
      <c r="D210" s="22"/>
      <c r="E210" s="22"/>
      <c r="F210" s="22"/>
      <c r="G210" s="24">
        <f t="shared" si="38"/>
        <v>0</v>
      </c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6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4">
        <f t="shared" si="42"/>
        <v>0</v>
      </c>
      <c r="BF210" s="27">
        <f t="shared" si="40"/>
        <v>0</v>
      </c>
      <c r="BG210" s="28">
        <f t="shared" si="39"/>
        <v>0</v>
      </c>
      <c r="BH210" s="29" t="e">
        <f t="shared" si="41"/>
        <v>#DIV/0!</v>
      </c>
      <c r="BI210" s="30"/>
      <c r="BJ210" s="31" t="e">
        <f t="shared" si="46"/>
        <v>#DIV/0!</v>
      </c>
      <c r="BK210" s="22"/>
      <c r="BL210" s="33" t="e">
        <f t="shared" si="43"/>
        <v>#DIV/0!</v>
      </c>
      <c r="BM210" s="22"/>
      <c r="BN210" s="32"/>
      <c r="BO210" s="34" t="e">
        <f t="shared" si="44"/>
        <v>#DIV/0!</v>
      </c>
      <c r="BP210" s="35" t="e">
        <f t="shared" si="45"/>
        <v>#DIV/0!</v>
      </c>
    </row>
    <row r="211" spans="1:68" x14ac:dyDescent="0.45">
      <c r="A211" s="22"/>
      <c r="B211" s="22"/>
      <c r="C211" s="22"/>
      <c r="D211" s="22"/>
      <c r="E211" s="22"/>
      <c r="F211" s="22"/>
      <c r="G211" s="24">
        <f t="shared" si="38"/>
        <v>0</v>
      </c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6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4">
        <f t="shared" si="42"/>
        <v>0</v>
      </c>
      <c r="BF211" s="27">
        <f t="shared" si="40"/>
        <v>0</v>
      </c>
      <c r="BG211" s="28">
        <f t="shared" si="39"/>
        <v>0</v>
      </c>
      <c r="BH211" s="29" t="e">
        <f t="shared" si="41"/>
        <v>#DIV/0!</v>
      </c>
      <c r="BI211" s="30"/>
      <c r="BJ211" s="31" t="e">
        <f t="shared" si="46"/>
        <v>#DIV/0!</v>
      </c>
      <c r="BK211" s="22"/>
      <c r="BL211" s="33" t="e">
        <f t="shared" si="43"/>
        <v>#DIV/0!</v>
      </c>
      <c r="BM211" s="22"/>
      <c r="BN211" s="32"/>
      <c r="BO211" s="34" t="e">
        <f t="shared" si="44"/>
        <v>#DIV/0!</v>
      </c>
      <c r="BP211" s="35" t="e">
        <f t="shared" si="45"/>
        <v>#DIV/0!</v>
      </c>
    </row>
    <row r="212" spans="1:68" x14ac:dyDescent="0.45">
      <c r="A212" s="22"/>
      <c r="B212" s="22"/>
      <c r="C212" s="22"/>
      <c r="D212" s="22"/>
      <c r="E212" s="22"/>
      <c r="F212" s="22"/>
      <c r="G212" s="24">
        <f t="shared" si="38"/>
        <v>0</v>
      </c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6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4">
        <f t="shared" si="42"/>
        <v>0</v>
      </c>
      <c r="BF212" s="27">
        <f t="shared" si="40"/>
        <v>0</v>
      </c>
      <c r="BG212" s="28">
        <f t="shared" si="39"/>
        <v>0</v>
      </c>
      <c r="BH212" s="29" t="e">
        <f t="shared" si="41"/>
        <v>#DIV/0!</v>
      </c>
      <c r="BI212" s="30"/>
      <c r="BJ212" s="31" t="e">
        <f t="shared" si="46"/>
        <v>#DIV/0!</v>
      </c>
      <c r="BK212" s="22"/>
      <c r="BL212" s="33" t="e">
        <f t="shared" si="43"/>
        <v>#DIV/0!</v>
      </c>
      <c r="BM212" s="22"/>
      <c r="BN212" s="32"/>
      <c r="BO212" s="34" t="e">
        <f t="shared" si="44"/>
        <v>#DIV/0!</v>
      </c>
      <c r="BP212" s="35" t="e">
        <f t="shared" si="45"/>
        <v>#DIV/0!</v>
      </c>
    </row>
    <row r="213" spans="1:68" x14ac:dyDescent="0.45">
      <c r="A213" s="22"/>
      <c r="B213" s="22"/>
      <c r="C213" s="22"/>
      <c r="D213" s="22"/>
      <c r="E213" s="22"/>
      <c r="F213" s="22"/>
      <c r="G213" s="24">
        <f t="shared" si="38"/>
        <v>0</v>
      </c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6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4">
        <f t="shared" si="42"/>
        <v>0</v>
      </c>
      <c r="BF213" s="27">
        <f t="shared" si="40"/>
        <v>0</v>
      </c>
      <c r="BG213" s="28">
        <f t="shared" si="39"/>
        <v>0</v>
      </c>
      <c r="BH213" s="29" t="e">
        <f t="shared" si="41"/>
        <v>#DIV/0!</v>
      </c>
      <c r="BI213" s="30"/>
      <c r="BJ213" s="31" t="e">
        <f t="shared" si="46"/>
        <v>#DIV/0!</v>
      </c>
      <c r="BK213" s="22"/>
      <c r="BL213" s="33" t="e">
        <f t="shared" si="43"/>
        <v>#DIV/0!</v>
      </c>
      <c r="BM213" s="22"/>
      <c r="BN213" s="32"/>
      <c r="BO213" s="34" t="e">
        <f t="shared" si="44"/>
        <v>#DIV/0!</v>
      </c>
      <c r="BP213" s="35" t="e">
        <f t="shared" si="45"/>
        <v>#DIV/0!</v>
      </c>
    </row>
    <row r="214" spans="1:68" x14ac:dyDescent="0.45">
      <c r="A214" s="22"/>
      <c r="B214" s="22"/>
      <c r="C214" s="22"/>
      <c r="D214" s="22"/>
      <c r="E214" s="22"/>
      <c r="F214" s="22"/>
      <c r="G214" s="24">
        <f t="shared" si="38"/>
        <v>0</v>
      </c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6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4">
        <f t="shared" si="42"/>
        <v>0</v>
      </c>
      <c r="BF214" s="27">
        <f t="shared" si="40"/>
        <v>0</v>
      </c>
      <c r="BG214" s="28">
        <f t="shared" si="39"/>
        <v>0</v>
      </c>
      <c r="BH214" s="29" t="e">
        <f t="shared" si="41"/>
        <v>#DIV/0!</v>
      </c>
      <c r="BI214" s="30"/>
      <c r="BJ214" s="31" t="e">
        <f t="shared" si="46"/>
        <v>#DIV/0!</v>
      </c>
      <c r="BK214" s="22"/>
      <c r="BL214" s="33" t="e">
        <f t="shared" si="43"/>
        <v>#DIV/0!</v>
      </c>
      <c r="BM214" s="22"/>
      <c r="BN214" s="32"/>
      <c r="BO214" s="34" t="e">
        <f t="shared" si="44"/>
        <v>#DIV/0!</v>
      </c>
      <c r="BP214" s="35" t="e">
        <f t="shared" si="45"/>
        <v>#DIV/0!</v>
      </c>
    </row>
    <row r="215" spans="1:68" x14ac:dyDescent="0.45">
      <c r="A215" s="22"/>
      <c r="B215" s="22"/>
      <c r="C215" s="22"/>
      <c r="D215" s="22"/>
      <c r="E215" s="22"/>
      <c r="F215" s="22"/>
      <c r="G215" s="24">
        <f t="shared" si="38"/>
        <v>0</v>
      </c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6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4">
        <f t="shared" si="42"/>
        <v>0</v>
      </c>
      <c r="BF215" s="27">
        <f t="shared" si="40"/>
        <v>0</v>
      </c>
      <c r="BG215" s="28">
        <f t="shared" si="39"/>
        <v>0</v>
      </c>
      <c r="BH215" s="29" t="e">
        <f t="shared" si="41"/>
        <v>#DIV/0!</v>
      </c>
      <c r="BI215" s="30"/>
      <c r="BJ215" s="31" t="e">
        <f t="shared" si="46"/>
        <v>#DIV/0!</v>
      </c>
      <c r="BK215" s="22"/>
      <c r="BL215" s="33" t="e">
        <f t="shared" si="43"/>
        <v>#DIV/0!</v>
      </c>
      <c r="BM215" s="22"/>
      <c r="BN215" s="32"/>
      <c r="BO215" s="34" t="e">
        <f t="shared" si="44"/>
        <v>#DIV/0!</v>
      </c>
      <c r="BP215" s="35" t="e">
        <f t="shared" si="45"/>
        <v>#DIV/0!</v>
      </c>
    </row>
    <row r="216" spans="1:68" x14ac:dyDescent="0.45">
      <c r="A216" s="22"/>
      <c r="B216" s="22"/>
      <c r="C216" s="22"/>
      <c r="D216" s="22"/>
      <c r="E216" s="22"/>
      <c r="F216" s="22"/>
      <c r="G216" s="24">
        <f t="shared" ref="G216:G279" si="47">(D216-C216)-(E216+F216)</f>
        <v>0</v>
      </c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6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4">
        <f t="shared" si="42"/>
        <v>0</v>
      </c>
      <c r="BF216" s="27">
        <f t="shared" si="40"/>
        <v>0</v>
      </c>
      <c r="BG216" s="28">
        <f t="shared" ref="BG216:BG279" si="48">(HOUR(BF216)*60)+MINUTE(BF216)</f>
        <v>0</v>
      </c>
      <c r="BH216" s="29" t="e">
        <f t="shared" si="41"/>
        <v>#DIV/0!</v>
      </c>
      <c r="BI216" s="30"/>
      <c r="BJ216" s="31" t="e">
        <f t="shared" si="46"/>
        <v>#DIV/0!</v>
      </c>
      <c r="BK216" s="22"/>
      <c r="BL216" s="33" t="e">
        <f t="shared" si="43"/>
        <v>#DIV/0!</v>
      </c>
      <c r="BM216" s="22"/>
      <c r="BN216" s="32"/>
      <c r="BO216" s="34" t="e">
        <f t="shared" si="44"/>
        <v>#DIV/0!</v>
      </c>
      <c r="BP216" s="35" t="e">
        <f t="shared" si="45"/>
        <v>#DIV/0!</v>
      </c>
    </row>
    <row r="217" spans="1:68" x14ac:dyDescent="0.45">
      <c r="A217" s="22"/>
      <c r="B217" s="22"/>
      <c r="C217" s="22"/>
      <c r="D217" s="22"/>
      <c r="E217" s="22"/>
      <c r="F217" s="22"/>
      <c r="G217" s="24">
        <f t="shared" si="47"/>
        <v>0</v>
      </c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6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4">
        <f t="shared" si="42"/>
        <v>0</v>
      </c>
      <c r="BF217" s="27">
        <f t="shared" ref="BF217:BF280" si="49">G217-BE217</f>
        <v>0</v>
      </c>
      <c r="BG217" s="28">
        <f t="shared" si="48"/>
        <v>0</v>
      </c>
      <c r="BH217" s="29" t="e">
        <f t="shared" ref="BH217:BH280" si="50">BF217/G217</f>
        <v>#DIV/0!</v>
      </c>
      <c r="BI217" s="30"/>
      <c r="BJ217" s="31" t="e">
        <f t="shared" si="46"/>
        <v>#DIV/0!</v>
      </c>
      <c r="BK217" s="22"/>
      <c r="BL217" s="33" t="e">
        <f t="shared" si="43"/>
        <v>#DIV/0!</v>
      </c>
      <c r="BM217" s="22"/>
      <c r="BN217" s="32"/>
      <c r="BO217" s="34" t="e">
        <f t="shared" si="44"/>
        <v>#DIV/0!</v>
      </c>
      <c r="BP217" s="35" t="e">
        <f t="shared" si="45"/>
        <v>#DIV/0!</v>
      </c>
    </row>
    <row r="218" spans="1:68" x14ac:dyDescent="0.45">
      <c r="A218" s="22"/>
      <c r="B218" s="22"/>
      <c r="C218" s="22"/>
      <c r="D218" s="22"/>
      <c r="E218" s="22"/>
      <c r="F218" s="22"/>
      <c r="G218" s="24">
        <f t="shared" si="47"/>
        <v>0</v>
      </c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6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4">
        <f t="shared" si="42"/>
        <v>0</v>
      </c>
      <c r="BF218" s="27">
        <f t="shared" si="49"/>
        <v>0</v>
      </c>
      <c r="BG218" s="28">
        <f t="shared" si="48"/>
        <v>0</v>
      </c>
      <c r="BH218" s="29" t="e">
        <f t="shared" si="50"/>
        <v>#DIV/0!</v>
      </c>
      <c r="BI218" s="30"/>
      <c r="BJ218" s="31" t="e">
        <f t="shared" si="46"/>
        <v>#DIV/0!</v>
      </c>
      <c r="BK218" s="22"/>
      <c r="BL218" s="33" t="e">
        <f t="shared" si="43"/>
        <v>#DIV/0!</v>
      </c>
      <c r="BM218" s="22"/>
      <c r="BN218" s="32"/>
      <c r="BO218" s="34" t="e">
        <f t="shared" si="44"/>
        <v>#DIV/0!</v>
      </c>
      <c r="BP218" s="35" t="e">
        <f t="shared" si="45"/>
        <v>#DIV/0!</v>
      </c>
    </row>
    <row r="219" spans="1:68" x14ac:dyDescent="0.45">
      <c r="A219" s="22"/>
      <c r="B219" s="22"/>
      <c r="C219" s="22"/>
      <c r="D219" s="22"/>
      <c r="E219" s="22"/>
      <c r="F219" s="22"/>
      <c r="G219" s="24">
        <f t="shared" si="47"/>
        <v>0</v>
      </c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6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4">
        <f t="shared" si="42"/>
        <v>0</v>
      </c>
      <c r="BF219" s="27">
        <f t="shared" si="49"/>
        <v>0</v>
      </c>
      <c r="BG219" s="28">
        <f t="shared" si="48"/>
        <v>0</v>
      </c>
      <c r="BH219" s="29" t="e">
        <f t="shared" si="50"/>
        <v>#DIV/0!</v>
      </c>
      <c r="BI219" s="30"/>
      <c r="BJ219" s="31" t="e">
        <f t="shared" si="46"/>
        <v>#DIV/0!</v>
      </c>
      <c r="BK219" s="22"/>
      <c r="BL219" s="33" t="e">
        <f t="shared" si="43"/>
        <v>#DIV/0!</v>
      </c>
      <c r="BM219" s="22"/>
      <c r="BN219" s="32"/>
      <c r="BO219" s="34" t="e">
        <f t="shared" si="44"/>
        <v>#DIV/0!</v>
      </c>
      <c r="BP219" s="35" t="e">
        <f t="shared" si="45"/>
        <v>#DIV/0!</v>
      </c>
    </row>
    <row r="220" spans="1:68" x14ac:dyDescent="0.45">
      <c r="A220" s="22"/>
      <c r="B220" s="22"/>
      <c r="C220" s="22"/>
      <c r="D220" s="22"/>
      <c r="E220" s="22"/>
      <c r="F220" s="22"/>
      <c r="G220" s="24">
        <f t="shared" si="47"/>
        <v>0</v>
      </c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6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4">
        <f t="shared" ref="BE220:BE283" si="51">SUM(H220:BD220)</f>
        <v>0</v>
      </c>
      <c r="BF220" s="27">
        <f t="shared" si="49"/>
        <v>0</v>
      </c>
      <c r="BG220" s="28">
        <f t="shared" si="48"/>
        <v>0</v>
      </c>
      <c r="BH220" s="29" t="e">
        <f t="shared" si="50"/>
        <v>#DIV/0!</v>
      </c>
      <c r="BI220" s="30"/>
      <c r="BJ220" s="31" t="e">
        <f t="shared" si="46"/>
        <v>#DIV/0!</v>
      </c>
      <c r="BK220" s="22"/>
      <c r="BL220" s="33" t="e">
        <f t="shared" si="43"/>
        <v>#DIV/0!</v>
      </c>
      <c r="BM220" s="22"/>
      <c r="BN220" s="32"/>
      <c r="BO220" s="34" t="e">
        <f t="shared" si="44"/>
        <v>#DIV/0!</v>
      </c>
      <c r="BP220" s="35" t="e">
        <f t="shared" si="45"/>
        <v>#DIV/0!</v>
      </c>
    </row>
    <row r="221" spans="1:68" x14ac:dyDescent="0.45">
      <c r="A221" s="22"/>
      <c r="B221" s="22"/>
      <c r="C221" s="22"/>
      <c r="D221" s="22"/>
      <c r="E221" s="22"/>
      <c r="F221" s="22"/>
      <c r="G221" s="24">
        <f t="shared" si="47"/>
        <v>0</v>
      </c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6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4">
        <f t="shared" si="51"/>
        <v>0</v>
      </c>
      <c r="BF221" s="27">
        <f t="shared" si="49"/>
        <v>0</v>
      </c>
      <c r="BG221" s="28">
        <f t="shared" si="48"/>
        <v>0</v>
      </c>
      <c r="BH221" s="29" t="e">
        <f t="shared" si="50"/>
        <v>#DIV/0!</v>
      </c>
      <c r="BI221" s="30"/>
      <c r="BJ221" s="31" t="e">
        <f t="shared" si="46"/>
        <v>#DIV/0!</v>
      </c>
      <c r="BK221" s="22"/>
      <c r="BL221" s="33" t="e">
        <f t="shared" si="43"/>
        <v>#DIV/0!</v>
      </c>
      <c r="BM221" s="22"/>
      <c r="BN221" s="32"/>
      <c r="BO221" s="34" t="e">
        <f t="shared" si="44"/>
        <v>#DIV/0!</v>
      </c>
      <c r="BP221" s="35" t="e">
        <f t="shared" si="45"/>
        <v>#DIV/0!</v>
      </c>
    </row>
    <row r="222" spans="1:68" x14ac:dyDescent="0.45">
      <c r="A222" s="22"/>
      <c r="B222" s="22"/>
      <c r="C222" s="22"/>
      <c r="D222" s="22"/>
      <c r="E222" s="22"/>
      <c r="F222" s="22"/>
      <c r="G222" s="24">
        <f t="shared" si="47"/>
        <v>0</v>
      </c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6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4">
        <f t="shared" si="51"/>
        <v>0</v>
      </c>
      <c r="BF222" s="27">
        <f t="shared" si="49"/>
        <v>0</v>
      </c>
      <c r="BG222" s="28">
        <f t="shared" si="48"/>
        <v>0</v>
      </c>
      <c r="BH222" s="29" t="e">
        <f t="shared" si="50"/>
        <v>#DIV/0!</v>
      </c>
      <c r="BI222" s="30"/>
      <c r="BJ222" s="31" t="e">
        <f t="shared" si="46"/>
        <v>#DIV/0!</v>
      </c>
      <c r="BK222" s="22"/>
      <c r="BL222" s="33" t="e">
        <f t="shared" si="43"/>
        <v>#DIV/0!</v>
      </c>
      <c r="BM222" s="22"/>
      <c r="BN222" s="32"/>
      <c r="BO222" s="34" t="e">
        <f t="shared" si="44"/>
        <v>#DIV/0!</v>
      </c>
      <c r="BP222" s="35" t="e">
        <f t="shared" si="45"/>
        <v>#DIV/0!</v>
      </c>
    </row>
    <row r="223" spans="1:68" x14ac:dyDescent="0.45">
      <c r="A223" s="22"/>
      <c r="B223" s="22"/>
      <c r="C223" s="22"/>
      <c r="D223" s="22"/>
      <c r="E223" s="22"/>
      <c r="F223" s="22"/>
      <c r="G223" s="24">
        <f t="shared" si="47"/>
        <v>0</v>
      </c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6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4">
        <f t="shared" si="51"/>
        <v>0</v>
      </c>
      <c r="BF223" s="27">
        <f t="shared" si="49"/>
        <v>0</v>
      </c>
      <c r="BG223" s="28">
        <f t="shared" si="48"/>
        <v>0</v>
      </c>
      <c r="BH223" s="29" t="e">
        <f t="shared" si="50"/>
        <v>#DIV/0!</v>
      </c>
      <c r="BI223" s="30"/>
      <c r="BJ223" s="31" t="e">
        <f t="shared" si="46"/>
        <v>#DIV/0!</v>
      </c>
      <c r="BK223" s="22"/>
      <c r="BL223" s="33" t="e">
        <f t="shared" si="43"/>
        <v>#DIV/0!</v>
      </c>
      <c r="BM223" s="22"/>
      <c r="BN223" s="32"/>
      <c r="BO223" s="34" t="e">
        <f t="shared" si="44"/>
        <v>#DIV/0!</v>
      </c>
      <c r="BP223" s="35" t="e">
        <f t="shared" si="45"/>
        <v>#DIV/0!</v>
      </c>
    </row>
    <row r="224" spans="1:68" x14ac:dyDescent="0.45">
      <c r="A224" s="22"/>
      <c r="B224" s="22"/>
      <c r="C224" s="22"/>
      <c r="D224" s="22"/>
      <c r="E224" s="22"/>
      <c r="F224" s="22"/>
      <c r="G224" s="24">
        <f t="shared" si="47"/>
        <v>0</v>
      </c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6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4">
        <f t="shared" si="51"/>
        <v>0</v>
      </c>
      <c r="BF224" s="27">
        <f t="shared" si="49"/>
        <v>0</v>
      </c>
      <c r="BG224" s="28">
        <f t="shared" si="48"/>
        <v>0</v>
      </c>
      <c r="BH224" s="29" t="e">
        <f t="shared" si="50"/>
        <v>#DIV/0!</v>
      </c>
      <c r="BI224" s="30"/>
      <c r="BJ224" s="31" t="e">
        <f t="shared" si="46"/>
        <v>#DIV/0!</v>
      </c>
      <c r="BK224" s="22"/>
      <c r="BL224" s="33" t="e">
        <f t="shared" si="43"/>
        <v>#DIV/0!</v>
      </c>
      <c r="BM224" s="22"/>
      <c r="BN224" s="32"/>
      <c r="BO224" s="34" t="e">
        <f t="shared" si="44"/>
        <v>#DIV/0!</v>
      </c>
      <c r="BP224" s="35" t="e">
        <f t="shared" si="45"/>
        <v>#DIV/0!</v>
      </c>
    </row>
    <row r="225" spans="1:68" x14ac:dyDescent="0.45">
      <c r="A225" s="22"/>
      <c r="B225" s="22"/>
      <c r="C225" s="22"/>
      <c r="D225" s="22"/>
      <c r="E225" s="22"/>
      <c r="F225" s="22"/>
      <c r="G225" s="24">
        <f t="shared" si="47"/>
        <v>0</v>
      </c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6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4">
        <f t="shared" si="51"/>
        <v>0</v>
      </c>
      <c r="BF225" s="27">
        <f t="shared" si="49"/>
        <v>0</v>
      </c>
      <c r="BG225" s="28">
        <f t="shared" si="48"/>
        <v>0</v>
      </c>
      <c r="BH225" s="29" t="e">
        <f t="shared" si="50"/>
        <v>#DIV/0!</v>
      </c>
      <c r="BI225" s="30"/>
      <c r="BJ225" s="31" t="e">
        <f t="shared" si="46"/>
        <v>#DIV/0!</v>
      </c>
      <c r="BK225" s="22"/>
      <c r="BL225" s="33" t="e">
        <f t="shared" si="43"/>
        <v>#DIV/0!</v>
      </c>
      <c r="BM225" s="22"/>
      <c r="BN225" s="32"/>
      <c r="BO225" s="34" t="e">
        <f t="shared" si="44"/>
        <v>#DIV/0!</v>
      </c>
      <c r="BP225" s="35" t="e">
        <f t="shared" si="45"/>
        <v>#DIV/0!</v>
      </c>
    </row>
    <row r="226" spans="1:68" x14ac:dyDescent="0.45">
      <c r="A226" s="22"/>
      <c r="B226" s="22"/>
      <c r="C226" s="22"/>
      <c r="D226" s="22"/>
      <c r="E226" s="22"/>
      <c r="F226" s="22"/>
      <c r="G226" s="24">
        <f t="shared" si="47"/>
        <v>0</v>
      </c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6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4">
        <f t="shared" si="51"/>
        <v>0</v>
      </c>
      <c r="BF226" s="27">
        <f t="shared" si="49"/>
        <v>0</v>
      </c>
      <c r="BG226" s="28">
        <f t="shared" si="48"/>
        <v>0</v>
      </c>
      <c r="BH226" s="29" t="e">
        <f t="shared" si="50"/>
        <v>#DIV/0!</v>
      </c>
      <c r="BI226" s="30"/>
      <c r="BJ226" s="31" t="e">
        <f t="shared" si="46"/>
        <v>#DIV/0!</v>
      </c>
      <c r="BK226" s="22"/>
      <c r="BL226" s="33" t="e">
        <f t="shared" si="43"/>
        <v>#DIV/0!</v>
      </c>
      <c r="BM226" s="22"/>
      <c r="BN226" s="32"/>
      <c r="BO226" s="34" t="e">
        <f t="shared" si="44"/>
        <v>#DIV/0!</v>
      </c>
      <c r="BP226" s="35" t="e">
        <f t="shared" si="45"/>
        <v>#DIV/0!</v>
      </c>
    </row>
    <row r="227" spans="1:68" x14ac:dyDescent="0.45">
      <c r="A227" s="22"/>
      <c r="B227" s="22"/>
      <c r="C227" s="22"/>
      <c r="D227" s="22"/>
      <c r="E227" s="22"/>
      <c r="F227" s="22"/>
      <c r="G227" s="24">
        <f t="shared" si="47"/>
        <v>0</v>
      </c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6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4">
        <f t="shared" si="51"/>
        <v>0</v>
      </c>
      <c r="BF227" s="27">
        <f t="shared" si="49"/>
        <v>0</v>
      </c>
      <c r="BG227" s="28">
        <f t="shared" si="48"/>
        <v>0</v>
      </c>
      <c r="BH227" s="29" t="e">
        <f t="shared" si="50"/>
        <v>#DIV/0!</v>
      </c>
      <c r="BI227" s="30"/>
      <c r="BJ227" s="31" t="e">
        <f t="shared" si="46"/>
        <v>#DIV/0!</v>
      </c>
      <c r="BK227" s="22"/>
      <c r="BL227" s="33" t="e">
        <f t="shared" si="43"/>
        <v>#DIV/0!</v>
      </c>
      <c r="BM227" s="22"/>
      <c r="BN227" s="32"/>
      <c r="BO227" s="34" t="e">
        <f t="shared" si="44"/>
        <v>#DIV/0!</v>
      </c>
      <c r="BP227" s="35" t="e">
        <f t="shared" si="45"/>
        <v>#DIV/0!</v>
      </c>
    </row>
    <row r="228" spans="1:68" x14ac:dyDescent="0.45">
      <c r="A228" s="22"/>
      <c r="B228" s="22"/>
      <c r="C228" s="22"/>
      <c r="D228" s="22"/>
      <c r="E228" s="22"/>
      <c r="F228" s="22"/>
      <c r="G228" s="24">
        <f t="shared" si="47"/>
        <v>0</v>
      </c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6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4">
        <f t="shared" si="51"/>
        <v>0</v>
      </c>
      <c r="BF228" s="27">
        <f t="shared" si="49"/>
        <v>0</v>
      </c>
      <c r="BG228" s="28">
        <f t="shared" si="48"/>
        <v>0</v>
      </c>
      <c r="BH228" s="29" t="e">
        <f t="shared" si="50"/>
        <v>#DIV/0!</v>
      </c>
      <c r="BI228" s="30"/>
      <c r="BJ228" s="31" t="e">
        <f t="shared" si="46"/>
        <v>#DIV/0!</v>
      </c>
      <c r="BK228" s="22"/>
      <c r="BL228" s="33" t="e">
        <f t="shared" si="43"/>
        <v>#DIV/0!</v>
      </c>
      <c r="BM228" s="22"/>
      <c r="BN228" s="32"/>
      <c r="BO228" s="34" t="e">
        <f t="shared" si="44"/>
        <v>#DIV/0!</v>
      </c>
      <c r="BP228" s="35" t="e">
        <f t="shared" si="45"/>
        <v>#DIV/0!</v>
      </c>
    </row>
    <row r="229" spans="1:68" x14ac:dyDescent="0.45">
      <c r="A229" s="22"/>
      <c r="B229" s="22"/>
      <c r="C229" s="22"/>
      <c r="D229" s="22"/>
      <c r="E229" s="22"/>
      <c r="F229" s="22"/>
      <c r="G229" s="24">
        <f t="shared" si="47"/>
        <v>0</v>
      </c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6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4">
        <f t="shared" si="51"/>
        <v>0</v>
      </c>
      <c r="BF229" s="27">
        <f t="shared" si="49"/>
        <v>0</v>
      </c>
      <c r="BG229" s="28">
        <f t="shared" si="48"/>
        <v>0</v>
      </c>
      <c r="BH229" s="29" t="e">
        <f t="shared" si="50"/>
        <v>#DIV/0!</v>
      </c>
      <c r="BI229" s="30"/>
      <c r="BJ229" s="31" t="e">
        <f t="shared" si="46"/>
        <v>#DIV/0!</v>
      </c>
      <c r="BK229" s="22"/>
      <c r="BL229" s="33" t="e">
        <f t="shared" si="43"/>
        <v>#DIV/0!</v>
      </c>
      <c r="BM229" s="22"/>
      <c r="BN229" s="32"/>
      <c r="BO229" s="34" t="e">
        <f t="shared" si="44"/>
        <v>#DIV/0!</v>
      </c>
      <c r="BP229" s="35" t="e">
        <f t="shared" si="45"/>
        <v>#DIV/0!</v>
      </c>
    </row>
    <row r="230" spans="1:68" x14ac:dyDescent="0.45">
      <c r="A230" s="22"/>
      <c r="B230" s="22"/>
      <c r="C230" s="22"/>
      <c r="D230" s="22"/>
      <c r="E230" s="22"/>
      <c r="F230" s="22"/>
      <c r="G230" s="24">
        <f t="shared" si="47"/>
        <v>0</v>
      </c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6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4">
        <f t="shared" si="51"/>
        <v>0</v>
      </c>
      <c r="BF230" s="27">
        <f t="shared" si="49"/>
        <v>0</v>
      </c>
      <c r="BG230" s="28">
        <f t="shared" si="48"/>
        <v>0</v>
      </c>
      <c r="BH230" s="29" t="e">
        <f t="shared" si="50"/>
        <v>#DIV/0!</v>
      </c>
      <c r="BI230" s="30"/>
      <c r="BJ230" s="31" t="e">
        <f t="shared" si="46"/>
        <v>#DIV/0!</v>
      </c>
      <c r="BK230" s="22"/>
      <c r="BL230" s="33" t="e">
        <f t="shared" si="43"/>
        <v>#DIV/0!</v>
      </c>
      <c r="BM230" s="22"/>
      <c r="BN230" s="32"/>
      <c r="BO230" s="34" t="e">
        <f t="shared" si="44"/>
        <v>#DIV/0!</v>
      </c>
      <c r="BP230" s="35" t="e">
        <f t="shared" si="45"/>
        <v>#DIV/0!</v>
      </c>
    </row>
    <row r="231" spans="1:68" x14ac:dyDescent="0.45">
      <c r="A231" s="22"/>
      <c r="B231" s="22"/>
      <c r="C231" s="22"/>
      <c r="D231" s="22"/>
      <c r="E231" s="22"/>
      <c r="F231" s="22"/>
      <c r="G231" s="24">
        <f t="shared" si="47"/>
        <v>0</v>
      </c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6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4">
        <f t="shared" si="51"/>
        <v>0</v>
      </c>
      <c r="BF231" s="27">
        <f t="shared" si="49"/>
        <v>0</v>
      </c>
      <c r="BG231" s="28">
        <f t="shared" si="48"/>
        <v>0</v>
      </c>
      <c r="BH231" s="29" t="e">
        <f t="shared" si="50"/>
        <v>#DIV/0!</v>
      </c>
      <c r="BI231" s="30"/>
      <c r="BJ231" s="31" t="e">
        <f t="shared" si="46"/>
        <v>#DIV/0!</v>
      </c>
      <c r="BK231" s="22"/>
      <c r="BL231" s="33" t="e">
        <f t="shared" si="43"/>
        <v>#DIV/0!</v>
      </c>
      <c r="BM231" s="22"/>
      <c r="BN231" s="32"/>
      <c r="BO231" s="34" t="e">
        <f t="shared" si="44"/>
        <v>#DIV/0!</v>
      </c>
      <c r="BP231" s="35" t="e">
        <f t="shared" si="45"/>
        <v>#DIV/0!</v>
      </c>
    </row>
    <row r="232" spans="1:68" x14ac:dyDescent="0.45">
      <c r="A232" s="22"/>
      <c r="B232" s="22"/>
      <c r="C232" s="22"/>
      <c r="D232" s="22"/>
      <c r="E232" s="22"/>
      <c r="F232" s="22"/>
      <c r="G232" s="24">
        <f t="shared" si="47"/>
        <v>0</v>
      </c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6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4">
        <f t="shared" si="51"/>
        <v>0</v>
      </c>
      <c r="BF232" s="27">
        <f t="shared" si="49"/>
        <v>0</v>
      </c>
      <c r="BG232" s="28">
        <f t="shared" si="48"/>
        <v>0</v>
      </c>
      <c r="BH232" s="29" t="e">
        <f t="shared" si="50"/>
        <v>#DIV/0!</v>
      </c>
      <c r="BI232" s="30"/>
      <c r="BJ232" s="31" t="e">
        <f t="shared" si="46"/>
        <v>#DIV/0!</v>
      </c>
      <c r="BK232" s="22"/>
      <c r="BL232" s="33" t="e">
        <f t="shared" si="43"/>
        <v>#DIV/0!</v>
      </c>
      <c r="BM232" s="22"/>
      <c r="BN232" s="32"/>
      <c r="BO232" s="34" t="e">
        <f t="shared" si="44"/>
        <v>#DIV/0!</v>
      </c>
      <c r="BP232" s="35" t="e">
        <f t="shared" si="45"/>
        <v>#DIV/0!</v>
      </c>
    </row>
    <row r="233" spans="1:68" x14ac:dyDescent="0.45">
      <c r="A233" s="22"/>
      <c r="B233" s="22"/>
      <c r="C233" s="22"/>
      <c r="D233" s="22"/>
      <c r="E233" s="22"/>
      <c r="F233" s="22"/>
      <c r="G233" s="24">
        <f t="shared" si="47"/>
        <v>0</v>
      </c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6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4">
        <f t="shared" si="51"/>
        <v>0</v>
      </c>
      <c r="BF233" s="27">
        <f t="shared" si="49"/>
        <v>0</v>
      </c>
      <c r="BG233" s="28">
        <f t="shared" si="48"/>
        <v>0</v>
      </c>
      <c r="BH233" s="29" t="e">
        <f t="shared" si="50"/>
        <v>#DIV/0!</v>
      </c>
      <c r="BI233" s="30"/>
      <c r="BJ233" s="31" t="e">
        <f t="shared" si="46"/>
        <v>#DIV/0!</v>
      </c>
      <c r="BK233" s="22"/>
      <c r="BL233" s="33" t="e">
        <f t="shared" si="43"/>
        <v>#DIV/0!</v>
      </c>
      <c r="BM233" s="22"/>
      <c r="BN233" s="32"/>
      <c r="BO233" s="34" t="e">
        <f t="shared" si="44"/>
        <v>#DIV/0!</v>
      </c>
      <c r="BP233" s="35" t="e">
        <f t="shared" si="45"/>
        <v>#DIV/0!</v>
      </c>
    </row>
    <row r="234" spans="1:68" x14ac:dyDescent="0.45">
      <c r="A234" s="22"/>
      <c r="B234" s="22"/>
      <c r="C234" s="22"/>
      <c r="D234" s="22"/>
      <c r="E234" s="22"/>
      <c r="F234" s="22"/>
      <c r="G234" s="24">
        <f t="shared" si="47"/>
        <v>0</v>
      </c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6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4">
        <f t="shared" si="51"/>
        <v>0</v>
      </c>
      <c r="BF234" s="27">
        <f t="shared" si="49"/>
        <v>0</v>
      </c>
      <c r="BG234" s="28">
        <f t="shared" si="48"/>
        <v>0</v>
      </c>
      <c r="BH234" s="29" t="e">
        <f t="shared" si="50"/>
        <v>#DIV/0!</v>
      </c>
      <c r="BI234" s="30"/>
      <c r="BJ234" s="31" t="e">
        <f t="shared" si="46"/>
        <v>#DIV/0!</v>
      </c>
      <c r="BK234" s="22"/>
      <c r="BL234" s="33" t="e">
        <f t="shared" si="43"/>
        <v>#DIV/0!</v>
      </c>
      <c r="BM234" s="22"/>
      <c r="BN234" s="32"/>
      <c r="BO234" s="34" t="e">
        <f t="shared" si="44"/>
        <v>#DIV/0!</v>
      </c>
      <c r="BP234" s="35" t="e">
        <f t="shared" si="45"/>
        <v>#DIV/0!</v>
      </c>
    </row>
    <row r="235" spans="1:68" x14ac:dyDescent="0.45">
      <c r="A235" s="22"/>
      <c r="B235" s="22"/>
      <c r="C235" s="22"/>
      <c r="D235" s="22"/>
      <c r="E235" s="22"/>
      <c r="F235" s="22"/>
      <c r="G235" s="24">
        <f t="shared" si="47"/>
        <v>0</v>
      </c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6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4">
        <f t="shared" si="51"/>
        <v>0</v>
      </c>
      <c r="BF235" s="27">
        <f t="shared" si="49"/>
        <v>0</v>
      </c>
      <c r="BG235" s="28">
        <f t="shared" si="48"/>
        <v>0</v>
      </c>
      <c r="BH235" s="29" t="e">
        <f t="shared" si="50"/>
        <v>#DIV/0!</v>
      </c>
      <c r="BI235" s="30"/>
      <c r="BJ235" s="31" t="e">
        <f t="shared" si="46"/>
        <v>#DIV/0!</v>
      </c>
      <c r="BK235" s="22"/>
      <c r="BL235" s="33" t="e">
        <f t="shared" si="43"/>
        <v>#DIV/0!</v>
      </c>
      <c r="BM235" s="22"/>
      <c r="BN235" s="32"/>
      <c r="BO235" s="34" t="e">
        <f t="shared" si="44"/>
        <v>#DIV/0!</v>
      </c>
      <c r="BP235" s="35" t="e">
        <f t="shared" si="45"/>
        <v>#DIV/0!</v>
      </c>
    </row>
    <row r="236" spans="1:68" x14ac:dyDescent="0.45">
      <c r="A236" s="22"/>
      <c r="B236" s="22"/>
      <c r="C236" s="22"/>
      <c r="D236" s="22"/>
      <c r="E236" s="22"/>
      <c r="F236" s="22"/>
      <c r="G236" s="24">
        <f t="shared" si="47"/>
        <v>0</v>
      </c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6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4">
        <f t="shared" si="51"/>
        <v>0</v>
      </c>
      <c r="BF236" s="27">
        <f t="shared" si="49"/>
        <v>0</v>
      </c>
      <c r="BG236" s="28">
        <f t="shared" si="48"/>
        <v>0</v>
      </c>
      <c r="BH236" s="29" t="e">
        <f t="shared" si="50"/>
        <v>#DIV/0!</v>
      </c>
      <c r="BI236" s="30"/>
      <c r="BJ236" s="31" t="e">
        <f t="shared" si="46"/>
        <v>#DIV/0!</v>
      </c>
      <c r="BK236" s="22"/>
      <c r="BL236" s="33" t="e">
        <f t="shared" si="43"/>
        <v>#DIV/0!</v>
      </c>
      <c r="BM236" s="22"/>
      <c r="BN236" s="32"/>
      <c r="BO236" s="34" t="e">
        <f t="shared" si="44"/>
        <v>#DIV/0!</v>
      </c>
      <c r="BP236" s="35" t="e">
        <f t="shared" si="45"/>
        <v>#DIV/0!</v>
      </c>
    </row>
    <row r="237" spans="1:68" x14ac:dyDescent="0.45">
      <c r="A237" s="22"/>
      <c r="B237" s="22"/>
      <c r="C237" s="22"/>
      <c r="D237" s="22"/>
      <c r="E237" s="22"/>
      <c r="F237" s="22"/>
      <c r="G237" s="24">
        <f t="shared" si="47"/>
        <v>0</v>
      </c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6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4">
        <f t="shared" si="51"/>
        <v>0</v>
      </c>
      <c r="BF237" s="27">
        <f t="shared" si="49"/>
        <v>0</v>
      </c>
      <c r="BG237" s="28">
        <f t="shared" si="48"/>
        <v>0</v>
      </c>
      <c r="BH237" s="29" t="e">
        <f t="shared" si="50"/>
        <v>#DIV/0!</v>
      </c>
      <c r="BI237" s="30"/>
      <c r="BJ237" s="31" t="e">
        <f t="shared" si="46"/>
        <v>#DIV/0!</v>
      </c>
      <c r="BK237" s="22"/>
      <c r="BL237" s="33" t="e">
        <f t="shared" si="43"/>
        <v>#DIV/0!</v>
      </c>
      <c r="BM237" s="22"/>
      <c r="BN237" s="32"/>
      <c r="BO237" s="34" t="e">
        <f t="shared" si="44"/>
        <v>#DIV/0!</v>
      </c>
      <c r="BP237" s="35" t="e">
        <f t="shared" si="45"/>
        <v>#DIV/0!</v>
      </c>
    </row>
    <row r="238" spans="1:68" x14ac:dyDescent="0.45">
      <c r="A238" s="22"/>
      <c r="B238" s="22"/>
      <c r="C238" s="22"/>
      <c r="D238" s="22"/>
      <c r="E238" s="22"/>
      <c r="F238" s="22"/>
      <c r="G238" s="24">
        <f t="shared" si="47"/>
        <v>0</v>
      </c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6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4">
        <f t="shared" si="51"/>
        <v>0</v>
      </c>
      <c r="BF238" s="27">
        <f t="shared" si="49"/>
        <v>0</v>
      </c>
      <c r="BG238" s="28">
        <f t="shared" si="48"/>
        <v>0</v>
      </c>
      <c r="BH238" s="29" t="e">
        <f t="shared" si="50"/>
        <v>#DIV/0!</v>
      </c>
      <c r="BI238" s="30"/>
      <c r="BJ238" s="31" t="e">
        <f t="shared" si="46"/>
        <v>#DIV/0!</v>
      </c>
      <c r="BK238" s="22"/>
      <c r="BL238" s="33" t="e">
        <f t="shared" si="43"/>
        <v>#DIV/0!</v>
      </c>
      <c r="BM238" s="22"/>
      <c r="BN238" s="32"/>
      <c r="BO238" s="34" t="e">
        <f t="shared" si="44"/>
        <v>#DIV/0!</v>
      </c>
      <c r="BP238" s="35" t="e">
        <f t="shared" si="45"/>
        <v>#DIV/0!</v>
      </c>
    </row>
    <row r="239" spans="1:68" x14ac:dyDescent="0.45">
      <c r="A239" s="22"/>
      <c r="B239" s="22"/>
      <c r="C239" s="22"/>
      <c r="D239" s="22"/>
      <c r="E239" s="22"/>
      <c r="F239" s="22"/>
      <c r="G239" s="24">
        <f t="shared" si="47"/>
        <v>0</v>
      </c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6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4">
        <f t="shared" si="51"/>
        <v>0</v>
      </c>
      <c r="BF239" s="27">
        <f t="shared" si="49"/>
        <v>0</v>
      </c>
      <c r="BG239" s="28">
        <f t="shared" si="48"/>
        <v>0</v>
      </c>
      <c r="BH239" s="29" t="e">
        <f t="shared" si="50"/>
        <v>#DIV/0!</v>
      </c>
      <c r="BI239" s="30"/>
      <c r="BJ239" s="31" t="e">
        <f t="shared" si="46"/>
        <v>#DIV/0!</v>
      </c>
      <c r="BK239" s="22"/>
      <c r="BL239" s="33" t="e">
        <f t="shared" si="43"/>
        <v>#DIV/0!</v>
      </c>
      <c r="BM239" s="22"/>
      <c r="BN239" s="32"/>
      <c r="BO239" s="34" t="e">
        <f t="shared" si="44"/>
        <v>#DIV/0!</v>
      </c>
      <c r="BP239" s="35" t="e">
        <f t="shared" si="45"/>
        <v>#DIV/0!</v>
      </c>
    </row>
    <row r="240" spans="1:68" x14ac:dyDescent="0.45">
      <c r="A240" s="22"/>
      <c r="B240" s="22"/>
      <c r="C240" s="22"/>
      <c r="D240" s="22"/>
      <c r="E240" s="22"/>
      <c r="F240" s="22"/>
      <c r="G240" s="24">
        <f t="shared" si="47"/>
        <v>0</v>
      </c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6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4">
        <f t="shared" si="51"/>
        <v>0</v>
      </c>
      <c r="BF240" s="27">
        <f t="shared" si="49"/>
        <v>0</v>
      </c>
      <c r="BG240" s="28">
        <f t="shared" si="48"/>
        <v>0</v>
      </c>
      <c r="BH240" s="29" t="e">
        <f t="shared" si="50"/>
        <v>#DIV/0!</v>
      </c>
      <c r="BI240" s="30"/>
      <c r="BJ240" s="31" t="e">
        <f t="shared" si="46"/>
        <v>#DIV/0!</v>
      </c>
      <c r="BK240" s="22"/>
      <c r="BL240" s="33" t="e">
        <f t="shared" si="43"/>
        <v>#DIV/0!</v>
      </c>
      <c r="BM240" s="22"/>
      <c r="BN240" s="32"/>
      <c r="BO240" s="34" t="e">
        <f t="shared" si="44"/>
        <v>#DIV/0!</v>
      </c>
      <c r="BP240" s="35" t="e">
        <f t="shared" si="45"/>
        <v>#DIV/0!</v>
      </c>
    </row>
    <row r="241" spans="1:68" x14ac:dyDescent="0.45">
      <c r="A241" s="22"/>
      <c r="B241" s="22"/>
      <c r="C241" s="22"/>
      <c r="D241" s="22"/>
      <c r="E241" s="22"/>
      <c r="F241" s="22"/>
      <c r="G241" s="24">
        <f t="shared" si="47"/>
        <v>0</v>
      </c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6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4">
        <f t="shared" si="51"/>
        <v>0</v>
      </c>
      <c r="BF241" s="27">
        <f t="shared" si="49"/>
        <v>0</v>
      </c>
      <c r="BG241" s="28">
        <f t="shared" si="48"/>
        <v>0</v>
      </c>
      <c r="BH241" s="29" t="e">
        <f t="shared" si="50"/>
        <v>#DIV/0!</v>
      </c>
      <c r="BI241" s="30"/>
      <c r="BJ241" s="31" t="e">
        <f t="shared" si="46"/>
        <v>#DIV/0!</v>
      </c>
      <c r="BK241" s="22"/>
      <c r="BL241" s="33" t="e">
        <f t="shared" si="43"/>
        <v>#DIV/0!</v>
      </c>
      <c r="BM241" s="22"/>
      <c r="BN241" s="32"/>
      <c r="BO241" s="34" t="e">
        <f t="shared" si="44"/>
        <v>#DIV/0!</v>
      </c>
      <c r="BP241" s="35" t="e">
        <f t="shared" si="45"/>
        <v>#DIV/0!</v>
      </c>
    </row>
    <row r="242" spans="1:68" x14ac:dyDescent="0.45">
      <c r="A242" s="22"/>
      <c r="B242" s="22"/>
      <c r="C242" s="22"/>
      <c r="D242" s="22"/>
      <c r="E242" s="22"/>
      <c r="F242" s="22"/>
      <c r="G242" s="24">
        <f t="shared" si="47"/>
        <v>0</v>
      </c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6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4">
        <f t="shared" si="51"/>
        <v>0</v>
      </c>
      <c r="BF242" s="27">
        <f t="shared" si="49"/>
        <v>0</v>
      </c>
      <c r="BG242" s="28">
        <f t="shared" si="48"/>
        <v>0</v>
      </c>
      <c r="BH242" s="29" t="e">
        <f t="shared" si="50"/>
        <v>#DIV/0!</v>
      </c>
      <c r="BI242" s="30"/>
      <c r="BJ242" s="31" t="e">
        <f t="shared" si="46"/>
        <v>#DIV/0!</v>
      </c>
      <c r="BK242" s="22"/>
      <c r="BL242" s="33" t="e">
        <f t="shared" si="43"/>
        <v>#DIV/0!</v>
      </c>
      <c r="BM242" s="22"/>
      <c r="BN242" s="32"/>
      <c r="BO242" s="34" t="e">
        <f t="shared" si="44"/>
        <v>#DIV/0!</v>
      </c>
      <c r="BP242" s="35" t="e">
        <f t="shared" si="45"/>
        <v>#DIV/0!</v>
      </c>
    </row>
    <row r="243" spans="1:68" x14ac:dyDescent="0.45">
      <c r="A243" s="22"/>
      <c r="B243" s="22"/>
      <c r="C243" s="22"/>
      <c r="D243" s="22"/>
      <c r="E243" s="22"/>
      <c r="F243" s="22"/>
      <c r="G243" s="24">
        <f t="shared" si="47"/>
        <v>0</v>
      </c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6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4">
        <f t="shared" si="51"/>
        <v>0</v>
      </c>
      <c r="BF243" s="27">
        <f t="shared" si="49"/>
        <v>0</v>
      </c>
      <c r="BG243" s="28">
        <f t="shared" si="48"/>
        <v>0</v>
      </c>
      <c r="BH243" s="29" t="e">
        <f t="shared" si="50"/>
        <v>#DIV/0!</v>
      </c>
      <c r="BI243" s="30"/>
      <c r="BJ243" s="31" t="e">
        <f t="shared" si="46"/>
        <v>#DIV/0!</v>
      </c>
      <c r="BK243" s="22"/>
      <c r="BL243" s="33" t="e">
        <f t="shared" si="43"/>
        <v>#DIV/0!</v>
      </c>
      <c r="BM243" s="22"/>
      <c r="BN243" s="32"/>
      <c r="BO243" s="34" t="e">
        <f t="shared" si="44"/>
        <v>#DIV/0!</v>
      </c>
      <c r="BP243" s="35" t="e">
        <f t="shared" si="45"/>
        <v>#DIV/0!</v>
      </c>
    </row>
    <row r="244" spans="1:68" x14ac:dyDescent="0.45">
      <c r="A244" s="22"/>
      <c r="B244" s="22"/>
      <c r="C244" s="22"/>
      <c r="D244" s="22"/>
      <c r="E244" s="22"/>
      <c r="F244" s="22"/>
      <c r="G244" s="24">
        <f t="shared" si="47"/>
        <v>0</v>
      </c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6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4">
        <f t="shared" si="51"/>
        <v>0</v>
      </c>
      <c r="BF244" s="27">
        <f t="shared" si="49"/>
        <v>0</v>
      </c>
      <c r="BG244" s="28">
        <f t="shared" si="48"/>
        <v>0</v>
      </c>
      <c r="BH244" s="29" t="e">
        <f t="shared" si="50"/>
        <v>#DIV/0!</v>
      </c>
      <c r="BI244" s="30"/>
      <c r="BJ244" s="31" t="e">
        <f t="shared" si="46"/>
        <v>#DIV/0!</v>
      </c>
      <c r="BK244" s="22"/>
      <c r="BL244" s="33" t="e">
        <f t="shared" si="43"/>
        <v>#DIV/0!</v>
      </c>
      <c r="BM244" s="22"/>
      <c r="BN244" s="32"/>
      <c r="BO244" s="34" t="e">
        <f t="shared" si="44"/>
        <v>#DIV/0!</v>
      </c>
      <c r="BP244" s="35" t="e">
        <f t="shared" si="45"/>
        <v>#DIV/0!</v>
      </c>
    </row>
    <row r="245" spans="1:68" x14ac:dyDescent="0.45">
      <c r="A245" s="22"/>
      <c r="B245" s="22"/>
      <c r="C245" s="22"/>
      <c r="D245" s="22"/>
      <c r="E245" s="22"/>
      <c r="F245" s="22"/>
      <c r="G245" s="24">
        <f t="shared" si="47"/>
        <v>0</v>
      </c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6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4">
        <f t="shared" si="51"/>
        <v>0</v>
      </c>
      <c r="BF245" s="27">
        <f t="shared" si="49"/>
        <v>0</v>
      </c>
      <c r="BG245" s="28">
        <f t="shared" si="48"/>
        <v>0</v>
      </c>
      <c r="BH245" s="29" t="e">
        <f t="shared" si="50"/>
        <v>#DIV/0!</v>
      </c>
      <c r="BI245" s="30"/>
      <c r="BJ245" s="31" t="e">
        <f t="shared" si="46"/>
        <v>#DIV/0!</v>
      </c>
      <c r="BK245" s="22"/>
      <c r="BL245" s="33" t="e">
        <f t="shared" si="43"/>
        <v>#DIV/0!</v>
      </c>
      <c r="BM245" s="22"/>
      <c r="BN245" s="32"/>
      <c r="BO245" s="34" t="e">
        <f t="shared" si="44"/>
        <v>#DIV/0!</v>
      </c>
      <c r="BP245" s="35" t="e">
        <f t="shared" si="45"/>
        <v>#DIV/0!</v>
      </c>
    </row>
    <row r="246" spans="1:68" x14ac:dyDescent="0.45">
      <c r="A246" s="22"/>
      <c r="B246" s="22"/>
      <c r="C246" s="22"/>
      <c r="D246" s="22"/>
      <c r="E246" s="22"/>
      <c r="F246" s="22"/>
      <c r="G246" s="24">
        <f t="shared" si="47"/>
        <v>0</v>
      </c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6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4">
        <f t="shared" si="51"/>
        <v>0</v>
      </c>
      <c r="BF246" s="27">
        <f t="shared" si="49"/>
        <v>0</v>
      </c>
      <c r="BG246" s="28">
        <f t="shared" si="48"/>
        <v>0</v>
      </c>
      <c r="BH246" s="29" t="e">
        <f t="shared" si="50"/>
        <v>#DIV/0!</v>
      </c>
      <c r="BI246" s="30"/>
      <c r="BJ246" s="31" t="e">
        <f t="shared" si="46"/>
        <v>#DIV/0!</v>
      </c>
      <c r="BK246" s="22"/>
      <c r="BL246" s="33" t="e">
        <f t="shared" si="43"/>
        <v>#DIV/0!</v>
      </c>
      <c r="BM246" s="22"/>
      <c r="BN246" s="32"/>
      <c r="BO246" s="34" t="e">
        <f t="shared" si="44"/>
        <v>#DIV/0!</v>
      </c>
      <c r="BP246" s="35" t="e">
        <f t="shared" si="45"/>
        <v>#DIV/0!</v>
      </c>
    </row>
    <row r="247" spans="1:68" x14ac:dyDescent="0.45">
      <c r="A247" s="22"/>
      <c r="B247" s="22"/>
      <c r="C247" s="22"/>
      <c r="D247" s="22"/>
      <c r="E247" s="22"/>
      <c r="F247" s="22"/>
      <c r="G247" s="24">
        <f t="shared" si="47"/>
        <v>0</v>
      </c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6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4">
        <f t="shared" si="51"/>
        <v>0</v>
      </c>
      <c r="BF247" s="27">
        <f t="shared" si="49"/>
        <v>0</v>
      </c>
      <c r="BG247" s="28">
        <f t="shared" si="48"/>
        <v>0</v>
      </c>
      <c r="BH247" s="29" t="e">
        <f t="shared" si="50"/>
        <v>#DIV/0!</v>
      </c>
      <c r="BI247" s="30"/>
      <c r="BJ247" s="31" t="e">
        <f t="shared" si="46"/>
        <v>#DIV/0!</v>
      </c>
      <c r="BK247" s="22"/>
      <c r="BL247" s="33" t="e">
        <f t="shared" si="43"/>
        <v>#DIV/0!</v>
      </c>
      <c r="BM247" s="22"/>
      <c r="BN247" s="32"/>
      <c r="BO247" s="34" t="e">
        <f t="shared" si="44"/>
        <v>#DIV/0!</v>
      </c>
      <c r="BP247" s="35" t="e">
        <f t="shared" si="45"/>
        <v>#DIV/0!</v>
      </c>
    </row>
    <row r="248" spans="1:68" x14ac:dyDescent="0.45">
      <c r="A248" s="22"/>
      <c r="B248" s="22"/>
      <c r="C248" s="22"/>
      <c r="D248" s="22"/>
      <c r="E248" s="22"/>
      <c r="F248" s="22"/>
      <c r="G248" s="24">
        <f t="shared" si="47"/>
        <v>0</v>
      </c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6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4">
        <f t="shared" si="51"/>
        <v>0</v>
      </c>
      <c r="BF248" s="27">
        <f t="shared" si="49"/>
        <v>0</v>
      </c>
      <c r="BG248" s="28">
        <f t="shared" si="48"/>
        <v>0</v>
      </c>
      <c r="BH248" s="29" t="e">
        <f t="shared" si="50"/>
        <v>#DIV/0!</v>
      </c>
      <c r="BI248" s="30"/>
      <c r="BJ248" s="31" t="e">
        <f t="shared" si="46"/>
        <v>#DIV/0!</v>
      </c>
      <c r="BK248" s="22"/>
      <c r="BL248" s="33" t="e">
        <f t="shared" si="43"/>
        <v>#DIV/0!</v>
      </c>
      <c r="BM248" s="22"/>
      <c r="BN248" s="32"/>
      <c r="BO248" s="34" t="e">
        <f t="shared" si="44"/>
        <v>#DIV/0!</v>
      </c>
      <c r="BP248" s="35" t="e">
        <f t="shared" si="45"/>
        <v>#DIV/0!</v>
      </c>
    </row>
    <row r="249" spans="1:68" x14ac:dyDescent="0.45">
      <c r="A249" s="22"/>
      <c r="B249" s="22"/>
      <c r="C249" s="22"/>
      <c r="D249" s="22"/>
      <c r="E249" s="22"/>
      <c r="F249" s="22"/>
      <c r="G249" s="24">
        <f t="shared" si="47"/>
        <v>0</v>
      </c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6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4">
        <f t="shared" si="51"/>
        <v>0</v>
      </c>
      <c r="BF249" s="27">
        <f t="shared" si="49"/>
        <v>0</v>
      </c>
      <c r="BG249" s="28">
        <f t="shared" si="48"/>
        <v>0</v>
      </c>
      <c r="BH249" s="29" t="e">
        <f t="shared" si="50"/>
        <v>#DIV/0!</v>
      </c>
      <c r="BI249" s="30"/>
      <c r="BJ249" s="31" t="e">
        <f t="shared" si="46"/>
        <v>#DIV/0!</v>
      </c>
      <c r="BK249" s="22"/>
      <c r="BL249" s="33" t="e">
        <f t="shared" si="43"/>
        <v>#DIV/0!</v>
      </c>
      <c r="BM249" s="22"/>
      <c r="BN249" s="32"/>
      <c r="BO249" s="34" t="e">
        <f t="shared" si="44"/>
        <v>#DIV/0!</v>
      </c>
      <c r="BP249" s="35" t="e">
        <f t="shared" si="45"/>
        <v>#DIV/0!</v>
      </c>
    </row>
    <row r="250" spans="1:68" x14ac:dyDescent="0.45">
      <c r="A250" s="22"/>
      <c r="B250" s="22"/>
      <c r="C250" s="22"/>
      <c r="D250" s="22"/>
      <c r="E250" s="22"/>
      <c r="F250" s="22"/>
      <c r="G250" s="24">
        <f t="shared" si="47"/>
        <v>0</v>
      </c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6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4">
        <f t="shared" si="51"/>
        <v>0</v>
      </c>
      <c r="BF250" s="27">
        <f t="shared" si="49"/>
        <v>0</v>
      </c>
      <c r="BG250" s="28">
        <f t="shared" si="48"/>
        <v>0</v>
      </c>
      <c r="BH250" s="29" t="e">
        <f t="shared" si="50"/>
        <v>#DIV/0!</v>
      </c>
      <c r="BI250" s="30"/>
      <c r="BJ250" s="31" t="e">
        <f t="shared" si="46"/>
        <v>#DIV/0!</v>
      </c>
      <c r="BK250" s="22"/>
      <c r="BL250" s="33" t="e">
        <f t="shared" si="43"/>
        <v>#DIV/0!</v>
      </c>
      <c r="BM250" s="22"/>
      <c r="BN250" s="32"/>
      <c r="BO250" s="34" t="e">
        <f t="shared" si="44"/>
        <v>#DIV/0!</v>
      </c>
      <c r="BP250" s="35" t="e">
        <f t="shared" si="45"/>
        <v>#DIV/0!</v>
      </c>
    </row>
    <row r="251" spans="1:68" x14ac:dyDescent="0.45">
      <c r="A251" s="22"/>
      <c r="B251" s="22"/>
      <c r="C251" s="22"/>
      <c r="D251" s="22"/>
      <c r="E251" s="22"/>
      <c r="F251" s="22"/>
      <c r="G251" s="24">
        <f t="shared" si="47"/>
        <v>0</v>
      </c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6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4">
        <f t="shared" si="51"/>
        <v>0</v>
      </c>
      <c r="BF251" s="27">
        <f t="shared" si="49"/>
        <v>0</v>
      </c>
      <c r="BG251" s="28">
        <f t="shared" si="48"/>
        <v>0</v>
      </c>
      <c r="BH251" s="29" t="e">
        <f t="shared" si="50"/>
        <v>#DIV/0!</v>
      </c>
      <c r="BI251" s="30"/>
      <c r="BJ251" s="31" t="e">
        <f t="shared" si="46"/>
        <v>#DIV/0!</v>
      </c>
      <c r="BK251" s="22"/>
      <c r="BL251" s="33" t="e">
        <f t="shared" si="43"/>
        <v>#DIV/0!</v>
      </c>
      <c r="BM251" s="22"/>
      <c r="BN251" s="32"/>
      <c r="BO251" s="34" t="e">
        <f t="shared" si="44"/>
        <v>#DIV/0!</v>
      </c>
      <c r="BP251" s="35" t="e">
        <f t="shared" si="45"/>
        <v>#DIV/0!</v>
      </c>
    </row>
    <row r="252" spans="1:68" x14ac:dyDescent="0.45">
      <c r="A252" s="22"/>
      <c r="B252" s="22"/>
      <c r="C252" s="22"/>
      <c r="D252" s="22"/>
      <c r="E252" s="22"/>
      <c r="F252" s="22"/>
      <c r="G252" s="24">
        <f t="shared" si="47"/>
        <v>0</v>
      </c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6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4">
        <f t="shared" si="51"/>
        <v>0</v>
      </c>
      <c r="BF252" s="27">
        <f t="shared" si="49"/>
        <v>0</v>
      </c>
      <c r="BG252" s="28">
        <f t="shared" si="48"/>
        <v>0</v>
      </c>
      <c r="BH252" s="29" t="e">
        <f t="shared" si="50"/>
        <v>#DIV/0!</v>
      </c>
      <c r="BI252" s="30"/>
      <c r="BJ252" s="31" t="e">
        <f t="shared" si="46"/>
        <v>#DIV/0!</v>
      </c>
      <c r="BK252" s="22"/>
      <c r="BL252" s="33" t="e">
        <f t="shared" si="43"/>
        <v>#DIV/0!</v>
      </c>
      <c r="BM252" s="22"/>
      <c r="BN252" s="32"/>
      <c r="BO252" s="34" t="e">
        <f t="shared" si="44"/>
        <v>#DIV/0!</v>
      </c>
      <c r="BP252" s="35" t="e">
        <f t="shared" si="45"/>
        <v>#DIV/0!</v>
      </c>
    </row>
    <row r="253" spans="1:68" x14ac:dyDescent="0.45">
      <c r="A253" s="22"/>
      <c r="B253" s="22"/>
      <c r="C253" s="22"/>
      <c r="D253" s="22"/>
      <c r="E253" s="22"/>
      <c r="F253" s="22"/>
      <c r="G253" s="24">
        <f t="shared" si="47"/>
        <v>0</v>
      </c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6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4">
        <f t="shared" si="51"/>
        <v>0</v>
      </c>
      <c r="BF253" s="27">
        <f t="shared" si="49"/>
        <v>0</v>
      </c>
      <c r="BG253" s="28">
        <f t="shared" si="48"/>
        <v>0</v>
      </c>
      <c r="BH253" s="29" t="e">
        <f t="shared" si="50"/>
        <v>#DIV/0!</v>
      </c>
      <c r="BI253" s="30"/>
      <c r="BJ253" s="31" t="e">
        <f t="shared" si="46"/>
        <v>#DIV/0!</v>
      </c>
      <c r="BK253" s="22"/>
      <c r="BL253" s="33" t="e">
        <f t="shared" si="43"/>
        <v>#DIV/0!</v>
      </c>
      <c r="BM253" s="22"/>
      <c r="BN253" s="32"/>
      <c r="BO253" s="34" t="e">
        <f t="shared" si="44"/>
        <v>#DIV/0!</v>
      </c>
      <c r="BP253" s="35" t="e">
        <f t="shared" si="45"/>
        <v>#DIV/0!</v>
      </c>
    </row>
    <row r="254" spans="1:68" x14ac:dyDescent="0.45">
      <c r="A254" s="22"/>
      <c r="B254" s="22"/>
      <c r="C254" s="22"/>
      <c r="D254" s="22"/>
      <c r="E254" s="22"/>
      <c r="F254" s="22"/>
      <c r="G254" s="24">
        <f t="shared" si="47"/>
        <v>0</v>
      </c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6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4">
        <f t="shared" si="51"/>
        <v>0</v>
      </c>
      <c r="BF254" s="27">
        <f t="shared" si="49"/>
        <v>0</v>
      </c>
      <c r="BG254" s="28">
        <f t="shared" si="48"/>
        <v>0</v>
      </c>
      <c r="BH254" s="29" t="e">
        <f t="shared" si="50"/>
        <v>#DIV/0!</v>
      </c>
      <c r="BI254" s="30"/>
      <c r="BJ254" s="31" t="e">
        <f t="shared" si="46"/>
        <v>#DIV/0!</v>
      </c>
      <c r="BK254" s="22"/>
      <c r="BL254" s="33" t="e">
        <f t="shared" si="43"/>
        <v>#DIV/0!</v>
      </c>
      <c r="BM254" s="22"/>
      <c r="BN254" s="32"/>
      <c r="BO254" s="34" t="e">
        <f t="shared" si="44"/>
        <v>#DIV/0!</v>
      </c>
      <c r="BP254" s="35" t="e">
        <f t="shared" si="45"/>
        <v>#DIV/0!</v>
      </c>
    </row>
    <row r="255" spans="1:68" x14ac:dyDescent="0.45">
      <c r="A255" s="22"/>
      <c r="B255" s="22"/>
      <c r="C255" s="22"/>
      <c r="D255" s="22"/>
      <c r="E255" s="22"/>
      <c r="F255" s="22"/>
      <c r="G255" s="24">
        <f t="shared" si="47"/>
        <v>0</v>
      </c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6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4">
        <f t="shared" si="51"/>
        <v>0</v>
      </c>
      <c r="BF255" s="27">
        <f t="shared" si="49"/>
        <v>0</v>
      </c>
      <c r="BG255" s="28">
        <f t="shared" si="48"/>
        <v>0</v>
      </c>
      <c r="BH255" s="29" t="e">
        <f t="shared" si="50"/>
        <v>#DIV/0!</v>
      </c>
      <c r="BI255" s="30"/>
      <c r="BJ255" s="31" t="e">
        <f t="shared" si="46"/>
        <v>#DIV/0!</v>
      </c>
      <c r="BK255" s="22"/>
      <c r="BL255" s="33" t="e">
        <f t="shared" si="43"/>
        <v>#DIV/0!</v>
      </c>
      <c r="BM255" s="22"/>
      <c r="BN255" s="32"/>
      <c r="BO255" s="34" t="e">
        <f t="shared" si="44"/>
        <v>#DIV/0!</v>
      </c>
      <c r="BP255" s="35" t="e">
        <f t="shared" si="45"/>
        <v>#DIV/0!</v>
      </c>
    </row>
    <row r="256" spans="1:68" x14ac:dyDescent="0.45">
      <c r="A256" s="22"/>
      <c r="B256" s="22"/>
      <c r="C256" s="22"/>
      <c r="D256" s="22"/>
      <c r="E256" s="22"/>
      <c r="F256" s="22"/>
      <c r="G256" s="24">
        <f t="shared" si="47"/>
        <v>0</v>
      </c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6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4">
        <f t="shared" si="51"/>
        <v>0</v>
      </c>
      <c r="BF256" s="27">
        <f t="shared" si="49"/>
        <v>0</v>
      </c>
      <c r="BG256" s="28">
        <f t="shared" si="48"/>
        <v>0</v>
      </c>
      <c r="BH256" s="29" t="e">
        <f t="shared" si="50"/>
        <v>#DIV/0!</v>
      </c>
      <c r="BI256" s="30"/>
      <c r="BJ256" s="31" t="e">
        <f t="shared" si="46"/>
        <v>#DIV/0!</v>
      </c>
      <c r="BK256" s="22"/>
      <c r="BL256" s="33" t="e">
        <f t="shared" ref="BL256:BL319" si="52">BK256/BJ256</f>
        <v>#DIV/0!</v>
      </c>
      <c r="BM256" s="22"/>
      <c r="BN256" s="32"/>
      <c r="BO256" s="34" t="e">
        <f t="shared" ref="BO256:BO319" si="53">(BM256-BN256)/BK256</f>
        <v>#DIV/0!</v>
      </c>
      <c r="BP256" s="35" t="e">
        <f t="shared" si="45"/>
        <v>#DIV/0!</v>
      </c>
    </row>
    <row r="257" spans="1:68" x14ac:dyDescent="0.45">
      <c r="A257" s="22"/>
      <c r="B257" s="22"/>
      <c r="C257" s="22"/>
      <c r="D257" s="22"/>
      <c r="E257" s="22"/>
      <c r="F257" s="22"/>
      <c r="G257" s="24">
        <f t="shared" si="47"/>
        <v>0</v>
      </c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6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4">
        <f t="shared" si="51"/>
        <v>0</v>
      </c>
      <c r="BF257" s="27">
        <f t="shared" si="49"/>
        <v>0</v>
      </c>
      <c r="BG257" s="28">
        <f t="shared" si="48"/>
        <v>0</v>
      </c>
      <c r="BH257" s="29" t="e">
        <f t="shared" si="50"/>
        <v>#DIV/0!</v>
      </c>
      <c r="BI257" s="30"/>
      <c r="BJ257" s="31" t="e">
        <f t="shared" si="46"/>
        <v>#DIV/0!</v>
      </c>
      <c r="BK257" s="22"/>
      <c r="BL257" s="33" t="e">
        <f t="shared" si="52"/>
        <v>#DIV/0!</v>
      </c>
      <c r="BM257" s="22"/>
      <c r="BN257" s="32"/>
      <c r="BO257" s="34" t="e">
        <f t="shared" si="53"/>
        <v>#DIV/0!</v>
      </c>
      <c r="BP257" s="35" t="e">
        <f t="shared" si="45"/>
        <v>#DIV/0!</v>
      </c>
    </row>
    <row r="258" spans="1:68" x14ac:dyDescent="0.45">
      <c r="A258" s="22"/>
      <c r="B258" s="22"/>
      <c r="C258" s="22"/>
      <c r="D258" s="22"/>
      <c r="E258" s="22"/>
      <c r="F258" s="22"/>
      <c r="G258" s="24">
        <f t="shared" si="47"/>
        <v>0</v>
      </c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6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4">
        <f t="shared" si="51"/>
        <v>0</v>
      </c>
      <c r="BF258" s="27">
        <f t="shared" si="49"/>
        <v>0</v>
      </c>
      <c r="BG258" s="28">
        <f t="shared" si="48"/>
        <v>0</v>
      </c>
      <c r="BH258" s="29" t="e">
        <f t="shared" si="50"/>
        <v>#DIV/0!</v>
      </c>
      <c r="BI258" s="30"/>
      <c r="BJ258" s="31" t="e">
        <f t="shared" si="46"/>
        <v>#DIV/0!</v>
      </c>
      <c r="BK258" s="22"/>
      <c r="BL258" s="33" t="e">
        <f t="shared" si="52"/>
        <v>#DIV/0!</v>
      </c>
      <c r="BM258" s="22"/>
      <c r="BN258" s="32"/>
      <c r="BO258" s="34" t="e">
        <f t="shared" si="53"/>
        <v>#DIV/0!</v>
      </c>
      <c r="BP258" s="35" t="e">
        <f t="shared" ref="BP258:BP321" si="54">BO258*BL258*BH258</f>
        <v>#DIV/0!</v>
      </c>
    </row>
    <row r="259" spans="1:68" x14ac:dyDescent="0.45">
      <c r="A259" s="22"/>
      <c r="B259" s="22"/>
      <c r="C259" s="22"/>
      <c r="D259" s="22"/>
      <c r="E259" s="22"/>
      <c r="F259" s="22"/>
      <c r="G259" s="24">
        <f t="shared" si="47"/>
        <v>0</v>
      </c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6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4">
        <f t="shared" si="51"/>
        <v>0</v>
      </c>
      <c r="BF259" s="27">
        <f t="shared" si="49"/>
        <v>0</v>
      </c>
      <c r="BG259" s="28">
        <f t="shared" si="48"/>
        <v>0</v>
      </c>
      <c r="BH259" s="29" t="e">
        <f t="shared" si="50"/>
        <v>#DIV/0!</v>
      </c>
      <c r="BI259" s="30"/>
      <c r="BJ259" s="31" t="e">
        <f t="shared" si="46"/>
        <v>#DIV/0!</v>
      </c>
      <c r="BK259" s="22"/>
      <c r="BL259" s="33" t="e">
        <f t="shared" si="52"/>
        <v>#DIV/0!</v>
      </c>
      <c r="BM259" s="22"/>
      <c r="BN259" s="32"/>
      <c r="BO259" s="34" t="e">
        <f t="shared" si="53"/>
        <v>#DIV/0!</v>
      </c>
      <c r="BP259" s="35" t="e">
        <f t="shared" si="54"/>
        <v>#DIV/0!</v>
      </c>
    </row>
    <row r="260" spans="1:68" x14ac:dyDescent="0.45">
      <c r="A260" s="22"/>
      <c r="B260" s="22"/>
      <c r="C260" s="22"/>
      <c r="D260" s="22"/>
      <c r="E260" s="22"/>
      <c r="F260" s="22"/>
      <c r="G260" s="24">
        <f t="shared" si="47"/>
        <v>0</v>
      </c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6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4">
        <f t="shared" si="51"/>
        <v>0</v>
      </c>
      <c r="BF260" s="27">
        <f t="shared" si="49"/>
        <v>0</v>
      </c>
      <c r="BG260" s="28">
        <f t="shared" si="48"/>
        <v>0</v>
      </c>
      <c r="BH260" s="29" t="e">
        <f t="shared" si="50"/>
        <v>#DIV/0!</v>
      </c>
      <c r="BI260" s="30"/>
      <c r="BJ260" s="31" t="e">
        <f t="shared" si="46"/>
        <v>#DIV/0!</v>
      </c>
      <c r="BK260" s="22"/>
      <c r="BL260" s="33" t="e">
        <f t="shared" si="52"/>
        <v>#DIV/0!</v>
      </c>
      <c r="BM260" s="22"/>
      <c r="BN260" s="32"/>
      <c r="BO260" s="34" t="e">
        <f t="shared" si="53"/>
        <v>#DIV/0!</v>
      </c>
      <c r="BP260" s="35" t="e">
        <f t="shared" si="54"/>
        <v>#DIV/0!</v>
      </c>
    </row>
    <row r="261" spans="1:68" x14ac:dyDescent="0.45">
      <c r="A261" s="22"/>
      <c r="B261" s="22"/>
      <c r="C261" s="22"/>
      <c r="D261" s="22"/>
      <c r="E261" s="22"/>
      <c r="F261" s="22"/>
      <c r="G261" s="24">
        <f t="shared" si="47"/>
        <v>0</v>
      </c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6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4">
        <f t="shared" si="51"/>
        <v>0</v>
      </c>
      <c r="BF261" s="27">
        <f t="shared" si="49"/>
        <v>0</v>
      </c>
      <c r="BG261" s="28">
        <f t="shared" si="48"/>
        <v>0</v>
      </c>
      <c r="BH261" s="29" t="e">
        <f t="shared" si="50"/>
        <v>#DIV/0!</v>
      </c>
      <c r="BI261" s="30"/>
      <c r="BJ261" s="31" t="e">
        <f t="shared" si="46"/>
        <v>#DIV/0!</v>
      </c>
      <c r="BK261" s="22"/>
      <c r="BL261" s="33" t="e">
        <f t="shared" si="52"/>
        <v>#DIV/0!</v>
      </c>
      <c r="BM261" s="22"/>
      <c r="BN261" s="32"/>
      <c r="BO261" s="34" t="e">
        <f t="shared" si="53"/>
        <v>#DIV/0!</v>
      </c>
      <c r="BP261" s="35" t="e">
        <f t="shared" si="54"/>
        <v>#DIV/0!</v>
      </c>
    </row>
    <row r="262" spans="1:68" x14ac:dyDescent="0.45">
      <c r="A262" s="22"/>
      <c r="B262" s="22"/>
      <c r="C262" s="22"/>
      <c r="D262" s="22"/>
      <c r="E262" s="22"/>
      <c r="F262" s="22"/>
      <c r="G262" s="24">
        <f t="shared" si="47"/>
        <v>0</v>
      </c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6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4">
        <f t="shared" si="51"/>
        <v>0</v>
      </c>
      <c r="BF262" s="27">
        <f t="shared" si="49"/>
        <v>0</v>
      </c>
      <c r="BG262" s="28">
        <f t="shared" si="48"/>
        <v>0</v>
      </c>
      <c r="BH262" s="29" t="e">
        <f t="shared" si="50"/>
        <v>#DIV/0!</v>
      </c>
      <c r="BI262" s="30"/>
      <c r="BJ262" s="31" t="e">
        <f t="shared" ref="BJ262:BJ325" si="55">(BG262*60)/BI262*7</f>
        <v>#DIV/0!</v>
      </c>
      <c r="BK262" s="22"/>
      <c r="BL262" s="33" t="e">
        <f t="shared" si="52"/>
        <v>#DIV/0!</v>
      </c>
      <c r="BM262" s="22"/>
      <c r="BN262" s="32"/>
      <c r="BO262" s="34" t="e">
        <f t="shared" si="53"/>
        <v>#DIV/0!</v>
      </c>
      <c r="BP262" s="35" t="e">
        <f t="shared" si="54"/>
        <v>#DIV/0!</v>
      </c>
    </row>
    <row r="263" spans="1:68" x14ac:dyDescent="0.45">
      <c r="A263" s="22"/>
      <c r="B263" s="22"/>
      <c r="C263" s="22"/>
      <c r="D263" s="22"/>
      <c r="E263" s="22"/>
      <c r="F263" s="22"/>
      <c r="G263" s="24">
        <f t="shared" si="47"/>
        <v>0</v>
      </c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6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4">
        <f t="shared" si="51"/>
        <v>0</v>
      </c>
      <c r="BF263" s="27">
        <f t="shared" si="49"/>
        <v>0</v>
      </c>
      <c r="BG263" s="28">
        <f t="shared" si="48"/>
        <v>0</v>
      </c>
      <c r="BH263" s="29" t="e">
        <f t="shared" si="50"/>
        <v>#DIV/0!</v>
      </c>
      <c r="BI263" s="30"/>
      <c r="BJ263" s="31" t="e">
        <f t="shared" si="55"/>
        <v>#DIV/0!</v>
      </c>
      <c r="BK263" s="22"/>
      <c r="BL263" s="33" t="e">
        <f t="shared" si="52"/>
        <v>#DIV/0!</v>
      </c>
      <c r="BM263" s="22"/>
      <c r="BN263" s="32"/>
      <c r="BO263" s="34" t="e">
        <f t="shared" si="53"/>
        <v>#DIV/0!</v>
      </c>
      <c r="BP263" s="35" t="e">
        <f t="shared" si="54"/>
        <v>#DIV/0!</v>
      </c>
    </row>
    <row r="264" spans="1:68" x14ac:dyDescent="0.45">
      <c r="A264" s="22"/>
      <c r="B264" s="22"/>
      <c r="C264" s="22"/>
      <c r="D264" s="22"/>
      <c r="E264" s="22"/>
      <c r="F264" s="22"/>
      <c r="G264" s="24">
        <f t="shared" si="47"/>
        <v>0</v>
      </c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6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4">
        <f t="shared" si="51"/>
        <v>0</v>
      </c>
      <c r="BF264" s="27">
        <f t="shared" si="49"/>
        <v>0</v>
      </c>
      <c r="BG264" s="28">
        <f t="shared" si="48"/>
        <v>0</v>
      </c>
      <c r="BH264" s="29" t="e">
        <f t="shared" si="50"/>
        <v>#DIV/0!</v>
      </c>
      <c r="BI264" s="30"/>
      <c r="BJ264" s="31" t="e">
        <f t="shared" si="55"/>
        <v>#DIV/0!</v>
      </c>
      <c r="BK264" s="22"/>
      <c r="BL264" s="33" t="e">
        <f t="shared" si="52"/>
        <v>#DIV/0!</v>
      </c>
      <c r="BM264" s="22"/>
      <c r="BN264" s="32"/>
      <c r="BO264" s="34" t="e">
        <f t="shared" si="53"/>
        <v>#DIV/0!</v>
      </c>
      <c r="BP264" s="35" t="e">
        <f t="shared" si="54"/>
        <v>#DIV/0!</v>
      </c>
    </row>
    <row r="265" spans="1:68" x14ac:dyDescent="0.45">
      <c r="A265" s="22"/>
      <c r="B265" s="22"/>
      <c r="C265" s="22"/>
      <c r="D265" s="22"/>
      <c r="E265" s="22"/>
      <c r="F265" s="22"/>
      <c r="G265" s="24">
        <f t="shared" si="47"/>
        <v>0</v>
      </c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6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4">
        <f t="shared" si="51"/>
        <v>0</v>
      </c>
      <c r="BF265" s="27">
        <f t="shared" si="49"/>
        <v>0</v>
      </c>
      <c r="BG265" s="28">
        <f t="shared" si="48"/>
        <v>0</v>
      </c>
      <c r="BH265" s="29" t="e">
        <f t="shared" si="50"/>
        <v>#DIV/0!</v>
      </c>
      <c r="BI265" s="30"/>
      <c r="BJ265" s="31" t="e">
        <f t="shared" si="55"/>
        <v>#DIV/0!</v>
      </c>
      <c r="BK265" s="22"/>
      <c r="BL265" s="33" t="e">
        <f t="shared" si="52"/>
        <v>#DIV/0!</v>
      </c>
      <c r="BM265" s="22"/>
      <c r="BN265" s="32"/>
      <c r="BO265" s="34" t="e">
        <f t="shared" si="53"/>
        <v>#DIV/0!</v>
      </c>
      <c r="BP265" s="35" t="e">
        <f t="shared" si="54"/>
        <v>#DIV/0!</v>
      </c>
    </row>
    <row r="266" spans="1:68" x14ac:dyDescent="0.45">
      <c r="A266" s="22"/>
      <c r="B266" s="22"/>
      <c r="C266" s="22"/>
      <c r="D266" s="22"/>
      <c r="E266" s="22"/>
      <c r="F266" s="22"/>
      <c r="G266" s="24">
        <f t="shared" si="47"/>
        <v>0</v>
      </c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6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4">
        <f t="shared" si="51"/>
        <v>0</v>
      </c>
      <c r="BF266" s="27">
        <f t="shared" si="49"/>
        <v>0</v>
      </c>
      <c r="BG266" s="28">
        <f t="shared" si="48"/>
        <v>0</v>
      </c>
      <c r="BH266" s="29" t="e">
        <f t="shared" si="50"/>
        <v>#DIV/0!</v>
      </c>
      <c r="BI266" s="30"/>
      <c r="BJ266" s="31" t="e">
        <f t="shared" si="55"/>
        <v>#DIV/0!</v>
      </c>
      <c r="BK266" s="22"/>
      <c r="BL266" s="33" t="e">
        <f t="shared" si="52"/>
        <v>#DIV/0!</v>
      </c>
      <c r="BM266" s="22"/>
      <c r="BN266" s="32"/>
      <c r="BO266" s="34" t="e">
        <f t="shared" si="53"/>
        <v>#DIV/0!</v>
      </c>
      <c r="BP266" s="35" t="e">
        <f t="shared" si="54"/>
        <v>#DIV/0!</v>
      </c>
    </row>
    <row r="267" spans="1:68" x14ac:dyDescent="0.45">
      <c r="A267" s="22"/>
      <c r="B267" s="22"/>
      <c r="C267" s="22"/>
      <c r="D267" s="22"/>
      <c r="E267" s="22"/>
      <c r="F267" s="22"/>
      <c r="G267" s="24">
        <f t="shared" si="47"/>
        <v>0</v>
      </c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6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4">
        <f t="shared" si="51"/>
        <v>0</v>
      </c>
      <c r="BF267" s="27">
        <f t="shared" si="49"/>
        <v>0</v>
      </c>
      <c r="BG267" s="28">
        <f t="shared" si="48"/>
        <v>0</v>
      </c>
      <c r="BH267" s="29" t="e">
        <f t="shared" si="50"/>
        <v>#DIV/0!</v>
      </c>
      <c r="BI267" s="30"/>
      <c r="BJ267" s="31" t="e">
        <f t="shared" si="55"/>
        <v>#DIV/0!</v>
      </c>
      <c r="BK267" s="22"/>
      <c r="BL267" s="33" t="e">
        <f t="shared" si="52"/>
        <v>#DIV/0!</v>
      </c>
      <c r="BM267" s="22"/>
      <c r="BN267" s="32"/>
      <c r="BO267" s="34" t="e">
        <f t="shared" si="53"/>
        <v>#DIV/0!</v>
      </c>
      <c r="BP267" s="35" t="e">
        <f t="shared" si="54"/>
        <v>#DIV/0!</v>
      </c>
    </row>
    <row r="268" spans="1:68" x14ac:dyDescent="0.45">
      <c r="A268" s="22"/>
      <c r="B268" s="22"/>
      <c r="C268" s="22"/>
      <c r="D268" s="22"/>
      <c r="E268" s="22"/>
      <c r="F268" s="22"/>
      <c r="G268" s="24">
        <f t="shared" si="47"/>
        <v>0</v>
      </c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6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4">
        <f t="shared" si="51"/>
        <v>0</v>
      </c>
      <c r="BF268" s="27">
        <f t="shared" si="49"/>
        <v>0</v>
      </c>
      <c r="BG268" s="28">
        <f t="shared" si="48"/>
        <v>0</v>
      </c>
      <c r="BH268" s="29" t="e">
        <f t="shared" si="50"/>
        <v>#DIV/0!</v>
      </c>
      <c r="BI268" s="30"/>
      <c r="BJ268" s="31" t="e">
        <f t="shared" si="55"/>
        <v>#DIV/0!</v>
      </c>
      <c r="BK268" s="22"/>
      <c r="BL268" s="33" t="e">
        <f t="shared" si="52"/>
        <v>#DIV/0!</v>
      </c>
      <c r="BM268" s="22"/>
      <c r="BN268" s="32"/>
      <c r="BO268" s="34" t="e">
        <f t="shared" si="53"/>
        <v>#DIV/0!</v>
      </c>
      <c r="BP268" s="35" t="e">
        <f t="shared" si="54"/>
        <v>#DIV/0!</v>
      </c>
    </row>
    <row r="269" spans="1:68" x14ac:dyDescent="0.45">
      <c r="A269" s="22"/>
      <c r="B269" s="22"/>
      <c r="C269" s="22"/>
      <c r="D269" s="22"/>
      <c r="E269" s="22"/>
      <c r="F269" s="22"/>
      <c r="G269" s="24">
        <f t="shared" si="47"/>
        <v>0</v>
      </c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6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4">
        <f t="shared" si="51"/>
        <v>0</v>
      </c>
      <c r="BF269" s="27">
        <f t="shared" si="49"/>
        <v>0</v>
      </c>
      <c r="BG269" s="28">
        <f t="shared" si="48"/>
        <v>0</v>
      </c>
      <c r="BH269" s="29" t="e">
        <f t="shared" si="50"/>
        <v>#DIV/0!</v>
      </c>
      <c r="BI269" s="30"/>
      <c r="BJ269" s="31" t="e">
        <f t="shared" si="55"/>
        <v>#DIV/0!</v>
      </c>
      <c r="BK269" s="22"/>
      <c r="BL269" s="33" t="e">
        <f t="shared" si="52"/>
        <v>#DIV/0!</v>
      </c>
      <c r="BM269" s="22"/>
      <c r="BN269" s="32"/>
      <c r="BO269" s="34" t="e">
        <f t="shared" si="53"/>
        <v>#DIV/0!</v>
      </c>
      <c r="BP269" s="35" t="e">
        <f t="shared" si="54"/>
        <v>#DIV/0!</v>
      </c>
    </row>
    <row r="270" spans="1:68" x14ac:dyDescent="0.45">
      <c r="A270" s="22"/>
      <c r="B270" s="22"/>
      <c r="C270" s="22"/>
      <c r="D270" s="22"/>
      <c r="E270" s="22"/>
      <c r="F270" s="22"/>
      <c r="G270" s="24">
        <f t="shared" si="47"/>
        <v>0</v>
      </c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6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4">
        <f t="shared" si="51"/>
        <v>0</v>
      </c>
      <c r="BF270" s="27">
        <f t="shared" si="49"/>
        <v>0</v>
      </c>
      <c r="BG270" s="28">
        <f t="shared" si="48"/>
        <v>0</v>
      </c>
      <c r="BH270" s="29" t="e">
        <f t="shared" si="50"/>
        <v>#DIV/0!</v>
      </c>
      <c r="BI270" s="30"/>
      <c r="BJ270" s="31" t="e">
        <f t="shared" si="55"/>
        <v>#DIV/0!</v>
      </c>
      <c r="BK270" s="22"/>
      <c r="BL270" s="33" t="e">
        <f t="shared" si="52"/>
        <v>#DIV/0!</v>
      </c>
      <c r="BM270" s="22"/>
      <c r="BN270" s="32"/>
      <c r="BO270" s="34" t="e">
        <f t="shared" si="53"/>
        <v>#DIV/0!</v>
      </c>
      <c r="BP270" s="35" t="e">
        <f t="shared" si="54"/>
        <v>#DIV/0!</v>
      </c>
    </row>
    <row r="271" spans="1:68" x14ac:dyDescent="0.45">
      <c r="A271" s="22"/>
      <c r="B271" s="22"/>
      <c r="C271" s="22"/>
      <c r="D271" s="22"/>
      <c r="E271" s="22"/>
      <c r="F271" s="22"/>
      <c r="G271" s="24">
        <f t="shared" si="47"/>
        <v>0</v>
      </c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6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4">
        <f t="shared" si="51"/>
        <v>0</v>
      </c>
      <c r="BF271" s="27">
        <f t="shared" si="49"/>
        <v>0</v>
      </c>
      <c r="BG271" s="28">
        <f t="shared" si="48"/>
        <v>0</v>
      </c>
      <c r="BH271" s="29" t="e">
        <f t="shared" si="50"/>
        <v>#DIV/0!</v>
      </c>
      <c r="BI271" s="30"/>
      <c r="BJ271" s="31" t="e">
        <f t="shared" si="55"/>
        <v>#DIV/0!</v>
      </c>
      <c r="BK271" s="22"/>
      <c r="BL271" s="33" t="e">
        <f t="shared" si="52"/>
        <v>#DIV/0!</v>
      </c>
      <c r="BM271" s="22"/>
      <c r="BN271" s="32"/>
      <c r="BO271" s="34" t="e">
        <f t="shared" si="53"/>
        <v>#DIV/0!</v>
      </c>
      <c r="BP271" s="35" t="e">
        <f t="shared" si="54"/>
        <v>#DIV/0!</v>
      </c>
    </row>
    <row r="272" spans="1:68" x14ac:dyDescent="0.45">
      <c r="A272" s="22"/>
      <c r="B272" s="22"/>
      <c r="C272" s="22"/>
      <c r="D272" s="22"/>
      <c r="E272" s="22"/>
      <c r="F272" s="22"/>
      <c r="G272" s="24">
        <f t="shared" si="47"/>
        <v>0</v>
      </c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6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4">
        <f t="shared" si="51"/>
        <v>0</v>
      </c>
      <c r="BF272" s="27">
        <f t="shared" si="49"/>
        <v>0</v>
      </c>
      <c r="BG272" s="28">
        <f t="shared" si="48"/>
        <v>0</v>
      </c>
      <c r="BH272" s="29" t="e">
        <f t="shared" si="50"/>
        <v>#DIV/0!</v>
      </c>
      <c r="BI272" s="30"/>
      <c r="BJ272" s="31" t="e">
        <f t="shared" si="55"/>
        <v>#DIV/0!</v>
      </c>
      <c r="BK272" s="22"/>
      <c r="BL272" s="33" t="e">
        <f t="shared" si="52"/>
        <v>#DIV/0!</v>
      </c>
      <c r="BM272" s="22"/>
      <c r="BN272" s="32"/>
      <c r="BO272" s="34" t="e">
        <f t="shared" si="53"/>
        <v>#DIV/0!</v>
      </c>
      <c r="BP272" s="35" t="e">
        <f t="shared" si="54"/>
        <v>#DIV/0!</v>
      </c>
    </row>
    <row r="273" spans="1:68" x14ac:dyDescent="0.45">
      <c r="A273" s="22"/>
      <c r="B273" s="22"/>
      <c r="C273" s="22"/>
      <c r="D273" s="22"/>
      <c r="E273" s="22"/>
      <c r="F273" s="22"/>
      <c r="G273" s="24">
        <f t="shared" si="47"/>
        <v>0</v>
      </c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6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4">
        <f t="shared" si="51"/>
        <v>0</v>
      </c>
      <c r="BF273" s="27">
        <f t="shared" si="49"/>
        <v>0</v>
      </c>
      <c r="BG273" s="28">
        <f t="shared" si="48"/>
        <v>0</v>
      </c>
      <c r="BH273" s="29" t="e">
        <f t="shared" si="50"/>
        <v>#DIV/0!</v>
      </c>
      <c r="BI273" s="30"/>
      <c r="BJ273" s="31" t="e">
        <f t="shared" si="55"/>
        <v>#DIV/0!</v>
      </c>
      <c r="BK273" s="22"/>
      <c r="BL273" s="33" t="e">
        <f t="shared" si="52"/>
        <v>#DIV/0!</v>
      </c>
      <c r="BM273" s="22"/>
      <c r="BN273" s="32"/>
      <c r="BO273" s="34" t="e">
        <f t="shared" si="53"/>
        <v>#DIV/0!</v>
      </c>
      <c r="BP273" s="35" t="e">
        <f t="shared" si="54"/>
        <v>#DIV/0!</v>
      </c>
    </row>
    <row r="274" spans="1:68" x14ac:dyDescent="0.45">
      <c r="A274" s="22"/>
      <c r="B274" s="22"/>
      <c r="C274" s="22"/>
      <c r="D274" s="22"/>
      <c r="E274" s="22"/>
      <c r="F274" s="22"/>
      <c r="G274" s="24">
        <f t="shared" si="47"/>
        <v>0</v>
      </c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6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4">
        <f t="shared" si="51"/>
        <v>0</v>
      </c>
      <c r="BF274" s="27">
        <f t="shared" si="49"/>
        <v>0</v>
      </c>
      <c r="BG274" s="28">
        <f t="shared" si="48"/>
        <v>0</v>
      </c>
      <c r="BH274" s="29" t="e">
        <f t="shared" si="50"/>
        <v>#DIV/0!</v>
      </c>
      <c r="BI274" s="30"/>
      <c r="BJ274" s="31" t="e">
        <f t="shared" si="55"/>
        <v>#DIV/0!</v>
      </c>
      <c r="BK274" s="22"/>
      <c r="BL274" s="33" t="e">
        <f t="shared" si="52"/>
        <v>#DIV/0!</v>
      </c>
      <c r="BM274" s="22"/>
      <c r="BN274" s="32"/>
      <c r="BO274" s="34" t="e">
        <f t="shared" si="53"/>
        <v>#DIV/0!</v>
      </c>
      <c r="BP274" s="35" t="e">
        <f t="shared" si="54"/>
        <v>#DIV/0!</v>
      </c>
    </row>
    <row r="275" spans="1:68" x14ac:dyDescent="0.45">
      <c r="A275" s="22"/>
      <c r="B275" s="22"/>
      <c r="C275" s="22"/>
      <c r="D275" s="22"/>
      <c r="E275" s="22"/>
      <c r="F275" s="22"/>
      <c r="G275" s="24">
        <f t="shared" si="47"/>
        <v>0</v>
      </c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6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4">
        <f t="shared" si="51"/>
        <v>0</v>
      </c>
      <c r="BF275" s="27">
        <f t="shared" si="49"/>
        <v>0</v>
      </c>
      <c r="BG275" s="28">
        <f t="shared" si="48"/>
        <v>0</v>
      </c>
      <c r="BH275" s="29" t="e">
        <f t="shared" si="50"/>
        <v>#DIV/0!</v>
      </c>
      <c r="BI275" s="30"/>
      <c r="BJ275" s="31" t="e">
        <f t="shared" si="55"/>
        <v>#DIV/0!</v>
      </c>
      <c r="BK275" s="22"/>
      <c r="BL275" s="33" t="e">
        <f t="shared" si="52"/>
        <v>#DIV/0!</v>
      </c>
      <c r="BM275" s="22"/>
      <c r="BN275" s="32"/>
      <c r="BO275" s="34" t="e">
        <f t="shared" si="53"/>
        <v>#DIV/0!</v>
      </c>
      <c r="BP275" s="35" t="e">
        <f t="shared" si="54"/>
        <v>#DIV/0!</v>
      </c>
    </row>
    <row r="276" spans="1:68" x14ac:dyDescent="0.45">
      <c r="A276" s="22"/>
      <c r="B276" s="22"/>
      <c r="C276" s="22"/>
      <c r="D276" s="22"/>
      <c r="E276" s="22"/>
      <c r="F276" s="22"/>
      <c r="G276" s="24">
        <f t="shared" si="47"/>
        <v>0</v>
      </c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6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4">
        <f t="shared" si="51"/>
        <v>0</v>
      </c>
      <c r="BF276" s="27">
        <f t="shared" si="49"/>
        <v>0</v>
      </c>
      <c r="BG276" s="28">
        <f t="shared" si="48"/>
        <v>0</v>
      </c>
      <c r="BH276" s="29" t="e">
        <f t="shared" si="50"/>
        <v>#DIV/0!</v>
      </c>
      <c r="BI276" s="30"/>
      <c r="BJ276" s="31" t="e">
        <f t="shared" si="55"/>
        <v>#DIV/0!</v>
      </c>
      <c r="BK276" s="22"/>
      <c r="BL276" s="33" t="e">
        <f t="shared" si="52"/>
        <v>#DIV/0!</v>
      </c>
      <c r="BM276" s="22"/>
      <c r="BN276" s="32"/>
      <c r="BO276" s="34" t="e">
        <f t="shared" si="53"/>
        <v>#DIV/0!</v>
      </c>
      <c r="BP276" s="35" t="e">
        <f t="shared" si="54"/>
        <v>#DIV/0!</v>
      </c>
    </row>
    <row r="277" spans="1:68" x14ac:dyDescent="0.45">
      <c r="A277" s="22"/>
      <c r="B277" s="22"/>
      <c r="C277" s="22"/>
      <c r="D277" s="22"/>
      <c r="E277" s="22"/>
      <c r="F277" s="22"/>
      <c r="G277" s="24">
        <f t="shared" si="47"/>
        <v>0</v>
      </c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6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4">
        <f t="shared" si="51"/>
        <v>0</v>
      </c>
      <c r="BF277" s="27">
        <f t="shared" si="49"/>
        <v>0</v>
      </c>
      <c r="BG277" s="28">
        <f t="shared" si="48"/>
        <v>0</v>
      </c>
      <c r="BH277" s="29" t="e">
        <f t="shared" si="50"/>
        <v>#DIV/0!</v>
      </c>
      <c r="BI277" s="30"/>
      <c r="BJ277" s="31" t="e">
        <f t="shared" si="55"/>
        <v>#DIV/0!</v>
      </c>
      <c r="BK277" s="22"/>
      <c r="BL277" s="33" t="e">
        <f t="shared" si="52"/>
        <v>#DIV/0!</v>
      </c>
      <c r="BM277" s="22"/>
      <c r="BN277" s="32"/>
      <c r="BO277" s="34" t="e">
        <f t="shared" si="53"/>
        <v>#DIV/0!</v>
      </c>
      <c r="BP277" s="35" t="e">
        <f t="shared" si="54"/>
        <v>#DIV/0!</v>
      </c>
    </row>
    <row r="278" spans="1:68" x14ac:dyDescent="0.45">
      <c r="A278" s="22"/>
      <c r="B278" s="22"/>
      <c r="C278" s="22"/>
      <c r="D278" s="22"/>
      <c r="E278" s="22"/>
      <c r="F278" s="22"/>
      <c r="G278" s="24">
        <f t="shared" si="47"/>
        <v>0</v>
      </c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6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4">
        <f t="shared" si="51"/>
        <v>0</v>
      </c>
      <c r="BF278" s="27">
        <f t="shared" si="49"/>
        <v>0</v>
      </c>
      <c r="BG278" s="28">
        <f t="shared" si="48"/>
        <v>0</v>
      </c>
      <c r="BH278" s="29" t="e">
        <f t="shared" si="50"/>
        <v>#DIV/0!</v>
      </c>
      <c r="BI278" s="30"/>
      <c r="BJ278" s="31" t="e">
        <f t="shared" si="55"/>
        <v>#DIV/0!</v>
      </c>
      <c r="BK278" s="22"/>
      <c r="BL278" s="33" t="e">
        <f t="shared" si="52"/>
        <v>#DIV/0!</v>
      </c>
      <c r="BM278" s="22"/>
      <c r="BN278" s="32"/>
      <c r="BO278" s="34" t="e">
        <f t="shared" si="53"/>
        <v>#DIV/0!</v>
      </c>
      <c r="BP278" s="35" t="e">
        <f t="shared" si="54"/>
        <v>#DIV/0!</v>
      </c>
    </row>
    <row r="279" spans="1:68" x14ac:dyDescent="0.45">
      <c r="A279" s="22"/>
      <c r="B279" s="22"/>
      <c r="C279" s="22"/>
      <c r="D279" s="22"/>
      <c r="E279" s="22"/>
      <c r="F279" s="22"/>
      <c r="G279" s="24">
        <f t="shared" si="47"/>
        <v>0</v>
      </c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6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4">
        <f t="shared" si="51"/>
        <v>0</v>
      </c>
      <c r="BF279" s="27">
        <f t="shared" si="49"/>
        <v>0</v>
      </c>
      <c r="BG279" s="28">
        <f t="shared" si="48"/>
        <v>0</v>
      </c>
      <c r="BH279" s="29" t="e">
        <f t="shared" si="50"/>
        <v>#DIV/0!</v>
      </c>
      <c r="BI279" s="30"/>
      <c r="BJ279" s="31" t="e">
        <f t="shared" si="55"/>
        <v>#DIV/0!</v>
      </c>
      <c r="BK279" s="22"/>
      <c r="BL279" s="33" t="e">
        <f t="shared" si="52"/>
        <v>#DIV/0!</v>
      </c>
      <c r="BM279" s="22"/>
      <c r="BN279" s="32"/>
      <c r="BO279" s="34" t="e">
        <f t="shared" si="53"/>
        <v>#DIV/0!</v>
      </c>
      <c r="BP279" s="35" t="e">
        <f t="shared" si="54"/>
        <v>#DIV/0!</v>
      </c>
    </row>
    <row r="280" spans="1:68" x14ac:dyDescent="0.45">
      <c r="A280" s="22"/>
      <c r="B280" s="22"/>
      <c r="C280" s="22"/>
      <c r="D280" s="22"/>
      <c r="E280" s="22"/>
      <c r="F280" s="22"/>
      <c r="G280" s="24">
        <f t="shared" ref="G280:G343" si="56">(D280-C280)-(E280+F280)</f>
        <v>0</v>
      </c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6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4">
        <f t="shared" si="51"/>
        <v>0</v>
      </c>
      <c r="BF280" s="27">
        <f t="shared" si="49"/>
        <v>0</v>
      </c>
      <c r="BG280" s="28">
        <f t="shared" ref="BG280:BG343" si="57">(HOUR(BF280)*60)+MINUTE(BF280)</f>
        <v>0</v>
      </c>
      <c r="BH280" s="29" t="e">
        <f t="shared" si="50"/>
        <v>#DIV/0!</v>
      </c>
      <c r="BI280" s="30"/>
      <c r="BJ280" s="31" t="e">
        <f t="shared" si="55"/>
        <v>#DIV/0!</v>
      </c>
      <c r="BK280" s="22"/>
      <c r="BL280" s="33" t="e">
        <f t="shared" si="52"/>
        <v>#DIV/0!</v>
      </c>
      <c r="BM280" s="22"/>
      <c r="BN280" s="32"/>
      <c r="BO280" s="34" t="e">
        <f t="shared" si="53"/>
        <v>#DIV/0!</v>
      </c>
      <c r="BP280" s="35" t="e">
        <f t="shared" si="54"/>
        <v>#DIV/0!</v>
      </c>
    </row>
    <row r="281" spans="1:68" x14ac:dyDescent="0.45">
      <c r="A281" s="22"/>
      <c r="B281" s="22"/>
      <c r="C281" s="22"/>
      <c r="D281" s="22"/>
      <c r="E281" s="22"/>
      <c r="F281" s="22"/>
      <c r="G281" s="24">
        <f t="shared" si="56"/>
        <v>0</v>
      </c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6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4">
        <f t="shared" si="51"/>
        <v>0</v>
      </c>
      <c r="BF281" s="27">
        <f t="shared" ref="BF281:BF344" si="58">G281-BE281</f>
        <v>0</v>
      </c>
      <c r="BG281" s="28">
        <f t="shared" si="57"/>
        <v>0</v>
      </c>
      <c r="BH281" s="29" t="e">
        <f t="shared" ref="BH281:BH344" si="59">BF281/G281</f>
        <v>#DIV/0!</v>
      </c>
      <c r="BI281" s="30"/>
      <c r="BJ281" s="31" t="e">
        <f t="shared" si="55"/>
        <v>#DIV/0!</v>
      </c>
      <c r="BK281" s="22"/>
      <c r="BL281" s="33" t="e">
        <f t="shared" si="52"/>
        <v>#DIV/0!</v>
      </c>
      <c r="BM281" s="22"/>
      <c r="BN281" s="32"/>
      <c r="BO281" s="34" t="e">
        <f t="shared" si="53"/>
        <v>#DIV/0!</v>
      </c>
      <c r="BP281" s="35" t="e">
        <f t="shared" si="54"/>
        <v>#DIV/0!</v>
      </c>
    </row>
    <row r="282" spans="1:68" x14ac:dyDescent="0.45">
      <c r="A282" s="22"/>
      <c r="B282" s="22"/>
      <c r="C282" s="22"/>
      <c r="D282" s="22"/>
      <c r="E282" s="22"/>
      <c r="F282" s="22"/>
      <c r="G282" s="24">
        <f t="shared" si="56"/>
        <v>0</v>
      </c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6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4">
        <f t="shared" si="51"/>
        <v>0</v>
      </c>
      <c r="BF282" s="27">
        <f t="shared" si="58"/>
        <v>0</v>
      </c>
      <c r="BG282" s="28">
        <f t="shared" si="57"/>
        <v>0</v>
      </c>
      <c r="BH282" s="29" t="e">
        <f t="shared" si="59"/>
        <v>#DIV/0!</v>
      </c>
      <c r="BI282" s="30"/>
      <c r="BJ282" s="31" t="e">
        <f t="shared" si="55"/>
        <v>#DIV/0!</v>
      </c>
      <c r="BK282" s="22"/>
      <c r="BL282" s="33" t="e">
        <f t="shared" si="52"/>
        <v>#DIV/0!</v>
      </c>
      <c r="BM282" s="22"/>
      <c r="BN282" s="32"/>
      <c r="BO282" s="34" t="e">
        <f t="shared" si="53"/>
        <v>#DIV/0!</v>
      </c>
      <c r="BP282" s="35" t="e">
        <f t="shared" si="54"/>
        <v>#DIV/0!</v>
      </c>
    </row>
    <row r="283" spans="1:68" x14ac:dyDescent="0.45">
      <c r="A283" s="22"/>
      <c r="B283" s="22"/>
      <c r="C283" s="22"/>
      <c r="D283" s="22"/>
      <c r="E283" s="22"/>
      <c r="F283" s="22"/>
      <c r="G283" s="24">
        <f t="shared" si="56"/>
        <v>0</v>
      </c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6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4">
        <f t="shared" si="51"/>
        <v>0</v>
      </c>
      <c r="BF283" s="27">
        <f t="shared" si="58"/>
        <v>0</v>
      </c>
      <c r="BG283" s="28">
        <f t="shared" si="57"/>
        <v>0</v>
      </c>
      <c r="BH283" s="29" t="e">
        <f t="shared" si="59"/>
        <v>#DIV/0!</v>
      </c>
      <c r="BI283" s="30"/>
      <c r="BJ283" s="31" t="e">
        <f t="shared" si="55"/>
        <v>#DIV/0!</v>
      </c>
      <c r="BK283" s="22"/>
      <c r="BL283" s="33" t="e">
        <f t="shared" si="52"/>
        <v>#DIV/0!</v>
      </c>
      <c r="BM283" s="22"/>
      <c r="BN283" s="32"/>
      <c r="BO283" s="34" t="e">
        <f t="shared" si="53"/>
        <v>#DIV/0!</v>
      </c>
      <c r="BP283" s="35" t="e">
        <f t="shared" si="54"/>
        <v>#DIV/0!</v>
      </c>
    </row>
    <row r="284" spans="1:68" x14ac:dyDescent="0.45">
      <c r="A284" s="22"/>
      <c r="B284" s="22"/>
      <c r="C284" s="22"/>
      <c r="D284" s="22"/>
      <c r="E284" s="22"/>
      <c r="F284" s="22"/>
      <c r="G284" s="24">
        <f t="shared" si="56"/>
        <v>0</v>
      </c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6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4">
        <f t="shared" ref="BE284:BE347" si="60">SUM(H284:BD284)</f>
        <v>0</v>
      </c>
      <c r="BF284" s="27">
        <f t="shared" si="58"/>
        <v>0</v>
      </c>
      <c r="BG284" s="28">
        <f t="shared" si="57"/>
        <v>0</v>
      </c>
      <c r="BH284" s="29" t="e">
        <f t="shared" si="59"/>
        <v>#DIV/0!</v>
      </c>
      <c r="BI284" s="30"/>
      <c r="BJ284" s="31" t="e">
        <f t="shared" si="55"/>
        <v>#DIV/0!</v>
      </c>
      <c r="BK284" s="22"/>
      <c r="BL284" s="33" t="e">
        <f t="shared" si="52"/>
        <v>#DIV/0!</v>
      </c>
      <c r="BM284" s="22"/>
      <c r="BN284" s="32"/>
      <c r="BO284" s="34" t="e">
        <f t="shared" si="53"/>
        <v>#DIV/0!</v>
      </c>
      <c r="BP284" s="35" t="e">
        <f t="shared" si="54"/>
        <v>#DIV/0!</v>
      </c>
    </row>
    <row r="285" spans="1:68" x14ac:dyDescent="0.45">
      <c r="A285" s="22"/>
      <c r="B285" s="22"/>
      <c r="C285" s="22"/>
      <c r="D285" s="22"/>
      <c r="E285" s="22"/>
      <c r="F285" s="22"/>
      <c r="G285" s="24">
        <f t="shared" si="56"/>
        <v>0</v>
      </c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6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4">
        <f t="shared" si="60"/>
        <v>0</v>
      </c>
      <c r="BF285" s="27">
        <f t="shared" si="58"/>
        <v>0</v>
      </c>
      <c r="BG285" s="28">
        <f t="shared" si="57"/>
        <v>0</v>
      </c>
      <c r="BH285" s="29" t="e">
        <f t="shared" si="59"/>
        <v>#DIV/0!</v>
      </c>
      <c r="BI285" s="30"/>
      <c r="BJ285" s="31" t="e">
        <f t="shared" si="55"/>
        <v>#DIV/0!</v>
      </c>
      <c r="BK285" s="22"/>
      <c r="BL285" s="33" t="e">
        <f t="shared" si="52"/>
        <v>#DIV/0!</v>
      </c>
      <c r="BM285" s="22"/>
      <c r="BN285" s="32"/>
      <c r="BO285" s="34" t="e">
        <f t="shared" si="53"/>
        <v>#DIV/0!</v>
      </c>
      <c r="BP285" s="35" t="e">
        <f t="shared" si="54"/>
        <v>#DIV/0!</v>
      </c>
    </row>
    <row r="286" spans="1:68" x14ac:dyDescent="0.45">
      <c r="A286" s="22"/>
      <c r="B286" s="22"/>
      <c r="C286" s="22"/>
      <c r="D286" s="22"/>
      <c r="E286" s="22"/>
      <c r="F286" s="22"/>
      <c r="G286" s="24">
        <f t="shared" si="56"/>
        <v>0</v>
      </c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6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4">
        <f t="shared" si="60"/>
        <v>0</v>
      </c>
      <c r="BF286" s="27">
        <f t="shared" si="58"/>
        <v>0</v>
      </c>
      <c r="BG286" s="28">
        <f t="shared" si="57"/>
        <v>0</v>
      </c>
      <c r="BH286" s="29" t="e">
        <f t="shared" si="59"/>
        <v>#DIV/0!</v>
      </c>
      <c r="BI286" s="30"/>
      <c r="BJ286" s="31" t="e">
        <f t="shared" si="55"/>
        <v>#DIV/0!</v>
      </c>
      <c r="BK286" s="22"/>
      <c r="BL286" s="33" t="e">
        <f t="shared" si="52"/>
        <v>#DIV/0!</v>
      </c>
      <c r="BM286" s="22"/>
      <c r="BN286" s="32"/>
      <c r="BO286" s="34" t="e">
        <f t="shared" si="53"/>
        <v>#DIV/0!</v>
      </c>
      <c r="BP286" s="35" t="e">
        <f t="shared" si="54"/>
        <v>#DIV/0!</v>
      </c>
    </row>
    <row r="287" spans="1:68" x14ac:dyDescent="0.45">
      <c r="A287" s="22"/>
      <c r="B287" s="22"/>
      <c r="C287" s="22"/>
      <c r="D287" s="22"/>
      <c r="E287" s="22"/>
      <c r="F287" s="22"/>
      <c r="G287" s="24">
        <f t="shared" si="56"/>
        <v>0</v>
      </c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6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4">
        <f t="shared" si="60"/>
        <v>0</v>
      </c>
      <c r="BF287" s="27">
        <f t="shared" si="58"/>
        <v>0</v>
      </c>
      <c r="BG287" s="28">
        <f t="shared" si="57"/>
        <v>0</v>
      </c>
      <c r="BH287" s="29" t="e">
        <f t="shared" si="59"/>
        <v>#DIV/0!</v>
      </c>
      <c r="BI287" s="30"/>
      <c r="BJ287" s="31" t="e">
        <f t="shared" si="55"/>
        <v>#DIV/0!</v>
      </c>
      <c r="BK287" s="22"/>
      <c r="BL287" s="33" t="e">
        <f t="shared" si="52"/>
        <v>#DIV/0!</v>
      </c>
      <c r="BM287" s="22"/>
      <c r="BN287" s="32"/>
      <c r="BO287" s="34" t="e">
        <f t="shared" si="53"/>
        <v>#DIV/0!</v>
      </c>
      <c r="BP287" s="35" t="e">
        <f t="shared" si="54"/>
        <v>#DIV/0!</v>
      </c>
    </row>
    <row r="288" spans="1:68" x14ac:dyDescent="0.45">
      <c r="A288" s="22"/>
      <c r="B288" s="22"/>
      <c r="C288" s="22"/>
      <c r="D288" s="22"/>
      <c r="E288" s="22"/>
      <c r="F288" s="22"/>
      <c r="G288" s="24">
        <f t="shared" si="56"/>
        <v>0</v>
      </c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6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4">
        <f t="shared" si="60"/>
        <v>0</v>
      </c>
      <c r="BF288" s="27">
        <f t="shared" si="58"/>
        <v>0</v>
      </c>
      <c r="BG288" s="28">
        <f t="shared" si="57"/>
        <v>0</v>
      </c>
      <c r="BH288" s="29" t="e">
        <f t="shared" si="59"/>
        <v>#DIV/0!</v>
      </c>
      <c r="BI288" s="30"/>
      <c r="BJ288" s="31" t="e">
        <f t="shared" si="55"/>
        <v>#DIV/0!</v>
      </c>
      <c r="BK288" s="22"/>
      <c r="BL288" s="33" t="e">
        <f t="shared" si="52"/>
        <v>#DIV/0!</v>
      </c>
      <c r="BM288" s="22"/>
      <c r="BN288" s="32"/>
      <c r="BO288" s="34" t="e">
        <f t="shared" si="53"/>
        <v>#DIV/0!</v>
      </c>
      <c r="BP288" s="35" t="e">
        <f t="shared" si="54"/>
        <v>#DIV/0!</v>
      </c>
    </row>
    <row r="289" spans="1:68" x14ac:dyDescent="0.45">
      <c r="A289" s="22"/>
      <c r="B289" s="22"/>
      <c r="C289" s="22"/>
      <c r="D289" s="22"/>
      <c r="E289" s="22"/>
      <c r="F289" s="22"/>
      <c r="G289" s="24">
        <f t="shared" si="56"/>
        <v>0</v>
      </c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6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4">
        <f t="shared" si="60"/>
        <v>0</v>
      </c>
      <c r="BF289" s="27">
        <f t="shared" si="58"/>
        <v>0</v>
      </c>
      <c r="BG289" s="28">
        <f t="shared" si="57"/>
        <v>0</v>
      </c>
      <c r="BH289" s="29" t="e">
        <f t="shared" si="59"/>
        <v>#DIV/0!</v>
      </c>
      <c r="BI289" s="30"/>
      <c r="BJ289" s="31" t="e">
        <f t="shared" si="55"/>
        <v>#DIV/0!</v>
      </c>
      <c r="BK289" s="22"/>
      <c r="BL289" s="33" t="e">
        <f t="shared" si="52"/>
        <v>#DIV/0!</v>
      </c>
      <c r="BM289" s="22"/>
      <c r="BN289" s="32"/>
      <c r="BO289" s="34" t="e">
        <f t="shared" si="53"/>
        <v>#DIV/0!</v>
      </c>
      <c r="BP289" s="35" t="e">
        <f t="shared" si="54"/>
        <v>#DIV/0!</v>
      </c>
    </row>
    <row r="290" spans="1:68" x14ac:dyDescent="0.45">
      <c r="A290" s="22"/>
      <c r="B290" s="22"/>
      <c r="C290" s="22"/>
      <c r="D290" s="22"/>
      <c r="E290" s="22"/>
      <c r="F290" s="22"/>
      <c r="G290" s="24">
        <f t="shared" si="56"/>
        <v>0</v>
      </c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6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4">
        <f t="shared" si="60"/>
        <v>0</v>
      </c>
      <c r="BF290" s="27">
        <f t="shared" si="58"/>
        <v>0</v>
      </c>
      <c r="BG290" s="28">
        <f t="shared" si="57"/>
        <v>0</v>
      </c>
      <c r="BH290" s="29" t="e">
        <f t="shared" si="59"/>
        <v>#DIV/0!</v>
      </c>
      <c r="BI290" s="30"/>
      <c r="BJ290" s="31" t="e">
        <f t="shared" si="55"/>
        <v>#DIV/0!</v>
      </c>
      <c r="BK290" s="22"/>
      <c r="BL290" s="33" t="e">
        <f t="shared" si="52"/>
        <v>#DIV/0!</v>
      </c>
      <c r="BM290" s="22"/>
      <c r="BN290" s="32"/>
      <c r="BO290" s="34" t="e">
        <f t="shared" si="53"/>
        <v>#DIV/0!</v>
      </c>
      <c r="BP290" s="35" t="e">
        <f t="shared" si="54"/>
        <v>#DIV/0!</v>
      </c>
    </row>
    <row r="291" spans="1:68" x14ac:dyDescent="0.45">
      <c r="A291" s="22"/>
      <c r="B291" s="22"/>
      <c r="C291" s="22"/>
      <c r="D291" s="22"/>
      <c r="E291" s="22"/>
      <c r="F291" s="22"/>
      <c r="G291" s="24">
        <f t="shared" si="56"/>
        <v>0</v>
      </c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6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4">
        <f t="shared" si="60"/>
        <v>0</v>
      </c>
      <c r="BF291" s="27">
        <f t="shared" si="58"/>
        <v>0</v>
      </c>
      <c r="BG291" s="28">
        <f t="shared" si="57"/>
        <v>0</v>
      </c>
      <c r="BH291" s="29" t="e">
        <f t="shared" si="59"/>
        <v>#DIV/0!</v>
      </c>
      <c r="BI291" s="30"/>
      <c r="BJ291" s="31" t="e">
        <f t="shared" si="55"/>
        <v>#DIV/0!</v>
      </c>
      <c r="BK291" s="22"/>
      <c r="BL291" s="33" t="e">
        <f t="shared" si="52"/>
        <v>#DIV/0!</v>
      </c>
      <c r="BM291" s="22"/>
      <c r="BN291" s="32"/>
      <c r="BO291" s="34" t="e">
        <f t="shared" si="53"/>
        <v>#DIV/0!</v>
      </c>
      <c r="BP291" s="35" t="e">
        <f t="shared" si="54"/>
        <v>#DIV/0!</v>
      </c>
    </row>
    <row r="292" spans="1:68" x14ac:dyDescent="0.45">
      <c r="A292" s="22"/>
      <c r="B292" s="22"/>
      <c r="C292" s="22"/>
      <c r="D292" s="22"/>
      <c r="E292" s="22"/>
      <c r="F292" s="22"/>
      <c r="G292" s="24">
        <f t="shared" si="56"/>
        <v>0</v>
      </c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6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4">
        <f t="shared" si="60"/>
        <v>0</v>
      </c>
      <c r="BF292" s="27">
        <f t="shared" si="58"/>
        <v>0</v>
      </c>
      <c r="BG292" s="28">
        <f t="shared" si="57"/>
        <v>0</v>
      </c>
      <c r="BH292" s="29" t="e">
        <f t="shared" si="59"/>
        <v>#DIV/0!</v>
      </c>
      <c r="BI292" s="30"/>
      <c r="BJ292" s="31" t="e">
        <f t="shared" si="55"/>
        <v>#DIV/0!</v>
      </c>
      <c r="BK292" s="22"/>
      <c r="BL292" s="33" t="e">
        <f t="shared" si="52"/>
        <v>#DIV/0!</v>
      </c>
      <c r="BM292" s="22"/>
      <c r="BN292" s="32"/>
      <c r="BO292" s="34" t="e">
        <f t="shared" si="53"/>
        <v>#DIV/0!</v>
      </c>
      <c r="BP292" s="35" t="e">
        <f t="shared" si="54"/>
        <v>#DIV/0!</v>
      </c>
    </row>
    <row r="293" spans="1:68" x14ac:dyDescent="0.45">
      <c r="A293" s="22"/>
      <c r="B293" s="22"/>
      <c r="C293" s="22"/>
      <c r="D293" s="22"/>
      <c r="E293" s="22"/>
      <c r="F293" s="22"/>
      <c r="G293" s="24">
        <f t="shared" si="56"/>
        <v>0</v>
      </c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6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4">
        <f t="shared" si="60"/>
        <v>0</v>
      </c>
      <c r="BF293" s="27">
        <f t="shared" si="58"/>
        <v>0</v>
      </c>
      <c r="BG293" s="28">
        <f t="shared" si="57"/>
        <v>0</v>
      </c>
      <c r="BH293" s="29" t="e">
        <f t="shared" si="59"/>
        <v>#DIV/0!</v>
      </c>
      <c r="BI293" s="30"/>
      <c r="BJ293" s="31" t="e">
        <f t="shared" si="55"/>
        <v>#DIV/0!</v>
      </c>
      <c r="BK293" s="22"/>
      <c r="BL293" s="33" t="e">
        <f t="shared" si="52"/>
        <v>#DIV/0!</v>
      </c>
      <c r="BM293" s="22"/>
      <c r="BN293" s="32"/>
      <c r="BO293" s="34" t="e">
        <f t="shared" si="53"/>
        <v>#DIV/0!</v>
      </c>
      <c r="BP293" s="35" t="e">
        <f t="shared" si="54"/>
        <v>#DIV/0!</v>
      </c>
    </row>
    <row r="294" spans="1:68" x14ac:dyDescent="0.45">
      <c r="A294" s="22"/>
      <c r="B294" s="22"/>
      <c r="C294" s="22"/>
      <c r="D294" s="22"/>
      <c r="E294" s="22"/>
      <c r="F294" s="22"/>
      <c r="G294" s="24">
        <f t="shared" si="56"/>
        <v>0</v>
      </c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6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4">
        <f t="shared" si="60"/>
        <v>0</v>
      </c>
      <c r="BF294" s="27">
        <f t="shared" si="58"/>
        <v>0</v>
      </c>
      <c r="BG294" s="28">
        <f t="shared" si="57"/>
        <v>0</v>
      </c>
      <c r="BH294" s="29" t="e">
        <f t="shared" si="59"/>
        <v>#DIV/0!</v>
      </c>
      <c r="BI294" s="30"/>
      <c r="BJ294" s="31" t="e">
        <f t="shared" si="55"/>
        <v>#DIV/0!</v>
      </c>
      <c r="BK294" s="22"/>
      <c r="BL294" s="33" t="e">
        <f t="shared" si="52"/>
        <v>#DIV/0!</v>
      </c>
      <c r="BM294" s="22"/>
      <c r="BN294" s="32"/>
      <c r="BO294" s="34" t="e">
        <f t="shared" si="53"/>
        <v>#DIV/0!</v>
      </c>
      <c r="BP294" s="35" t="e">
        <f t="shared" si="54"/>
        <v>#DIV/0!</v>
      </c>
    </row>
    <row r="295" spans="1:68" x14ac:dyDescent="0.45">
      <c r="A295" s="22"/>
      <c r="B295" s="22"/>
      <c r="C295" s="22"/>
      <c r="D295" s="22"/>
      <c r="E295" s="22"/>
      <c r="F295" s="22"/>
      <c r="G295" s="24">
        <f t="shared" si="56"/>
        <v>0</v>
      </c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6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4">
        <f t="shared" si="60"/>
        <v>0</v>
      </c>
      <c r="BF295" s="27">
        <f t="shared" si="58"/>
        <v>0</v>
      </c>
      <c r="BG295" s="28">
        <f t="shared" si="57"/>
        <v>0</v>
      </c>
      <c r="BH295" s="29" t="e">
        <f t="shared" si="59"/>
        <v>#DIV/0!</v>
      </c>
      <c r="BI295" s="30"/>
      <c r="BJ295" s="31" t="e">
        <f t="shared" si="55"/>
        <v>#DIV/0!</v>
      </c>
      <c r="BK295" s="22"/>
      <c r="BL295" s="33" t="e">
        <f t="shared" si="52"/>
        <v>#DIV/0!</v>
      </c>
      <c r="BM295" s="22"/>
      <c r="BN295" s="32"/>
      <c r="BO295" s="34" t="e">
        <f t="shared" si="53"/>
        <v>#DIV/0!</v>
      </c>
      <c r="BP295" s="35" t="e">
        <f t="shared" si="54"/>
        <v>#DIV/0!</v>
      </c>
    </row>
    <row r="296" spans="1:68" x14ac:dyDescent="0.45">
      <c r="A296" s="22"/>
      <c r="B296" s="22"/>
      <c r="C296" s="22"/>
      <c r="D296" s="22"/>
      <c r="E296" s="22"/>
      <c r="F296" s="22"/>
      <c r="G296" s="24">
        <f t="shared" si="56"/>
        <v>0</v>
      </c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6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4">
        <f t="shared" si="60"/>
        <v>0</v>
      </c>
      <c r="BF296" s="27">
        <f t="shared" si="58"/>
        <v>0</v>
      </c>
      <c r="BG296" s="28">
        <f t="shared" si="57"/>
        <v>0</v>
      </c>
      <c r="BH296" s="29" t="e">
        <f t="shared" si="59"/>
        <v>#DIV/0!</v>
      </c>
      <c r="BI296" s="30"/>
      <c r="BJ296" s="31" t="e">
        <f t="shared" si="55"/>
        <v>#DIV/0!</v>
      </c>
      <c r="BK296" s="22"/>
      <c r="BL296" s="33" t="e">
        <f t="shared" si="52"/>
        <v>#DIV/0!</v>
      </c>
      <c r="BM296" s="22"/>
      <c r="BN296" s="32"/>
      <c r="BO296" s="34" t="e">
        <f t="shared" si="53"/>
        <v>#DIV/0!</v>
      </c>
      <c r="BP296" s="35" t="e">
        <f t="shared" si="54"/>
        <v>#DIV/0!</v>
      </c>
    </row>
    <row r="297" spans="1:68" x14ac:dyDescent="0.45">
      <c r="A297" s="22"/>
      <c r="B297" s="22"/>
      <c r="C297" s="22"/>
      <c r="D297" s="22"/>
      <c r="E297" s="22"/>
      <c r="F297" s="22"/>
      <c r="G297" s="24">
        <f t="shared" si="56"/>
        <v>0</v>
      </c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6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4">
        <f t="shared" si="60"/>
        <v>0</v>
      </c>
      <c r="BF297" s="27">
        <f t="shared" si="58"/>
        <v>0</v>
      </c>
      <c r="BG297" s="28">
        <f t="shared" si="57"/>
        <v>0</v>
      </c>
      <c r="BH297" s="29" t="e">
        <f t="shared" si="59"/>
        <v>#DIV/0!</v>
      </c>
      <c r="BI297" s="30"/>
      <c r="BJ297" s="31" t="e">
        <f t="shared" si="55"/>
        <v>#DIV/0!</v>
      </c>
      <c r="BK297" s="22"/>
      <c r="BL297" s="33" t="e">
        <f t="shared" si="52"/>
        <v>#DIV/0!</v>
      </c>
      <c r="BM297" s="22"/>
      <c r="BN297" s="32"/>
      <c r="BO297" s="34" t="e">
        <f t="shared" si="53"/>
        <v>#DIV/0!</v>
      </c>
      <c r="BP297" s="35" t="e">
        <f t="shared" si="54"/>
        <v>#DIV/0!</v>
      </c>
    </row>
    <row r="298" spans="1:68" x14ac:dyDescent="0.45">
      <c r="A298" s="22"/>
      <c r="B298" s="22"/>
      <c r="C298" s="22"/>
      <c r="D298" s="22"/>
      <c r="E298" s="22"/>
      <c r="F298" s="22"/>
      <c r="G298" s="24">
        <f t="shared" si="56"/>
        <v>0</v>
      </c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6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4">
        <f t="shared" si="60"/>
        <v>0</v>
      </c>
      <c r="BF298" s="27">
        <f t="shared" si="58"/>
        <v>0</v>
      </c>
      <c r="BG298" s="28">
        <f t="shared" si="57"/>
        <v>0</v>
      </c>
      <c r="BH298" s="29" t="e">
        <f t="shared" si="59"/>
        <v>#DIV/0!</v>
      </c>
      <c r="BI298" s="30"/>
      <c r="BJ298" s="31" t="e">
        <f t="shared" si="55"/>
        <v>#DIV/0!</v>
      </c>
      <c r="BK298" s="22"/>
      <c r="BL298" s="33" t="e">
        <f t="shared" si="52"/>
        <v>#DIV/0!</v>
      </c>
      <c r="BM298" s="22"/>
      <c r="BN298" s="32"/>
      <c r="BO298" s="34" t="e">
        <f t="shared" si="53"/>
        <v>#DIV/0!</v>
      </c>
      <c r="BP298" s="35" t="e">
        <f t="shared" si="54"/>
        <v>#DIV/0!</v>
      </c>
    </row>
    <row r="299" spans="1:68" x14ac:dyDescent="0.45">
      <c r="A299" s="22"/>
      <c r="B299" s="22"/>
      <c r="C299" s="22"/>
      <c r="D299" s="22"/>
      <c r="E299" s="22"/>
      <c r="F299" s="22"/>
      <c r="G299" s="24">
        <f t="shared" si="56"/>
        <v>0</v>
      </c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6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4">
        <f t="shared" si="60"/>
        <v>0</v>
      </c>
      <c r="BF299" s="27">
        <f t="shared" si="58"/>
        <v>0</v>
      </c>
      <c r="BG299" s="28">
        <f t="shared" si="57"/>
        <v>0</v>
      </c>
      <c r="BH299" s="29" t="e">
        <f t="shared" si="59"/>
        <v>#DIV/0!</v>
      </c>
      <c r="BI299" s="30"/>
      <c r="BJ299" s="31" t="e">
        <f t="shared" si="55"/>
        <v>#DIV/0!</v>
      </c>
      <c r="BK299" s="22"/>
      <c r="BL299" s="33" t="e">
        <f t="shared" si="52"/>
        <v>#DIV/0!</v>
      </c>
      <c r="BM299" s="22"/>
      <c r="BN299" s="32"/>
      <c r="BO299" s="34" t="e">
        <f t="shared" si="53"/>
        <v>#DIV/0!</v>
      </c>
      <c r="BP299" s="35" t="e">
        <f t="shared" si="54"/>
        <v>#DIV/0!</v>
      </c>
    </row>
    <row r="300" spans="1:68" x14ac:dyDescent="0.45">
      <c r="A300" s="22"/>
      <c r="B300" s="22"/>
      <c r="C300" s="22"/>
      <c r="D300" s="22"/>
      <c r="E300" s="22"/>
      <c r="F300" s="22"/>
      <c r="G300" s="24">
        <f t="shared" si="56"/>
        <v>0</v>
      </c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6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4">
        <f t="shared" si="60"/>
        <v>0</v>
      </c>
      <c r="BF300" s="27">
        <f t="shared" si="58"/>
        <v>0</v>
      </c>
      <c r="BG300" s="28">
        <f t="shared" si="57"/>
        <v>0</v>
      </c>
      <c r="BH300" s="29" t="e">
        <f t="shared" si="59"/>
        <v>#DIV/0!</v>
      </c>
      <c r="BI300" s="30"/>
      <c r="BJ300" s="31" t="e">
        <f t="shared" si="55"/>
        <v>#DIV/0!</v>
      </c>
      <c r="BK300" s="22"/>
      <c r="BL300" s="33" t="e">
        <f t="shared" si="52"/>
        <v>#DIV/0!</v>
      </c>
      <c r="BM300" s="22"/>
      <c r="BN300" s="32"/>
      <c r="BO300" s="34" t="e">
        <f t="shared" si="53"/>
        <v>#DIV/0!</v>
      </c>
      <c r="BP300" s="35" t="e">
        <f t="shared" si="54"/>
        <v>#DIV/0!</v>
      </c>
    </row>
    <row r="301" spans="1:68" x14ac:dyDescent="0.45">
      <c r="A301" s="22"/>
      <c r="B301" s="22"/>
      <c r="C301" s="22"/>
      <c r="D301" s="22"/>
      <c r="E301" s="22"/>
      <c r="F301" s="22"/>
      <c r="G301" s="24">
        <f t="shared" si="56"/>
        <v>0</v>
      </c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6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4">
        <f t="shared" si="60"/>
        <v>0</v>
      </c>
      <c r="BF301" s="27">
        <f t="shared" si="58"/>
        <v>0</v>
      </c>
      <c r="BG301" s="28">
        <f t="shared" si="57"/>
        <v>0</v>
      </c>
      <c r="BH301" s="29" t="e">
        <f t="shared" si="59"/>
        <v>#DIV/0!</v>
      </c>
      <c r="BI301" s="30"/>
      <c r="BJ301" s="31" t="e">
        <f t="shared" si="55"/>
        <v>#DIV/0!</v>
      </c>
      <c r="BK301" s="22"/>
      <c r="BL301" s="33" t="e">
        <f t="shared" si="52"/>
        <v>#DIV/0!</v>
      </c>
      <c r="BM301" s="22"/>
      <c r="BN301" s="32"/>
      <c r="BO301" s="34" t="e">
        <f t="shared" si="53"/>
        <v>#DIV/0!</v>
      </c>
      <c r="BP301" s="35" t="e">
        <f t="shared" si="54"/>
        <v>#DIV/0!</v>
      </c>
    </row>
    <row r="302" spans="1:68" x14ac:dyDescent="0.45">
      <c r="A302" s="22"/>
      <c r="B302" s="22"/>
      <c r="C302" s="22"/>
      <c r="D302" s="22"/>
      <c r="E302" s="22"/>
      <c r="F302" s="22"/>
      <c r="G302" s="24">
        <f t="shared" si="56"/>
        <v>0</v>
      </c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6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4">
        <f t="shared" si="60"/>
        <v>0</v>
      </c>
      <c r="BF302" s="27">
        <f t="shared" si="58"/>
        <v>0</v>
      </c>
      <c r="BG302" s="28">
        <f t="shared" si="57"/>
        <v>0</v>
      </c>
      <c r="BH302" s="29" t="e">
        <f t="shared" si="59"/>
        <v>#DIV/0!</v>
      </c>
      <c r="BI302" s="30"/>
      <c r="BJ302" s="31" t="e">
        <f t="shared" si="55"/>
        <v>#DIV/0!</v>
      </c>
      <c r="BK302" s="22"/>
      <c r="BL302" s="33" t="e">
        <f t="shared" si="52"/>
        <v>#DIV/0!</v>
      </c>
      <c r="BM302" s="22"/>
      <c r="BN302" s="32"/>
      <c r="BO302" s="34" t="e">
        <f t="shared" si="53"/>
        <v>#DIV/0!</v>
      </c>
      <c r="BP302" s="35" t="e">
        <f t="shared" si="54"/>
        <v>#DIV/0!</v>
      </c>
    </row>
    <row r="303" spans="1:68" x14ac:dyDescent="0.45">
      <c r="A303" s="22"/>
      <c r="B303" s="22"/>
      <c r="C303" s="22"/>
      <c r="D303" s="22"/>
      <c r="E303" s="22"/>
      <c r="F303" s="22"/>
      <c r="G303" s="24">
        <f t="shared" si="56"/>
        <v>0</v>
      </c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6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4">
        <f t="shared" si="60"/>
        <v>0</v>
      </c>
      <c r="BF303" s="27">
        <f t="shared" si="58"/>
        <v>0</v>
      </c>
      <c r="BG303" s="28">
        <f t="shared" si="57"/>
        <v>0</v>
      </c>
      <c r="BH303" s="29" t="e">
        <f t="shared" si="59"/>
        <v>#DIV/0!</v>
      </c>
      <c r="BI303" s="30"/>
      <c r="BJ303" s="31" t="e">
        <f t="shared" si="55"/>
        <v>#DIV/0!</v>
      </c>
      <c r="BK303" s="22"/>
      <c r="BL303" s="33" t="e">
        <f t="shared" si="52"/>
        <v>#DIV/0!</v>
      </c>
      <c r="BM303" s="22"/>
      <c r="BN303" s="32"/>
      <c r="BO303" s="34" t="e">
        <f t="shared" si="53"/>
        <v>#DIV/0!</v>
      </c>
      <c r="BP303" s="35" t="e">
        <f t="shared" si="54"/>
        <v>#DIV/0!</v>
      </c>
    </row>
    <row r="304" spans="1:68" x14ac:dyDescent="0.45">
      <c r="A304" s="22"/>
      <c r="B304" s="22"/>
      <c r="C304" s="22"/>
      <c r="D304" s="22"/>
      <c r="E304" s="22"/>
      <c r="F304" s="22"/>
      <c r="G304" s="24">
        <f t="shared" si="56"/>
        <v>0</v>
      </c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6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4">
        <f t="shared" si="60"/>
        <v>0</v>
      </c>
      <c r="BF304" s="27">
        <f t="shared" si="58"/>
        <v>0</v>
      </c>
      <c r="BG304" s="28">
        <f t="shared" si="57"/>
        <v>0</v>
      </c>
      <c r="BH304" s="29" t="e">
        <f t="shared" si="59"/>
        <v>#DIV/0!</v>
      </c>
      <c r="BI304" s="30"/>
      <c r="BJ304" s="31" t="e">
        <f t="shared" si="55"/>
        <v>#DIV/0!</v>
      </c>
      <c r="BK304" s="22"/>
      <c r="BL304" s="33" t="e">
        <f t="shared" si="52"/>
        <v>#DIV/0!</v>
      </c>
      <c r="BM304" s="22"/>
      <c r="BN304" s="32"/>
      <c r="BO304" s="34" t="e">
        <f t="shared" si="53"/>
        <v>#DIV/0!</v>
      </c>
      <c r="BP304" s="35" t="e">
        <f t="shared" si="54"/>
        <v>#DIV/0!</v>
      </c>
    </row>
    <row r="305" spans="1:68" x14ac:dyDescent="0.45">
      <c r="A305" s="22"/>
      <c r="B305" s="22"/>
      <c r="C305" s="22"/>
      <c r="D305" s="22"/>
      <c r="E305" s="22"/>
      <c r="F305" s="22"/>
      <c r="G305" s="24">
        <f t="shared" si="56"/>
        <v>0</v>
      </c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6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4">
        <f t="shared" si="60"/>
        <v>0</v>
      </c>
      <c r="BF305" s="27">
        <f t="shared" si="58"/>
        <v>0</v>
      </c>
      <c r="BG305" s="28">
        <f t="shared" si="57"/>
        <v>0</v>
      </c>
      <c r="BH305" s="29" t="e">
        <f t="shared" si="59"/>
        <v>#DIV/0!</v>
      </c>
      <c r="BI305" s="30"/>
      <c r="BJ305" s="31" t="e">
        <f t="shared" si="55"/>
        <v>#DIV/0!</v>
      </c>
      <c r="BK305" s="22"/>
      <c r="BL305" s="33" t="e">
        <f t="shared" si="52"/>
        <v>#DIV/0!</v>
      </c>
      <c r="BM305" s="22"/>
      <c r="BN305" s="32"/>
      <c r="BO305" s="34" t="e">
        <f t="shared" si="53"/>
        <v>#DIV/0!</v>
      </c>
      <c r="BP305" s="35" t="e">
        <f t="shared" si="54"/>
        <v>#DIV/0!</v>
      </c>
    </row>
    <row r="306" spans="1:68" x14ac:dyDescent="0.45">
      <c r="A306" s="22"/>
      <c r="B306" s="22"/>
      <c r="C306" s="22"/>
      <c r="D306" s="22"/>
      <c r="E306" s="22"/>
      <c r="F306" s="22"/>
      <c r="G306" s="24">
        <f t="shared" si="56"/>
        <v>0</v>
      </c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6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4">
        <f t="shared" si="60"/>
        <v>0</v>
      </c>
      <c r="BF306" s="27">
        <f t="shared" si="58"/>
        <v>0</v>
      </c>
      <c r="BG306" s="28">
        <f t="shared" si="57"/>
        <v>0</v>
      </c>
      <c r="BH306" s="29" t="e">
        <f t="shared" si="59"/>
        <v>#DIV/0!</v>
      </c>
      <c r="BI306" s="30"/>
      <c r="BJ306" s="31" t="e">
        <f t="shared" si="55"/>
        <v>#DIV/0!</v>
      </c>
      <c r="BK306" s="22"/>
      <c r="BL306" s="33" t="e">
        <f t="shared" si="52"/>
        <v>#DIV/0!</v>
      </c>
      <c r="BM306" s="22"/>
      <c r="BN306" s="32"/>
      <c r="BO306" s="34" t="e">
        <f t="shared" si="53"/>
        <v>#DIV/0!</v>
      </c>
      <c r="BP306" s="35" t="e">
        <f t="shared" si="54"/>
        <v>#DIV/0!</v>
      </c>
    </row>
    <row r="307" spans="1:68" x14ac:dyDescent="0.45">
      <c r="A307" s="22"/>
      <c r="B307" s="22"/>
      <c r="C307" s="22"/>
      <c r="D307" s="22"/>
      <c r="E307" s="22"/>
      <c r="F307" s="22"/>
      <c r="G307" s="24">
        <f t="shared" si="56"/>
        <v>0</v>
      </c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6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4">
        <f t="shared" si="60"/>
        <v>0</v>
      </c>
      <c r="BF307" s="27">
        <f t="shared" si="58"/>
        <v>0</v>
      </c>
      <c r="BG307" s="28">
        <f t="shared" si="57"/>
        <v>0</v>
      </c>
      <c r="BH307" s="29" t="e">
        <f t="shared" si="59"/>
        <v>#DIV/0!</v>
      </c>
      <c r="BI307" s="30"/>
      <c r="BJ307" s="31" t="e">
        <f t="shared" si="55"/>
        <v>#DIV/0!</v>
      </c>
      <c r="BK307" s="22"/>
      <c r="BL307" s="33" t="e">
        <f t="shared" si="52"/>
        <v>#DIV/0!</v>
      </c>
      <c r="BM307" s="22"/>
      <c r="BN307" s="32"/>
      <c r="BO307" s="34" t="e">
        <f t="shared" si="53"/>
        <v>#DIV/0!</v>
      </c>
      <c r="BP307" s="35" t="e">
        <f t="shared" si="54"/>
        <v>#DIV/0!</v>
      </c>
    </row>
    <row r="308" spans="1:68" x14ac:dyDescent="0.45">
      <c r="A308" s="22"/>
      <c r="B308" s="22"/>
      <c r="C308" s="22"/>
      <c r="D308" s="22"/>
      <c r="E308" s="22"/>
      <c r="F308" s="22"/>
      <c r="G308" s="24">
        <f t="shared" si="56"/>
        <v>0</v>
      </c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6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4">
        <f t="shared" si="60"/>
        <v>0</v>
      </c>
      <c r="BF308" s="27">
        <f t="shared" si="58"/>
        <v>0</v>
      </c>
      <c r="BG308" s="28">
        <f t="shared" si="57"/>
        <v>0</v>
      </c>
      <c r="BH308" s="29" t="e">
        <f t="shared" si="59"/>
        <v>#DIV/0!</v>
      </c>
      <c r="BI308" s="30"/>
      <c r="BJ308" s="31" t="e">
        <f t="shared" si="55"/>
        <v>#DIV/0!</v>
      </c>
      <c r="BK308" s="22"/>
      <c r="BL308" s="33" t="e">
        <f t="shared" si="52"/>
        <v>#DIV/0!</v>
      </c>
      <c r="BM308" s="22"/>
      <c r="BN308" s="32"/>
      <c r="BO308" s="34" t="e">
        <f t="shared" si="53"/>
        <v>#DIV/0!</v>
      </c>
      <c r="BP308" s="35" t="e">
        <f t="shared" si="54"/>
        <v>#DIV/0!</v>
      </c>
    </row>
    <row r="309" spans="1:68" x14ac:dyDescent="0.45">
      <c r="A309" s="22"/>
      <c r="B309" s="22"/>
      <c r="C309" s="22"/>
      <c r="D309" s="22"/>
      <c r="E309" s="22"/>
      <c r="F309" s="22"/>
      <c r="G309" s="24">
        <f t="shared" si="56"/>
        <v>0</v>
      </c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6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4">
        <f t="shared" si="60"/>
        <v>0</v>
      </c>
      <c r="BF309" s="27">
        <f t="shared" si="58"/>
        <v>0</v>
      </c>
      <c r="BG309" s="28">
        <f t="shared" si="57"/>
        <v>0</v>
      </c>
      <c r="BH309" s="29" t="e">
        <f t="shared" si="59"/>
        <v>#DIV/0!</v>
      </c>
      <c r="BI309" s="30"/>
      <c r="BJ309" s="31" t="e">
        <f t="shared" si="55"/>
        <v>#DIV/0!</v>
      </c>
      <c r="BK309" s="22"/>
      <c r="BL309" s="33" t="e">
        <f t="shared" si="52"/>
        <v>#DIV/0!</v>
      </c>
      <c r="BM309" s="22"/>
      <c r="BN309" s="32"/>
      <c r="BO309" s="34" t="e">
        <f t="shared" si="53"/>
        <v>#DIV/0!</v>
      </c>
      <c r="BP309" s="35" t="e">
        <f t="shared" si="54"/>
        <v>#DIV/0!</v>
      </c>
    </row>
    <row r="310" spans="1:68" x14ac:dyDescent="0.45">
      <c r="A310" s="22"/>
      <c r="B310" s="22"/>
      <c r="C310" s="22"/>
      <c r="D310" s="22"/>
      <c r="E310" s="22"/>
      <c r="F310" s="22"/>
      <c r="G310" s="24">
        <f t="shared" si="56"/>
        <v>0</v>
      </c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6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4">
        <f t="shared" si="60"/>
        <v>0</v>
      </c>
      <c r="BF310" s="27">
        <f t="shared" si="58"/>
        <v>0</v>
      </c>
      <c r="BG310" s="28">
        <f t="shared" si="57"/>
        <v>0</v>
      </c>
      <c r="BH310" s="29" t="e">
        <f t="shared" si="59"/>
        <v>#DIV/0!</v>
      </c>
      <c r="BI310" s="30"/>
      <c r="BJ310" s="31" t="e">
        <f t="shared" si="55"/>
        <v>#DIV/0!</v>
      </c>
      <c r="BK310" s="22"/>
      <c r="BL310" s="33" t="e">
        <f t="shared" si="52"/>
        <v>#DIV/0!</v>
      </c>
      <c r="BM310" s="22"/>
      <c r="BN310" s="32"/>
      <c r="BO310" s="34" t="e">
        <f t="shared" si="53"/>
        <v>#DIV/0!</v>
      </c>
      <c r="BP310" s="35" t="e">
        <f t="shared" si="54"/>
        <v>#DIV/0!</v>
      </c>
    </row>
    <row r="311" spans="1:68" x14ac:dyDescent="0.45">
      <c r="A311" s="22"/>
      <c r="B311" s="22"/>
      <c r="C311" s="22"/>
      <c r="D311" s="22"/>
      <c r="E311" s="22"/>
      <c r="F311" s="22"/>
      <c r="G311" s="24">
        <f t="shared" si="56"/>
        <v>0</v>
      </c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6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4">
        <f t="shared" si="60"/>
        <v>0</v>
      </c>
      <c r="BF311" s="27">
        <f t="shared" si="58"/>
        <v>0</v>
      </c>
      <c r="BG311" s="28">
        <f t="shared" si="57"/>
        <v>0</v>
      </c>
      <c r="BH311" s="29" t="e">
        <f t="shared" si="59"/>
        <v>#DIV/0!</v>
      </c>
      <c r="BI311" s="30"/>
      <c r="BJ311" s="31" t="e">
        <f t="shared" si="55"/>
        <v>#DIV/0!</v>
      </c>
      <c r="BK311" s="22"/>
      <c r="BL311" s="33" t="e">
        <f t="shared" si="52"/>
        <v>#DIV/0!</v>
      </c>
      <c r="BM311" s="22"/>
      <c r="BN311" s="32"/>
      <c r="BO311" s="34" t="e">
        <f t="shared" si="53"/>
        <v>#DIV/0!</v>
      </c>
      <c r="BP311" s="35" t="e">
        <f t="shared" si="54"/>
        <v>#DIV/0!</v>
      </c>
    </row>
    <row r="312" spans="1:68" x14ac:dyDescent="0.45">
      <c r="A312" s="22"/>
      <c r="B312" s="22"/>
      <c r="C312" s="22"/>
      <c r="D312" s="22"/>
      <c r="E312" s="22"/>
      <c r="F312" s="22"/>
      <c r="G312" s="24">
        <f t="shared" si="56"/>
        <v>0</v>
      </c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6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4">
        <f t="shared" si="60"/>
        <v>0</v>
      </c>
      <c r="BF312" s="27">
        <f t="shared" si="58"/>
        <v>0</v>
      </c>
      <c r="BG312" s="28">
        <f t="shared" si="57"/>
        <v>0</v>
      </c>
      <c r="BH312" s="29" t="e">
        <f t="shared" si="59"/>
        <v>#DIV/0!</v>
      </c>
      <c r="BI312" s="30"/>
      <c r="BJ312" s="31" t="e">
        <f t="shared" si="55"/>
        <v>#DIV/0!</v>
      </c>
      <c r="BK312" s="22"/>
      <c r="BL312" s="33" t="e">
        <f t="shared" si="52"/>
        <v>#DIV/0!</v>
      </c>
      <c r="BM312" s="22"/>
      <c r="BN312" s="32"/>
      <c r="BO312" s="34" t="e">
        <f t="shared" si="53"/>
        <v>#DIV/0!</v>
      </c>
      <c r="BP312" s="35" t="e">
        <f t="shared" si="54"/>
        <v>#DIV/0!</v>
      </c>
    </row>
    <row r="313" spans="1:68" x14ac:dyDescent="0.45">
      <c r="A313" s="22"/>
      <c r="B313" s="22"/>
      <c r="C313" s="22"/>
      <c r="D313" s="22"/>
      <c r="E313" s="22"/>
      <c r="F313" s="22"/>
      <c r="G313" s="24">
        <f t="shared" si="56"/>
        <v>0</v>
      </c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6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4">
        <f t="shared" si="60"/>
        <v>0</v>
      </c>
      <c r="BF313" s="27">
        <f t="shared" si="58"/>
        <v>0</v>
      </c>
      <c r="BG313" s="28">
        <f t="shared" si="57"/>
        <v>0</v>
      </c>
      <c r="BH313" s="29" t="e">
        <f t="shared" si="59"/>
        <v>#DIV/0!</v>
      </c>
      <c r="BI313" s="30"/>
      <c r="BJ313" s="31" t="e">
        <f t="shared" si="55"/>
        <v>#DIV/0!</v>
      </c>
      <c r="BK313" s="22"/>
      <c r="BL313" s="33" t="e">
        <f t="shared" si="52"/>
        <v>#DIV/0!</v>
      </c>
      <c r="BM313" s="22"/>
      <c r="BN313" s="32"/>
      <c r="BO313" s="34" t="e">
        <f t="shared" si="53"/>
        <v>#DIV/0!</v>
      </c>
      <c r="BP313" s="35" t="e">
        <f t="shared" si="54"/>
        <v>#DIV/0!</v>
      </c>
    </row>
    <row r="314" spans="1:68" x14ac:dyDescent="0.45">
      <c r="A314" s="22"/>
      <c r="B314" s="22"/>
      <c r="C314" s="22"/>
      <c r="D314" s="22"/>
      <c r="E314" s="22"/>
      <c r="F314" s="22"/>
      <c r="G314" s="24">
        <f t="shared" si="56"/>
        <v>0</v>
      </c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6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4">
        <f t="shared" si="60"/>
        <v>0</v>
      </c>
      <c r="BF314" s="27">
        <f t="shared" si="58"/>
        <v>0</v>
      </c>
      <c r="BG314" s="28">
        <f t="shared" si="57"/>
        <v>0</v>
      </c>
      <c r="BH314" s="29" t="e">
        <f t="shared" si="59"/>
        <v>#DIV/0!</v>
      </c>
      <c r="BI314" s="30"/>
      <c r="BJ314" s="31" t="e">
        <f t="shared" si="55"/>
        <v>#DIV/0!</v>
      </c>
      <c r="BK314" s="22"/>
      <c r="BL314" s="33" t="e">
        <f t="shared" si="52"/>
        <v>#DIV/0!</v>
      </c>
      <c r="BM314" s="22"/>
      <c r="BN314" s="32"/>
      <c r="BO314" s="34" t="e">
        <f t="shared" si="53"/>
        <v>#DIV/0!</v>
      </c>
      <c r="BP314" s="35" t="e">
        <f t="shared" si="54"/>
        <v>#DIV/0!</v>
      </c>
    </row>
    <row r="315" spans="1:68" x14ac:dyDescent="0.45">
      <c r="A315" s="22"/>
      <c r="B315" s="22"/>
      <c r="C315" s="22"/>
      <c r="D315" s="22"/>
      <c r="E315" s="22"/>
      <c r="F315" s="22"/>
      <c r="G315" s="24">
        <f t="shared" si="56"/>
        <v>0</v>
      </c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6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4">
        <f t="shared" si="60"/>
        <v>0</v>
      </c>
      <c r="BF315" s="27">
        <f t="shared" si="58"/>
        <v>0</v>
      </c>
      <c r="BG315" s="28">
        <f t="shared" si="57"/>
        <v>0</v>
      </c>
      <c r="BH315" s="29" t="e">
        <f t="shared" si="59"/>
        <v>#DIV/0!</v>
      </c>
      <c r="BI315" s="30"/>
      <c r="BJ315" s="31" t="e">
        <f t="shared" si="55"/>
        <v>#DIV/0!</v>
      </c>
      <c r="BK315" s="22"/>
      <c r="BL315" s="33" t="e">
        <f t="shared" si="52"/>
        <v>#DIV/0!</v>
      </c>
      <c r="BM315" s="22"/>
      <c r="BN315" s="32"/>
      <c r="BO315" s="34" t="e">
        <f t="shared" si="53"/>
        <v>#DIV/0!</v>
      </c>
      <c r="BP315" s="35" t="e">
        <f t="shared" si="54"/>
        <v>#DIV/0!</v>
      </c>
    </row>
    <row r="316" spans="1:68" x14ac:dyDescent="0.45">
      <c r="A316" s="22"/>
      <c r="B316" s="22"/>
      <c r="C316" s="22"/>
      <c r="D316" s="22"/>
      <c r="E316" s="22"/>
      <c r="F316" s="22"/>
      <c r="G316" s="24">
        <f t="shared" si="56"/>
        <v>0</v>
      </c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6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4">
        <f t="shared" si="60"/>
        <v>0</v>
      </c>
      <c r="BF316" s="27">
        <f t="shared" si="58"/>
        <v>0</v>
      </c>
      <c r="BG316" s="28">
        <f t="shared" si="57"/>
        <v>0</v>
      </c>
      <c r="BH316" s="29" t="e">
        <f t="shared" si="59"/>
        <v>#DIV/0!</v>
      </c>
      <c r="BI316" s="30"/>
      <c r="BJ316" s="31" t="e">
        <f t="shared" si="55"/>
        <v>#DIV/0!</v>
      </c>
      <c r="BK316" s="22"/>
      <c r="BL316" s="33" t="e">
        <f t="shared" si="52"/>
        <v>#DIV/0!</v>
      </c>
      <c r="BM316" s="22"/>
      <c r="BN316" s="32"/>
      <c r="BO316" s="34" t="e">
        <f t="shared" si="53"/>
        <v>#DIV/0!</v>
      </c>
      <c r="BP316" s="35" t="e">
        <f t="shared" si="54"/>
        <v>#DIV/0!</v>
      </c>
    </row>
    <row r="317" spans="1:68" x14ac:dyDescent="0.45">
      <c r="A317" s="22"/>
      <c r="B317" s="22"/>
      <c r="C317" s="22"/>
      <c r="D317" s="22"/>
      <c r="E317" s="22"/>
      <c r="F317" s="22"/>
      <c r="G317" s="24">
        <f t="shared" si="56"/>
        <v>0</v>
      </c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6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4">
        <f t="shared" si="60"/>
        <v>0</v>
      </c>
      <c r="BF317" s="27">
        <f t="shared" si="58"/>
        <v>0</v>
      </c>
      <c r="BG317" s="28">
        <f t="shared" si="57"/>
        <v>0</v>
      </c>
      <c r="BH317" s="29" t="e">
        <f t="shared" si="59"/>
        <v>#DIV/0!</v>
      </c>
      <c r="BI317" s="30"/>
      <c r="BJ317" s="31" t="e">
        <f t="shared" si="55"/>
        <v>#DIV/0!</v>
      </c>
      <c r="BK317" s="22"/>
      <c r="BL317" s="33" t="e">
        <f t="shared" si="52"/>
        <v>#DIV/0!</v>
      </c>
      <c r="BM317" s="22"/>
      <c r="BN317" s="32"/>
      <c r="BO317" s="34" t="e">
        <f t="shared" si="53"/>
        <v>#DIV/0!</v>
      </c>
      <c r="BP317" s="35" t="e">
        <f t="shared" si="54"/>
        <v>#DIV/0!</v>
      </c>
    </row>
    <row r="318" spans="1:68" x14ac:dyDescent="0.45">
      <c r="A318" s="22"/>
      <c r="B318" s="22"/>
      <c r="C318" s="22"/>
      <c r="D318" s="22"/>
      <c r="E318" s="22"/>
      <c r="F318" s="22"/>
      <c r="G318" s="24">
        <f t="shared" si="56"/>
        <v>0</v>
      </c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6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4">
        <f t="shared" si="60"/>
        <v>0</v>
      </c>
      <c r="BF318" s="27">
        <f t="shared" si="58"/>
        <v>0</v>
      </c>
      <c r="BG318" s="28">
        <f t="shared" si="57"/>
        <v>0</v>
      </c>
      <c r="BH318" s="29" t="e">
        <f t="shared" si="59"/>
        <v>#DIV/0!</v>
      </c>
      <c r="BI318" s="30"/>
      <c r="BJ318" s="31" t="e">
        <f t="shared" si="55"/>
        <v>#DIV/0!</v>
      </c>
      <c r="BK318" s="22"/>
      <c r="BL318" s="33" t="e">
        <f t="shared" si="52"/>
        <v>#DIV/0!</v>
      </c>
      <c r="BM318" s="22"/>
      <c r="BN318" s="32"/>
      <c r="BO318" s="34" t="e">
        <f t="shared" si="53"/>
        <v>#DIV/0!</v>
      </c>
      <c r="BP318" s="35" t="e">
        <f t="shared" si="54"/>
        <v>#DIV/0!</v>
      </c>
    </row>
    <row r="319" spans="1:68" x14ac:dyDescent="0.45">
      <c r="A319" s="22"/>
      <c r="B319" s="22"/>
      <c r="C319" s="22"/>
      <c r="D319" s="22"/>
      <c r="E319" s="22"/>
      <c r="F319" s="22"/>
      <c r="G319" s="24">
        <f t="shared" si="56"/>
        <v>0</v>
      </c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6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4">
        <f t="shared" si="60"/>
        <v>0</v>
      </c>
      <c r="BF319" s="27">
        <f t="shared" si="58"/>
        <v>0</v>
      </c>
      <c r="BG319" s="28">
        <f t="shared" si="57"/>
        <v>0</v>
      </c>
      <c r="BH319" s="29" t="e">
        <f t="shared" si="59"/>
        <v>#DIV/0!</v>
      </c>
      <c r="BI319" s="30"/>
      <c r="BJ319" s="31" t="e">
        <f t="shared" si="55"/>
        <v>#DIV/0!</v>
      </c>
      <c r="BK319" s="22"/>
      <c r="BL319" s="33" t="e">
        <f t="shared" si="52"/>
        <v>#DIV/0!</v>
      </c>
      <c r="BM319" s="22"/>
      <c r="BN319" s="32"/>
      <c r="BO319" s="34" t="e">
        <f t="shared" si="53"/>
        <v>#DIV/0!</v>
      </c>
      <c r="BP319" s="35" t="e">
        <f t="shared" si="54"/>
        <v>#DIV/0!</v>
      </c>
    </row>
    <row r="320" spans="1:68" x14ac:dyDescent="0.45">
      <c r="A320" s="22"/>
      <c r="B320" s="22"/>
      <c r="C320" s="22"/>
      <c r="D320" s="22"/>
      <c r="E320" s="22"/>
      <c r="F320" s="22"/>
      <c r="G320" s="24">
        <f t="shared" si="56"/>
        <v>0</v>
      </c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6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4">
        <f t="shared" si="60"/>
        <v>0</v>
      </c>
      <c r="BF320" s="27">
        <f t="shared" si="58"/>
        <v>0</v>
      </c>
      <c r="BG320" s="28">
        <f t="shared" si="57"/>
        <v>0</v>
      </c>
      <c r="BH320" s="29" t="e">
        <f t="shared" si="59"/>
        <v>#DIV/0!</v>
      </c>
      <c r="BI320" s="30"/>
      <c r="BJ320" s="31" t="e">
        <f t="shared" si="55"/>
        <v>#DIV/0!</v>
      </c>
      <c r="BK320" s="22"/>
      <c r="BL320" s="33" t="e">
        <f t="shared" ref="BL320:BL383" si="61">BK320/BJ320</f>
        <v>#DIV/0!</v>
      </c>
      <c r="BM320" s="22"/>
      <c r="BN320" s="32"/>
      <c r="BO320" s="34" t="e">
        <f t="shared" ref="BO320:BO383" si="62">(BM320-BN320)/BK320</f>
        <v>#DIV/0!</v>
      </c>
      <c r="BP320" s="35" t="e">
        <f t="shared" si="54"/>
        <v>#DIV/0!</v>
      </c>
    </row>
    <row r="321" spans="1:68" x14ac:dyDescent="0.45">
      <c r="A321" s="22"/>
      <c r="B321" s="22"/>
      <c r="C321" s="22"/>
      <c r="D321" s="22"/>
      <c r="E321" s="22"/>
      <c r="F321" s="22"/>
      <c r="G321" s="24">
        <f t="shared" si="56"/>
        <v>0</v>
      </c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6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4">
        <f t="shared" si="60"/>
        <v>0</v>
      </c>
      <c r="BF321" s="27">
        <f t="shared" si="58"/>
        <v>0</v>
      </c>
      <c r="BG321" s="28">
        <f t="shared" si="57"/>
        <v>0</v>
      </c>
      <c r="BH321" s="29" t="e">
        <f t="shared" si="59"/>
        <v>#DIV/0!</v>
      </c>
      <c r="BI321" s="30"/>
      <c r="BJ321" s="31" t="e">
        <f t="shared" si="55"/>
        <v>#DIV/0!</v>
      </c>
      <c r="BK321" s="22"/>
      <c r="BL321" s="33" t="e">
        <f t="shared" si="61"/>
        <v>#DIV/0!</v>
      </c>
      <c r="BM321" s="22"/>
      <c r="BN321" s="32"/>
      <c r="BO321" s="34" t="e">
        <f t="shared" si="62"/>
        <v>#DIV/0!</v>
      </c>
      <c r="BP321" s="35" t="e">
        <f t="shared" si="54"/>
        <v>#DIV/0!</v>
      </c>
    </row>
    <row r="322" spans="1:68" x14ac:dyDescent="0.45">
      <c r="A322" s="22"/>
      <c r="B322" s="22"/>
      <c r="C322" s="22"/>
      <c r="D322" s="22"/>
      <c r="E322" s="22"/>
      <c r="F322" s="22"/>
      <c r="G322" s="24">
        <f t="shared" si="56"/>
        <v>0</v>
      </c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6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4">
        <f t="shared" si="60"/>
        <v>0</v>
      </c>
      <c r="BF322" s="27">
        <f t="shared" si="58"/>
        <v>0</v>
      </c>
      <c r="BG322" s="28">
        <f t="shared" si="57"/>
        <v>0</v>
      </c>
      <c r="BH322" s="29" t="e">
        <f t="shared" si="59"/>
        <v>#DIV/0!</v>
      </c>
      <c r="BI322" s="30"/>
      <c r="BJ322" s="31" t="e">
        <f t="shared" si="55"/>
        <v>#DIV/0!</v>
      </c>
      <c r="BK322" s="22"/>
      <c r="BL322" s="33" t="e">
        <f t="shared" si="61"/>
        <v>#DIV/0!</v>
      </c>
      <c r="BM322" s="22"/>
      <c r="BN322" s="32"/>
      <c r="BO322" s="34" t="e">
        <f t="shared" si="62"/>
        <v>#DIV/0!</v>
      </c>
      <c r="BP322" s="35" t="e">
        <f t="shared" ref="BP322:BP385" si="63">BO322*BL322*BH322</f>
        <v>#DIV/0!</v>
      </c>
    </row>
    <row r="323" spans="1:68" x14ac:dyDescent="0.45">
      <c r="A323" s="22"/>
      <c r="B323" s="22"/>
      <c r="C323" s="22"/>
      <c r="D323" s="22"/>
      <c r="E323" s="22"/>
      <c r="F323" s="22"/>
      <c r="G323" s="24">
        <f t="shared" si="56"/>
        <v>0</v>
      </c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6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4">
        <f t="shared" si="60"/>
        <v>0</v>
      </c>
      <c r="BF323" s="27">
        <f t="shared" si="58"/>
        <v>0</v>
      </c>
      <c r="BG323" s="28">
        <f t="shared" si="57"/>
        <v>0</v>
      </c>
      <c r="BH323" s="29" t="e">
        <f t="shared" si="59"/>
        <v>#DIV/0!</v>
      </c>
      <c r="BI323" s="30"/>
      <c r="BJ323" s="31" t="e">
        <f t="shared" si="55"/>
        <v>#DIV/0!</v>
      </c>
      <c r="BK323" s="22"/>
      <c r="BL323" s="33" t="e">
        <f t="shared" si="61"/>
        <v>#DIV/0!</v>
      </c>
      <c r="BM323" s="22"/>
      <c r="BN323" s="32"/>
      <c r="BO323" s="34" t="e">
        <f t="shared" si="62"/>
        <v>#DIV/0!</v>
      </c>
      <c r="BP323" s="35" t="e">
        <f t="shared" si="63"/>
        <v>#DIV/0!</v>
      </c>
    </row>
    <row r="324" spans="1:68" x14ac:dyDescent="0.45">
      <c r="A324" s="22"/>
      <c r="B324" s="22"/>
      <c r="C324" s="22"/>
      <c r="D324" s="22"/>
      <c r="E324" s="22"/>
      <c r="F324" s="22"/>
      <c r="G324" s="24">
        <f t="shared" si="56"/>
        <v>0</v>
      </c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6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4">
        <f t="shared" si="60"/>
        <v>0</v>
      </c>
      <c r="BF324" s="27">
        <f t="shared" si="58"/>
        <v>0</v>
      </c>
      <c r="BG324" s="28">
        <f t="shared" si="57"/>
        <v>0</v>
      </c>
      <c r="BH324" s="29" t="e">
        <f t="shared" si="59"/>
        <v>#DIV/0!</v>
      </c>
      <c r="BI324" s="30"/>
      <c r="BJ324" s="31" t="e">
        <f t="shared" si="55"/>
        <v>#DIV/0!</v>
      </c>
      <c r="BK324" s="22"/>
      <c r="BL324" s="33" t="e">
        <f t="shared" si="61"/>
        <v>#DIV/0!</v>
      </c>
      <c r="BM324" s="22"/>
      <c r="BN324" s="32"/>
      <c r="BO324" s="34" t="e">
        <f t="shared" si="62"/>
        <v>#DIV/0!</v>
      </c>
      <c r="BP324" s="35" t="e">
        <f t="shared" si="63"/>
        <v>#DIV/0!</v>
      </c>
    </row>
    <row r="325" spans="1:68" x14ac:dyDescent="0.45">
      <c r="A325" s="22"/>
      <c r="B325" s="22"/>
      <c r="C325" s="22"/>
      <c r="D325" s="22"/>
      <c r="E325" s="22"/>
      <c r="F325" s="22"/>
      <c r="G325" s="24">
        <f t="shared" si="56"/>
        <v>0</v>
      </c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6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4">
        <f t="shared" si="60"/>
        <v>0</v>
      </c>
      <c r="BF325" s="27">
        <f t="shared" si="58"/>
        <v>0</v>
      </c>
      <c r="BG325" s="28">
        <f t="shared" si="57"/>
        <v>0</v>
      </c>
      <c r="BH325" s="29" t="e">
        <f t="shared" si="59"/>
        <v>#DIV/0!</v>
      </c>
      <c r="BI325" s="30"/>
      <c r="BJ325" s="31" t="e">
        <f t="shared" si="55"/>
        <v>#DIV/0!</v>
      </c>
      <c r="BK325" s="22"/>
      <c r="BL325" s="33" t="e">
        <f t="shared" si="61"/>
        <v>#DIV/0!</v>
      </c>
      <c r="BM325" s="22"/>
      <c r="BN325" s="32"/>
      <c r="BO325" s="34" t="e">
        <f t="shared" si="62"/>
        <v>#DIV/0!</v>
      </c>
      <c r="BP325" s="35" t="e">
        <f t="shared" si="63"/>
        <v>#DIV/0!</v>
      </c>
    </row>
    <row r="326" spans="1:68" x14ac:dyDescent="0.45">
      <c r="A326" s="22"/>
      <c r="B326" s="22"/>
      <c r="C326" s="22"/>
      <c r="D326" s="22"/>
      <c r="E326" s="22"/>
      <c r="F326" s="22"/>
      <c r="G326" s="24">
        <f t="shared" si="56"/>
        <v>0</v>
      </c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6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4">
        <f t="shared" si="60"/>
        <v>0</v>
      </c>
      <c r="BF326" s="27">
        <f t="shared" si="58"/>
        <v>0</v>
      </c>
      <c r="BG326" s="28">
        <f t="shared" si="57"/>
        <v>0</v>
      </c>
      <c r="BH326" s="29" t="e">
        <f t="shared" si="59"/>
        <v>#DIV/0!</v>
      </c>
      <c r="BI326" s="30"/>
      <c r="BJ326" s="31" t="e">
        <f t="shared" ref="BJ326:BJ389" si="64">(BG326*60)/BI326*7</f>
        <v>#DIV/0!</v>
      </c>
      <c r="BK326" s="22"/>
      <c r="BL326" s="33" t="e">
        <f t="shared" si="61"/>
        <v>#DIV/0!</v>
      </c>
      <c r="BM326" s="22"/>
      <c r="BN326" s="32"/>
      <c r="BO326" s="34" t="e">
        <f t="shared" si="62"/>
        <v>#DIV/0!</v>
      </c>
      <c r="BP326" s="35" t="e">
        <f t="shared" si="63"/>
        <v>#DIV/0!</v>
      </c>
    </row>
    <row r="327" spans="1:68" x14ac:dyDescent="0.45">
      <c r="A327" s="22"/>
      <c r="B327" s="22"/>
      <c r="C327" s="22"/>
      <c r="D327" s="22"/>
      <c r="E327" s="22"/>
      <c r="F327" s="22"/>
      <c r="G327" s="24">
        <f t="shared" si="56"/>
        <v>0</v>
      </c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6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4">
        <f t="shared" si="60"/>
        <v>0</v>
      </c>
      <c r="BF327" s="27">
        <f t="shared" si="58"/>
        <v>0</v>
      </c>
      <c r="BG327" s="28">
        <f t="shared" si="57"/>
        <v>0</v>
      </c>
      <c r="BH327" s="29" t="e">
        <f t="shared" si="59"/>
        <v>#DIV/0!</v>
      </c>
      <c r="BI327" s="30"/>
      <c r="BJ327" s="31" t="e">
        <f t="shared" si="64"/>
        <v>#DIV/0!</v>
      </c>
      <c r="BK327" s="22"/>
      <c r="BL327" s="33" t="e">
        <f t="shared" si="61"/>
        <v>#DIV/0!</v>
      </c>
      <c r="BM327" s="22"/>
      <c r="BN327" s="32"/>
      <c r="BO327" s="34" t="e">
        <f t="shared" si="62"/>
        <v>#DIV/0!</v>
      </c>
      <c r="BP327" s="35" t="e">
        <f t="shared" si="63"/>
        <v>#DIV/0!</v>
      </c>
    </row>
    <row r="328" spans="1:68" x14ac:dyDescent="0.45">
      <c r="A328" s="22"/>
      <c r="B328" s="22"/>
      <c r="C328" s="22"/>
      <c r="D328" s="22"/>
      <c r="E328" s="22"/>
      <c r="F328" s="22"/>
      <c r="G328" s="24">
        <f t="shared" si="56"/>
        <v>0</v>
      </c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6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4">
        <f t="shared" si="60"/>
        <v>0</v>
      </c>
      <c r="BF328" s="27">
        <f t="shared" si="58"/>
        <v>0</v>
      </c>
      <c r="BG328" s="28">
        <f t="shared" si="57"/>
        <v>0</v>
      </c>
      <c r="BH328" s="29" t="e">
        <f t="shared" si="59"/>
        <v>#DIV/0!</v>
      </c>
      <c r="BI328" s="30"/>
      <c r="BJ328" s="31" t="e">
        <f t="shared" si="64"/>
        <v>#DIV/0!</v>
      </c>
      <c r="BK328" s="22"/>
      <c r="BL328" s="33" t="e">
        <f t="shared" si="61"/>
        <v>#DIV/0!</v>
      </c>
      <c r="BM328" s="22"/>
      <c r="BN328" s="32"/>
      <c r="BO328" s="34" t="e">
        <f t="shared" si="62"/>
        <v>#DIV/0!</v>
      </c>
      <c r="BP328" s="35" t="e">
        <f t="shared" si="63"/>
        <v>#DIV/0!</v>
      </c>
    </row>
    <row r="329" spans="1:68" x14ac:dyDescent="0.45">
      <c r="A329" s="22"/>
      <c r="B329" s="22"/>
      <c r="C329" s="22"/>
      <c r="D329" s="22"/>
      <c r="E329" s="22"/>
      <c r="F329" s="22"/>
      <c r="G329" s="24">
        <f t="shared" si="56"/>
        <v>0</v>
      </c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6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4">
        <f t="shared" si="60"/>
        <v>0</v>
      </c>
      <c r="BF329" s="27">
        <f t="shared" si="58"/>
        <v>0</v>
      </c>
      <c r="BG329" s="28">
        <f t="shared" si="57"/>
        <v>0</v>
      </c>
      <c r="BH329" s="29" t="e">
        <f t="shared" si="59"/>
        <v>#DIV/0!</v>
      </c>
      <c r="BI329" s="30"/>
      <c r="BJ329" s="31" t="e">
        <f t="shared" si="64"/>
        <v>#DIV/0!</v>
      </c>
      <c r="BK329" s="22"/>
      <c r="BL329" s="33" t="e">
        <f t="shared" si="61"/>
        <v>#DIV/0!</v>
      </c>
      <c r="BM329" s="22"/>
      <c r="BN329" s="32"/>
      <c r="BO329" s="34" t="e">
        <f t="shared" si="62"/>
        <v>#DIV/0!</v>
      </c>
      <c r="BP329" s="35" t="e">
        <f t="shared" si="63"/>
        <v>#DIV/0!</v>
      </c>
    </row>
    <row r="330" spans="1:68" x14ac:dyDescent="0.45">
      <c r="A330" s="22"/>
      <c r="B330" s="22"/>
      <c r="C330" s="22"/>
      <c r="D330" s="22"/>
      <c r="E330" s="22"/>
      <c r="F330" s="22"/>
      <c r="G330" s="24">
        <f t="shared" si="56"/>
        <v>0</v>
      </c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6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4">
        <f t="shared" si="60"/>
        <v>0</v>
      </c>
      <c r="BF330" s="27">
        <f t="shared" si="58"/>
        <v>0</v>
      </c>
      <c r="BG330" s="28">
        <f t="shared" si="57"/>
        <v>0</v>
      </c>
      <c r="BH330" s="29" t="e">
        <f t="shared" si="59"/>
        <v>#DIV/0!</v>
      </c>
      <c r="BI330" s="30"/>
      <c r="BJ330" s="31" t="e">
        <f t="shared" si="64"/>
        <v>#DIV/0!</v>
      </c>
      <c r="BK330" s="22"/>
      <c r="BL330" s="33" t="e">
        <f t="shared" si="61"/>
        <v>#DIV/0!</v>
      </c>
      <c r="BM330" s="22"/>
      <c r="BN330" s="32"/>
      <c r="BO330" s="34" t="e">
        <f t="shared" si="62"/>
        <v>#DIV/0!</v>
      </c>
      <c r="BP330" s="35" t="e">
        <f t="shared" si="63"/>
        <v>#DIV/0!</v>
      </c>
    </row>
    <row r="331" spans="1:68" x14ac:dyDescent="0.45">
      <c r="A331" s="22"/>
      <c r="B331" s="22"/>
      <c r="C331" s="22"/>
      <c r="D331" s="22"/>
      <c r="E331" s="22"/>
      <c r="F331" s="22"/>
      <c r="G331" s="24">
        <f t="shared" si="56"/>
        <v>0</v>
      </c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6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4">
        <f t="shared" si="60"/>
        <v>0</v>
      </c>
      <c r="BF331" s="27">
        <f t="shared" si="58"/>
        <v>0</v>
      </c>
      <c r="BG331" s="28">
        <f t="shared" si="57"/>
        <v>0</v>
      </c>
      <c r="BH331" s="29" t="e">
        <f t="shared" si="59"/>
        <v>#DIV/0!</v>
      </c>
      <c r="BI331" s="30"/>
      <c r="BJ331" s="31" t="e">
        <f t="shared" si="64"/>
        <v>#DIV/0!</v>
      </c>
      <c r="BK331" s="22"/>
      <c r="BL331" s="33" t="e">
        <f t="shared" si="61"/>
        <v>#DIV/0!</v>
      </c>
      <c r="BM331" s="22"/>
      <c r="BN331" s="32"/>
      <c r="BO331" s="34" t="e">
        <f t="shared" si="62"/>
        <v>#DIV/0!</v>
      </c>
      <c r="BP331" s="35" t="e">
        <f t="shared" si="63"/>
        <v>#DIV/0!</v>
      </c>
    </row>
    <row r="332" spans="1:68" x14ac:dyDescent="0.45">
      <c r="A332" s="22"/>
      <c r="B332" s="22"/>
      <c r="C332" s="22"/>
      <c r="D332" s="22"/>
      <c r="E332" s="22"/>
      <c r="F332" s="22"/>
      <c r="G332" s="24">
        <f t="shared" si="56"/>
        <v>0</v>
      </c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6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4">
        <f t="shared" si="60"/>
        <v>0</v>
      </c>
      <c r="BF332" s="27">
        <f t="shared" si="58"/>
        <v>0</v>
      </c>
      <c r="BG332" s="28">
        <f t="shared" si="57"/>
        <v>0</v>
      </c>
      <c r="BH332" s="29" t="e">
        <f t="shared" si="59"/>
        <v>#DIV/0!</v>
      </c>
      <c r="BI332" s="30"/>
      <c r="BJ332" s="31" t="e">
        <f t="shared" si="64"/>
        <v>#DIV/0!</v>
      </c>
      <c r="BK332" s="22"/>
      <c r="BL332" s="33" t="e">
        <f t="shared" si="61"/>
        <v>#DIV/0!</v>
      </c>
      <c r="BM332" s="22"/>
      <c r="BN332" s="32"/>
      <c r="BO332" s="34" t="e">
        <f t="shared" si="62"/>
        <v>#DIV/0!</v>
      </c>
      <c r="BP332" s="35" t="e">
        <f t="shared" si="63"/>
        <v>#DIV/0!</v>
      </c>
    </row>
    <row r="333" spans="1:68" x14ac:dyDescent="0.45">
      <c r="A333" s="22"/>
      <c r="B333" s="22"/>
      <c r="C333" s="22"/>
      <c r="D333" s="22"/>
      <c r="E333" s="22"/>
      <c r="F333" s="22"/>
      <c r="G333" s="24">
        <f t="shared" si="56"/>
        <v>0</v>
      </c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6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4">
        <f t="shared" si="60"/>
        <v>0</v>
      </c>
      <c r="BF333" s="27">
        <f t="shared" si="58"/>
        <v>0</v>
      </c>
      <c r="BG333" s="28">
        <f t="shared" si="57"/>
        <v>0</v>
      </c>
      <c r="BH333" s="29" t="e">
        <f t="shared" si="59"/>
        <v>#DIV/0!</v>
      </c>
      <c r="BI333" s="30"/>
      <c r="BJ333" s="31" t="e">
        <f t="shared" si="64"/>
        <v>#DIV/0!</v>
      </c>
      <c r="BK333" s="22"/>
      <c r="BL333" s="33" t="e">
        <f t="shared" si="61"/>
        <v>#DIV/0!</v>
      </c>
      <c r="BM333" s="22"/>
      <c r="BN333" s="32"/>
      <c r="BO333" s="34" t="e">
        <f t="shared" si="62"/>
        <v>#DIV/0!</v>
      </c>
      <c r="BP333" s="35" t="e">
        <f t="shared" si="63"/>
        <v>#DIV/0!</v>
      </c>
    </row>
    <row r="334" spans="1:68" x14ac:dyDescent="0.45">
      <c r="A334" s="22"/>
      <c r="B334" s="22"/>
      <c r="C334" s="22"/>
      <c r="D334" s="22"/>
      <c r="E334" s="22"/>
      <c r="F334" s="22"/>
      <c r="G334" s="24">
        <f t="shared" si="56"/>
        <v>0</v>
      </c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6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4">
        <f t="shared" si="60"/>
        <v>0</v>
      </c>
      <c r="BF334" s="27">
        <f t="shared" si="58"/>
        <v>0</v>
      </c>
      <c r="BG334" s="28">
        <f t="shared" si="57"/>
        <v>0</v>
      </c>
      <c r="BH334" s="29" t="e">
        <f t="shared" si="59"/>
        <v>#DIV/0!</v>
      </c>
      <c r="BI334" s="30"/>
      <c r="BJ334" s="31" t="e">
        <f t="shared" si="64"/>
        <v>#DIV/0!</v>
      </c>
      <c r="BK334" s="22"/>
      <c r="BL334" s="33" t="e">
        <f t="shared" si="61"/>
        <v>#DIV/0!</v>
      </c>
      <c r="BM334" s="22"/>
      <c r="BN334" s="32"/>
      <c r="BO334" s="34" t="e">
        <f t="shared" si="62"/>
        <v>#DIV/0!</v>
      </c>
      <c r="BP334" s="35" t="e">
        <f t="shared" si="63"/>
        <v>#DIV/0!</v>
      </c>
    </row>
    <row r="335" spans="1:68" x14ac:dyDescent="0.45">
      <c r="A335" s="22"/>
      <c r="B335" s="22"/>
      <c r="C335" s="22"/>
      <c r="D335" s="22"/>
      <c r="E335" s="22"/>
      <c r="F335" s="22"/>
      <c r="G335" s="24">
        <f t="shared" si="56"/>
        <v>0</v>
      </c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6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4">
        <f t="shared" si="60"/>
        <v>0</v>
      </c>
      <c r="BF335" s="27">
        <f t="shared" si="58"/>
        <v>0</v>
      </c>
      <c r="BG335" s="28">
        <f t="shared" si="57"/>
        <v>0</v>
      </c>
      <c r="BH335" s="29" t="e">
        <f t="shared" si="59"/>
        <v>#DIV/0!</v>
      </c>
      <c r="BI335" s="30"/>
      <c r="BJ335" s="31" t="e">
        <f t="shared" si="64"/>
        <v>#DIV/0!</v>
      </c>
      <c r="BK335" s="22"/>
      <c r="BL335" s="33" t="e">
        <f t="shared" si="61"/>
        <v>#DIV/0!</v>
      </c>
      <c r="BM335" s="22"/>
      <c r="BN335" s="32"/>
      <c r="BO335" s="34" t="e">
        <f t="shared" si="62"/>
        <v>#DIV/0!</v>
      </c>
      <c r="BP335" s="35" t="e">
        <f t="shared" si="63"/>
        <v>#DIV/0!</v>
      </c>
    </row>
    <row r="336" spans="1:68" x14ac:dyDescent="0.45">
      <c r="A336" s="22"/>
      <c r="B336" s="22"/>
      <c r="C336" s="22"/>
      <c r="D336" s="22"/>
      <c r="E336" s="22"/>
      <c r="F336" s="22"/>
      <c r="G336" s="24">
        <f t="shared" si="56"/>
        <v>0</v>
      </c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6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4">
        <f t="shared" si="60"/>
        <v>0</v>
      </c>
      <c r="BF336" s="27">
        <f t="shared" si="58"/>
        <v>0</v>
      </c>
      <c r="BG336" s="28">
        <f t="shared" si="57"/>
        <v>0</v>
      </c>
      <c r="BH336" s="29" t="e">
        <f t="shared" si="59"/>
        <v>#DIV/0!</v>
      </c>
      <c r="BI336" s="30"/>
      <c r="BJ336" s="31" t="e">
        <f t="shared" si="64"/>
        <v>#DIV/0!</v>
      </c>
      <c r="BK336" s="22"/>
      <c r="BL336" s="33" t="e">
        <f t="shared" si="61"/>
        <v>#DIV/0!</v>
      </c>
      <c r="BM336" s="22"/>
      <c r="BN336" s="32"/>
      <c r="BO336" s="34" t="e">
        <f t="shared" si="62"/>
        <v>#DIV/0!</v>
      </c>
      <c r="BP336" s="35" t="e">
        <f t="shared" si="63"/>
        <v>#DIV/0!</v>
      </c>
    </row>
    <row r="337" spans="1:68" x14ac:dyDescent="0.45">
      <c r="A337" s="22"/>
      <c r="B337" s="22"/>
      <c r="C337" s="22"/>
      <c r="D337" s="22"/>
      <c r="E337" s="22"/>
      <c r="F337" s="22"/>
      <c r="G337" s="24">
        <f t="shared" si="56"/>
        <v>0</v>
      </c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6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4">
        <f t="shared" si="60"/>
        <v>0</v>
      </c>
      <c r="BF337" s="27">
        <f t="shared" si="58"/>
        <v>0</v>
      </c>
      <c r="BG337" s="28">
        <f t="shared" si="57"/>
        <v>0</v>
      </c>
      <c r="BH337" s="29" t="e">
        <f t="shared" si="59"/>
        <v>#DIV/0!</v>
      </c>
      <c r="BI337" s="30"/>
      <c r="BJ337" s="31" t="e">
        <f t="shared" si="64"/>
        <v>#DIV/0!</v>
      </c>
      <c r="BK337" s="22"/>
      <c r="BL337" s="33" t="e">
        <f t="shared" si="61"/>
        <v>#DIV/0!</v>
      </c>
      <c r="BM337" s="22"/>
      <c r="BN337" s="32"/>
      <c r="BO337" s="34" t="e">
        <f t="shared" si="62"/>
        <v>#DIV/0!</v>
      </c>
      <c r="BP337" s="35" t="e">
        <f t="shared" si="63"/>
        <v>#DIV/0!</v>
      </c>
    </row>
    <row r="338" spans="1:68" x14ac:dyDescent="0.45">
      <c r="A338" s="22"/>
      <c r="B338" s="22"/>
      <c r="C338" s="22"/>
      <c r="D338" s="22"/>
      <c r="E338" s="22"/>
      <c r="F338" s="22"/>
      <c r="G338" s="24">
        <f t="shared" si="56"/>
        <v>0</v>
      </c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6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4">
        <f t="shared" si="60"/>
        <v>0</v>
      </c>
      <c r="BF338" s="27">
        <f t="shared" si="58"/>
        <v>0</v>
      </c>
      <c r="BG338" s="28">
        <f t="shared" si="57"/>
        <v>0</v>
      </c>
      <c r="BH338" s="29" t="e">
        <f t="shared" si="59"/>
        <v>#DIV/0!</v>
      </c>
      <c r="BI338" s="30"/>
      <c r="BJ338" s="31" t="e">
        <f t="shared" si="64"/>
        <v>#DIV/0!</v>
      </c>
      <c r="BK338" s="22"/>
      <c r="BL338" s="33" t="e">
        <f t="shared" si="61"/>
        <v>#DIV/0!</v>
      </c>
      <c r="BM338" s="22"/>
      <c r="BN338" s="32"/>
      <c r="BO338" s="34" t="e">
        <f t="shared" si="62"/>
        <v>#DIV/0!</v>
      </c>
      <c r="BP338" s="35" t="e">
        <f t="shared" si="63"/>
        <v>#DIV/0!</v>
      </c>
    </row>
    <row r="339" spans="1:68" x14ac:dyDescent="0.45">
      <c r="A339" s="22"/>
      <c r="B339" s="22"/>
      <c r="C339" s="22"/>
      <c r="D339" s="22"/>
      <c r="E339" s="22"/>
      <c r="F339" s="22"/>
      <c r="G339" s="24">
        <f t="shared" si="56"/>
        <v>0</v>
      </c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6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4">
        <f t="shared" si="60"/>
        <v>0</v>
      </c>
      <c r="BF339" s="27">
        <f t="shared" si="58"/>
        <v>0</v>
      </c>
      <c r="BG339" s="28">
        <f t="shared" si="57"/>
        <v>0</v>
      </c>
      <c r="BH339" s="29" t="e">
        <f t="shared" si="59"/>
        <v>#DIV/0!</v>
      </c>
      <c r="BI339" s="30"/>
      <c r="BJ339" s="31" t="e">
        <f t="shared" si="64"/>
        <v>#DIV/0!</v>
      </c>
      <c r="BK339" s="22"/>
      <c r="BL339" s="33" t="e">
        <f t="shared" si="61"/>
        <v>#DIV/0!</v>
      </c>
      <c r="BM339" s="22"/>
      <c r="BN339" s="32"/>
      <c r="BO339" s="34" t="e">
        <f t="shared" si="62"/>
        <v>#DIV/0!</v>
      </c>
      <c r="BP339" s="35" t="e">
        <f t="shared" si="63"/>
        <v>#DIV/0!</v>
      </c>
    </row>
    <row r="340" spans="1:68" x14ac:dyDescent="0.45">
      <c r="A340" s="22"/>
      <c r="B340" s="22"/>
      <c r="C340" s="22"/>
      <c r="D340" s="22"/>
      <c r="E340" s="22"/>
      <c r="F340" s="22"/>
      <c r="G340" s="24">
        <f t="shared" si="56"/>
        <v>0</v>
      </c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6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4">
        <f t="shared" si="60"/>
        <v>0</v>
      </c>
      <c r="BF340" s="27">
        <f t="shared" si="58"/>
        <v>0</v>
      </c>
      <c r="BG340" s="28">
        <f t="shared" si="57"/>
        <v>0</v>
      </c>
      <c r="BH340" s="29" t="e">
        <f t="shared" si="59"/>
        <v>#DIV/0!</v>
      </c>
      <c r="BI340" s="30"/>
      <c r="BJ340" s="31" t="e">
        <f t="shared" si="64"/>
        <v>#DIV/0!</v>
      </c>
      <c r="BK340" s="22"/>
      <c r="BL340" s="33" t="e">
        <f t="shared" si="61"/>
        <v>#DIV/0!</v>
      </c>
      <c r="BM340" s="22"/>
      <c r="BN340" s="32"/>
      <c r="BO340" s="34" t="e">
        <f t="shared" si="62"/>
        <v>#DIV/0!</v>
      </c>
      <c r="BP340" s="35" t="e">
        <f t="shared" si="63"/>
        <v>#DIV/0!</v>
      </c>
    </row>
    <row r="341" spans="1:68" x14ac:dyDescent="0.45">
      <c r="A341" s="22"/>
      <c r="B341" s="22"/>
      <c r="C341" s="22"/>
      <c r="D341" s="22"/>
      <c r="E341" s="22"/>
      <c r="F341" s="22"/>
      <c r="G341" s="24">
        <f t="shared" si="56"/>
        <v>0</v>
      </c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6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4">
        <f t="shared" si="60"/>
        <v>0</v>
      </c>
      <c r="BF341" s="27">
        <f t="shared" si="58"/>
        <v>0</v>
      </c>
      <c r="BG341" s="28">
        <f t="shared" si="57"/>
        <v>0</v>
      </c>
      <c r="BH341" s="29" t="e">
        <f t="shared" si="59"/>
        <v>#DIV/0!</v>
      </c>
      <c r="BI341" s="30"/>
      <c r="BJ341" s="31" t="e">
        <f t="shared" si="64"/>
        <v>#DIV/0!</v>
      </c>
      <c r="BK341" s="22"/>
      <c r="BL341" s="33" t="e">
        <f t="shared" si="61"/>
        <v>#DIV/0!</v>
      </c>
      <c r="BM341" s="22"/>
      <c r="BN341" s="32"/>
      <c r="BO341" s="34" t="e">
        <f t="shared" si="62"/>
        <v>#DIV/0!</v>
      </c>
      <c r="BP341" s="35" t="e">
        <f t="shared" si="63"/>
        <v>#DIV/0!</v>
      </c>
    </row>
    <row r="342" spans="1:68" x14ac:dyDescent="0.45">
      <c r="A342" s="22"/>
      <c r="B342" s="22"/>
      <c r="C342" s="22"/>
      <c r="D342" s="22"/>
      <c r="E342" s="22"/>
      <c r="F342" s="22"/>
      <c r="G342" s="24">
        <f t="shared" si="56"/>
        <v>0</v>
      </c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6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4">
        <f t="shared" si="60"/>
        <v>0</v>
      </c>
      <c r="BF342" s="27">
        <f t="shared" si="58"/>
        <v>0</v>
      </c>
      <c r="BG342" s="28">
        <f t="shared" si="57"/>
        <v>0</v>
      </c>
      <c r="BH342" s="29" t="e">
        <f t="shared" si="59"/>
        <v>#DIV/0!</v>
      </c>
      <c r="BI342" s="30"/>
      <c r="BJ342" s="31" t="e">
        <f t="shared" si="64"/>
        <v>#DIV/0!</v>
      </c>
      <c r="BK342" s="22"/>
      <c r="BL342" s="33" t="e">
        <f t="shared" si="61"/>
        <v>#DIV/0!</v>
      </c>
      <c r="BM342" s="22"/>
      <c r="BN342" s="32"/>
      <c r="BO342" s="34" t="e">
        <f t="shared" si="62"/>
        <v>#DIV/0!</v>
      </c>
      <c r="BP342" s="35" t="e">
        <f t="shared" si="63"/>
        <v>#DIV/0!</v>
      </c>
    </row>
    <row r="343" spans="1:68" x14ac:dyDescent="0.45">
      <c r="A343" s="22"/>
      <c r="B343" s="22"/>
      <c r="C343" s="22"/>
      <c r="D343" s="22"/>
      <c r="E343" s="22"/>
      <c r="F343" s="22"/>
      <c r="G343" s="24">
        <f t="shared" si="56"/>
        <v>0</v>
      </c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6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4">
        <f t="shared" si="60"/>
        <v>0</v>
      </c>
      <c r="BF343" s="27">
        <f t="shared" si="58"/>
        <v>0</v>
      </c>
      <c r="BG343" s="28">
        <f t="shared" si="57"/>
        <v>0</v>
      </c>
      <c r="BH343" s="29" t="e">
        <f t="shared" si="59"/>
        <v>#DIV/0!</v>
      </c>
      <c r="BI343" s="30"/>
      <c r="BJ343" s="31" t="e">
        <f t="shared" si="64"/>
        <v>#DIV/0!</v>
      </c>
      <c r="BK343" s="22"/>
      <c r="BL343" s="33" t="e">
        <f t="shared" si="61"/>
        <v>#DIV/0!</v>
      </c>
      <c r="BM343" s="22"/>
      <c r="BN343" s="32"/>
      <c r="BO343" s="34" t="e">
        <f t="shared" si="62"/>
        <v>#DIV/0!</v>
      </c>
      <c r="BP343" s="35" t="e">
        <f t="shared" si="63"/>
        <v>#DIV/0!</v>
      </c>
    </row>
    <row r="344" spans="1:68" x14ac:dyDescent="0.45">
      <c r="A344" s="22"/>
      <c r="B344" s="22"/>
      <c r="C344" s="22"/>
      <c r="D344" s="22"/>
      <c r="E344" s="22"/>
      <c r="F344" s="22"/>
      <c r="G344" s="24">
        <f t="shared" ref="G344:G407" si="65">(D344-C344)-(E344+F344)</f>
        <v>0</v>
      </c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6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4">
        <f t="shared" si="60"/>
        <v>0</v>
      </c>
      <c r="BF344" s="27">
        <f t="shared" si="58"/>
        <v>0</v>
      </c>
      <c r="BG344" s="28">
        <f t="shared" ref="BG344:BG407" si="66">(HOUR(BF344)*60)+MINUTE(BF344)</f>
        <v>0</v>
      </c>
      <c r="BH344" s="29" t="e">
        <f t="shared" si="59"/>
        <v>#DIV/0!</v>
      </c>
      <c r="BI344" s="30"/>
      <c r="BJ344" s="31" t="e">
        <f t="shared" si="64"/>
        <v>#DIV/0!</v>
      </c>
      <c r="BK344" s="22"/>
      <c r="BL344" s="33" t="e">
        <f t="shared" si="61"/>
        <v>#DIV/0!</v>
      </c>
      <c r="BM344" s="22"/>
      <c r="BN344" s="32"/>
      <c r="BO344" s="34" t="e">
        <f t="shared" si="62"/>
        <v>#DIV/0!</v>
      </c>
      <c r="BP344" s="35" t="e">
        <f t="shared" si="63"/>
        <v>#DIV/0!</v>
      </c>
    </row>
    <row r="345" spans="1:68" x14ac:dyDescent="0.45">
      <c r="A345" s="22"/>
      <c r="B345" s="22"/>
      <c r="C345" s="22"/>
      <c r="D345" s="22"/>
      <c r="E345" s="22"/>
      <c r="F345" s="22"/>
      <c r="G345" s="24">
        <f t="shared" si="65"/>
        <v>0</v>
      </c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6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4">
        <f t="shared" si="60"/>
        <v>0</v>
      </c>
      <c r="BF345" s="27">
        <f t="shared" ref="BF345:BF408" si="67">G345-BE345</f>
        <v>0</v>
      </c>
      <c r="BG345" s="28">
        <f t="shared" si="66"/>
        <v>0</v>
      </c>
      <c r="BH345" s="29" t="e">
        <f t="shared" ref="BH345:BH408" si="68">BF345/G345</f>
        <v>#DIV/0!</v>
      </c>
      <c r="BI345" s="30"/>
      <c r="BJ345" s="31" t="e">
        <f t="shared" si="64"/>
        <v>#DIV/0!</v>
      </c>
      <c r="BK345" s="22"/>
      <c r="BL345" s="33" t="e">
        <f t="shared" si="61"/>
        <v>#DIV/0!</v>
      </c>
      <c r="BM345" s="22"/>
      <c r="BN345" s="32"/>
      <c r="BO345" s="34" t="e">
        <f t="shared" si="62"/>
        <v>#DIV/0!</v>
      </c>
      <c r="BP345" s="35" t="e">
        <f t="shared" si="63"/>
        <v>#DIV/0!</v>
      </c>
    </row>
    <row r="346" spans="1:68" x14ac:dyDescent="0.45">
      <c r="A346" s="22"/>
      <c r="B346" s="22"/>
      <c r="C346" s="22"/>
      <c r="D346" s="22"/>
      <c r="E346" s="22"/>
      <c r="F346" s="22"/>
      <c r="G346" s="24">
        <f t="shared" si="65"/>
        <v>0</v>
      </c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6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4">
        <f t="shared" si="60"/>
        <v>0</v>
      </c>
      <c r="BF346" s="27">
        <f t="shared" si="67"/>
        <v>0</v>
      </c>
      <c r="BG346" s="28">
        <f t="shared" si="66"/>
        <v>0</v>
      </c>
      <c r="BH346" s="29" t="e">
        <f t="shared" si="68"/>
        <v>#DIV/0!</v>
      </c>
      <c r="BI346" s="30"/>
      <c r="BJ346" s="31" t="e">
        <f t="shared" si="64"/>
        <v>#DIV/0!</v>
      </c>
      <c r="BK346" s="22"/>
      <c r="BL346" s="33" t="e">
        <f t="shared" si="61"/>
        <v>#DIV/0!</v>
      </c>
      <c r="BM346" s="22"/>
      <c r="BN346" s="32"/>
      <c r="BO346" s="34" t="e">
        <f t="shared" si="62"/>
        <v>#DIV/0!</v>
      </c>
      <c r="BP346" s="35" t="e">
        <f t="shared" si="63"/>
        <v>#DIV/0!</v>
      </c>
    </row>
    <row r="347" spans="1:68" x14ac:dyDescent="0.45">
      <c r="A347" s="22"/>
      <c r="B347" s="22"/>
      <c r="C347" s="22"/>
      <c r="D347" s="22"/>
      <c r="E347" s="22"/>
      <c r="F347" s="22"/>
      <c r="G347" s="24">
        <f t="shared" si="65"/>
        <v>0</v>
      </c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6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4">
        <f t="shared" si="60"/>
        <v>0</v>
      </c>
      <c r="BF347" s="27">
        <f t="shared" si="67"/>
        <v>0</v>
      </c>
      <c r="BG347" s="28">
        <f t="shared" si="66"/>
        <v>0</v>
      </c>
      <c r="BH347" s="29" t="e">
        <f t="shared" si="68"/>
        <v>#DIV/0!</v>
      </c>
      <c r="BI347" s="30"/>
      <c r="BJ347" s="31" t="e">
        <f t="shared" si="64"/>
        <v>#DIV/0!</v>
      </c>
      <c r="BK347" s="22"/>
      <c r="BL347" s="33" t="e">
        <f t="shared" si="61"/>
        <v>#DIV/0!</v>
      </c>
      <c r="BM347" s="22"/>
      <c r="BN347" s="32"/>
      <c r="BO347" s="34" t="e">
        <f t="shared" si="62"/>
        <v>#DIV/0!</v>
      </c>
      <c r="BP347" s="35" t="e">
        <f t="shared" si="63"/>
        <v>#DIV/0!</v>
      </c>
    </row>
    <row r="348" spans="1:68" x14ac:dyDescent="0.45">
      <c r="A348" s="22"/>
      <c r="B348" s="22"/>
      <c r="C348" s="22"/>
      <c r="D348" s="22"/>
      <c r="E348" s="22"/>
      <c r="F348" s="22"/>
      <c r="G348" s="24">
        <f t="shared" si="65"/>
        <v>0</v>
      </c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6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4">
        <f t="shared" ref="BE348:BE411" si="69">SUM(H348:BD348)</f>
        <v>0</v>
      </c>
      <c r="BF348" s="27">
        <f t="shared" si="67"/>
        <v>0</v>
      </c>
      <c r="BG348" s="28">
        <f t="shared" si="66"/>
        <v>0</v>
      </c>
      <c r="BH348" s="29" t="e">
        <f t="shared" si="68"/>
        <v>#DIV/0!</v>
      </c>
      <c r="BI348" s="30"/>
      <c r="BJ348" s="31" t="e">
        <f t="shared" si="64"/>
        <v>#DIV/0!</v>
      </c>
      <c r="BK348" s="22"/>
      <c r="BL348" s="33" t="e">
        <f t="shared" si="61"/>
        <v>#DIV/0!</v>
      </c>
      <c r="BM348" s="22"/>
      <c r="BN348" s="32"/>
      <c r="BO348" s="34" t="e">
        <f t="shared" si="62"/>
        <v>#DIV/0!</v>
      </c>
      <c r="BP348" s="35" t="e">
        <f t="shared" si="63"/>
        <v>#DIV/0!</v>
      </c>
    </row>
    <row r="349" spans="1:68" x14ac:dyDescent="0.45">
      <c r="A349" s="22"/>
      <c r="B349" s="22"/>
      <c r="C349" s="22"/>
      <c r="D349" s="22"/>
      <c r="E349" s="22"/>
      <c r="F349" s="22"/>
      <c r="G349" s="24">
        <f t="shared" si="65"/>
        <v>0</v>
      </c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6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4">
        <f t="shared" si="69"/>
        <v>0</v>
      </c>
      <c r="BF349" s="27">
        <f t="shared" si="67"/>
        <v>0</v>
      </c>
      <c r="BG349" s="28">
        <f t="shared" si="66"/>
        <v>0</v>
      </c>
      <c r="BH349" s="29" t="e">
        <f t="shared" si="68"/>
        <v>#DIV/0!</v>
      </c>
      <c r="BI349" s="30"/>
      <c r="BJ349" s="31" t="e">
        <f t="shared" si="64"/>
        <v>#DIV/0!</v>
      </c>
      <c r="BK349" s="22"/>
      <c r="BL349" s="33" t="e">
        <f t="shared" si="61"/>
        <v>#DIV/0!</v>
      </c>
      <c r="BM349" s="22"/>
      <c r="BN349" s="32"/>
      <c r="BO349" s="34" t="e">
        <f t="shared" si="62"/>
        <v>#DIV/0!</v>
      </c>
      <c r="BP349" s="35" t="e">
        <f t="shared" si="63"/>
        <v>#DIV/0!</v>
      </c>
    </row>
    <row r="350" spans="1:68" x14ac:dyDescent="0.45">
      <c r="A350" s="22"/>
      <c r="B350" s="22"/>
      <c r="C350" s="22"/>
      <c r="D350" s="22"/>
      <c r="E350" s="22"/>
      <c r="F350" s="22"/>
      <c r="G350" s="24">
        <f t="shared" si="65"/>
        <v>0</v>
      </c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6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4">
        <f t="shared" si="69"/>
        <v>0</v>
      </c>
      <c r="BF350" s="27">
        <f t="shared" si="67"/>
        <v>0</v>
      </c>
      <c r="BG350" s="28">
        <f t="shared" si="66"/>
        <v>0</v>
      </c>
      <c r="BH350" s="29" t="e">
        <f t="shared" si="68"/>
        <v>#DIV/0!</v>
      </c>
      <c r="BI350" s="30"/>
      <c r="BJ350" s="31" t="e">
        <f t="shared" si="64"/>
        <v>#DIV/0!</v>
      </c>
      <c r="BK350" s="22"/>
      <c r="BL350" s="33" t="e">
        <f t="shared" si="61"/>
        <v>#DIV/0!</v>
      </c>
      <c r="BM350" s="22"/>
      <c r="BN350" s="32"/>
      <c r="BO350" s="34" t="e">
        <f t="shared" si="62"/>
        <v>#DIV/0!</v>
      </c>
      <c r="BP350" s="35" t="e">
        <f t="shared" si="63"/>
        <v>#DIV/0!</v>
      </c>
    </row>
    <row r="351" spans="1:68" x14ac:dyDescent="0.45">
      <c r="A351" s="22"/>
      <c r="B351" s="22"/>
      <c r="C351" s="22"/>
      <c r="D351" s="22"/>
      <c r="E351" s="22"/>
      <c r="F351" s="22"/>
      <c r="G351" s="24">
        <f t="shared" si="65"/>
        <v>0</v>
      </c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6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4">
        <f t="shared" si="69"/>
        <v>0</v>
      </c>
      <c r="BF351" s="27">
        <f t="shared" si="67"/>
        <v>0</v>
      </c>
      <c r="BG351" s="28">
        <f t="shared" si="66"/>
        <v>0</v>
      </c>
      <c r="BH351" s="29" t="e">
        <f t="shared" si="68"/>
        <v>#DIV/0!</v>
      </c>
      <c r="BI351" s="30"/>
      <c r="BJ351" s="31" t="e">
        <f t="shared" si="64"/>
        <v>#DIV/0!</v>
      </c>
      <c r="BK351" s="22"/>
      <c r="BL351" s="33" t="e">
        <f t="shared" si="61"/>
        <v>#DIV/0!</v>
      </c>
      <c r="BM351" s="22"/>
      <c r="BN351" s="32"/>
      <c r="BO351" s="34" t="e">
        <f t="shared" si="62"/>
        <v>#DIV/0!</v>
      </c>
      <c r="BP351" s="35" t="e">
        <f t="shared" si="63"/>
        <v>#DIV/0!</v>
      </c>
    </row>
    <row r="352" spans="1:68" x14ac:dyDescent="0.45">
      <c r="A352" s="22"/>
      <c r="B352" s="22"/>
      <c r="C352" s="22"/>
      <c r="D352" s="22"/>
      <c r="E352" s="22"/>
      <c r="F352" s="22"/>
      <c r="G352" s="24">
        <f t="shared" si="65"/>
        <v>0</v>
      </c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6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4">
        <f t="shared" si="69"/>
        <v>0</v>
      </c>
      <c r="BF352" s="27">
        <f t="shared" si="67"/>
        <v>0</v>
      </c>
      <c r="BG352" s="28">
        <f t="shared" si="66"/>
        <v>0</v>
      </c>
      <c r="BH352" s="29" t="e">
        <f t="shared" si="68"/>
        <v>#DIV/0!</v>
      </c>
      <c r="BI352" s="30"/>
      <c r="BJ352" s="31" t="e">
        <f t="shared" si="64"/>
        <v>#DIV/0!</v>
      </c>
      <c r="BK352" s="22"/>
      <c r="BL352" s="33" t="e">
        <f t="shared" si="61"/>
        <v>#DIV/0!</v>
      </c>
      <c r="BM352" s="22"/>
      <c r="BN352" s="32"/>
      <c r="BO352" s="34" t="e">
        <f t="shared" si="62"/>
        <v>#DIV/0!</v>
      </c>
      <c r="BP352" s="35" t="e">
        <f t="shared" si="63"/>
        <v>#DIV/0!</v>
      </c>
    </row>
    <row r="353" spans="1:68" x14ac:dyDescent="0.45">
      <c r="A353" s="22"/>
      <c r="B353" s="22"/>
      <c r="C353" s="22"/>
      <c r="D353" s="22"/>
      <c r="E353" s="22"/>
      <c r="F353" s="22"/>
      <c r="G353" s="24">
        <f t="shared" si="65"/>
        <v>0</v>
      </c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6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4">
        <f t="shared" si="69"/>
        <v>0</v>
      </c>
      <c r="BF353" s="27">
        <f t="shared" si="67"/>
        <v>0</v>
      </c>
      <c r="BG353" s="28">
        <f t="shared" si="66"/>
        <v>0</v>
      </c>
      <c r="BH353" s="29" t="e">
        <f t="shared" si="68"/>
        <v>#DIV/0!</v>
      </c>
      <c r="BI353" s="30"/>
      <c r="BJ353" s="31" t="e">
        <f t="shared" si="64"/>
        <v>#DIV/0!</v>
      </c>
      <c r="BK353" s="22"/>
      <c r="BL353" s="33" t="e">
        <f t="shared" si="61"/>
        <v>#DIV/0!</v>
      </c>
      <c r="BM353" s="22"/>
      <c r="BN353" s="32"/>
      <c r="BO353" s="34" t="e">
        <f t="shared" si="62"/>
        <v>#DIV/0!</v>
      </c>
      <c r="BP353" s="35" t="e">
        <f t="shared" si="63"/>
        <v>#DIV/0!</v>
      </c>
    </row>
    <row r="354" spans="1:68" x14ac:dyDescent="0.45">
      <c r="A354" s="22"/>
      <c r="B354" s="22"/>
      <c r="C354" s="22"/>
      <c r="D354" s="22"/>
      <c r="E354" s="22"/>
      <c r="F354" s="22"/>
      <c r="G354" s="24">
        <f t="shared" si="65"/>
        <v>0</v>
      </c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6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4">
        <f t="shared" si="69"/>
        <v>0</v>
      </c>
      <c r="BF354" s="27">
        <f t="shared" si="67"/>
        <v>0</v>
      </c>
      <c r="BG354" s="28">
        <f t="shared" si="66"/>
        <v>0</v>
      </c>
      <c r="BH354" s="29" t="e">
        <f t="shared" si="68"/>
        <v>#DIV/0!</v>
      </c>
      <c r="BI354" s="30"/>
      <c r="BJ354" s="31" t="e">
        <f t="shared" si="64"/>
        <v>#DIV/0!</v>
      </c>
      <c r="BK354" s="22"/>
      <c r="BL354" s="33" t="e">
        <f t="shared" si="61"/>
        <v>#DIV/0!</v>
      </c>
      <c r="BM354" s="22"/>
      <c r="BN354" s="32"/>
      <c r="BO354" s="34" t="e">
        <f t="shared" si="62"/>
        <v>#DIV/0!</v>
      </c>
      <c r="BP354" s="35" t="e">
        <f t="shared" si="63"/>
        <v>#DIV/0!</v>
      </c>
    </row>
    <row r="355" spans="1:68" x14ac:dyDescent="0.45">
      <c r="A355" s="22"/>
      <c r="B355" s="22"/>
      <c r="C355" s="22"/>
      <c r="D355" s="22"/>
      <c r="E355" s="22"/>
      <c r="F355" s="22"/>
      <c r="G355" s="24">
        <f t="shared" si="65"/>
        <v>0</v>
      </c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6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4">
        <f t="shared" si="69"/>
        <v>0</v>
      </c>
      <c r="BF355" s="27">
        <f t="shared" si="67"/>
        <v>0</v>
      </c>
      <c r="BG355" s="28">
        <f t="shared" si="66"/>
        <v>0</v>
      </c>
      <c r="BH355" s="29" t="e">
        <f t="shared" si="68"/>
        <v>#DIV/0!</v>
      </c>
      <c r="BI355" s="30"/>
      <c r="BJ355" s="31" t="e">
        <f t="shared" si="64"/>
        <v>#DIV/0!</v>
      </c>
      <c r="BK355" s="22"/>
      <c r="BL355" s="33" t="e">
        <f t="shared" si="61"/>
        <v>#DIV/0!</v>
      </c>
      <c r="BM355" s="22"/>
      <c r="BN355" s="32"/>
      <c r="BO355" s="34" t="e">
        <f t="shared" si="62"/>
        <v>#DIV/0!</v>
      </c>
      <c r="BP355" s="35" t="e">
        <f t="shared" si="63"/>
        <v>#DIV/0!</v>
      </c>
    </row>
    <row r="356" spans="1:68" x14ac:dyDescent="0.45">
      <c r="A356" s="22"/>
      <c r="B356" s="22"/>
      <c r="C356" s="22"/>
      <c r="D356" s="22"/>
      <c r="E356" s="22"/>
      <c r="F356" s="22"/>
      <c r="G356" s="24">
        <f t="shared" si="65"/>
        <v>0</v>
      </c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6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4">
        <f t="shared" si="69"/>
        <v>0</v>
      </c>
      <c r="BF356" s="27">
        <f t="shared" si="67"/>
        <v>0</v>
      </c>
      <c r="BG356" s="28">
        <f t="shared" si="66"/>
        <v>0</v>
      </c>
      <c r="BH356" s="29" t="e">
        <f t="shared" si="68"/>
        <v>#DIV/0!</v>
      </c>
      <c r="BI356" s="30"/>
      <c r="BJ356" s="31" t="e">
        <f t="shared" si="64"/>
        <v>#DIV/0!</v>
      </c>
      <c r="BK356" s="22"/>
      <c r="BL356" s="33" t="e">
        <f t="shared" si="61"/>
        <v>#DIV/0!</v>
      </c>
      <c r="BM356" s="22"/>
      <c r="BN356" s="32"/>
      <c r="BO356" s="34" t="e">
        <f t="shared" si="62"/>
        <v>#DIV/0!</v>
      </c>
      <c r="BP356" s="35" t="e">
        <f t="shared" si="63"/>
        <v>#DIV/0!</v>
      </c>
    </row>
    <row r="357" spans="1:68" x14ac:dyDescent="0.45">
      <c r="A357" s="22"/>
      <c r="B357" s="22"/>
      <c r="C357" s="22"/>
      <c r="D357" s="22"/>
      <c r="E357" s="22"/>
      <c r="F357" s="22"/>
      <c r="G357" s="24">
        <f t="shared" si="65"/>
        <v>0</v>
      </c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6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4">
        <f t="shared" si="69"/>
        <v>0</v>
      </c>
      <c r="BF357" s="27">
        <f t="shared" si="67"/>
        <v>0</v>
      </c>
      <c r="BG357" s="28">
        <f t="shared" si="66"/>
        <v>0</v>
      </c>
      <c r="BH357" s="29" t="e">
        <f t="shared" si="68"/>
        <v>#DIV/0!</v>
      </c>
      <c r="BI357" s="30"/>
      <c r="BJ357" s="31" t="e">
        <f t="shared" si="64"/>
        <v>#DIV/0!</v>
      </c>
      <c r="BK357" s="22"/>
      <c r="BL357" s="33" t="e">
        <f t="shared" si="61"/>
        <v>#DIV/0!</v>
      </c>
      <c r="BM357" s="22"/>
      <c r="BN357" s="32"/>
      <c r="BO357" s="34" t="e">
        <f t="shared" si="62"/>
        <v>#DIV/0!</v>
      </c>
      <c r="BP357" s="35" t="e">
        <f t="shared" si="63"/>
        <v>#DIV/0!</v>
      </c>
    </row>
    <row r="358" spans="1:68" x14ac:dyDescent="0.45">
      <c r="A358" s="22"/>
      <c r="B358" s="22"/>
      <c r="C358" s="22"/>
      <c r="D358" s="22"/>
      <c r="E358" s="22"/>
      <c r="F358" s="22"/>
      <c r="G358" s="24">
        <f t="shared" si="65"/>
        <v>0</v>
      </c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6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4">
        <f t="shared" si="69"/>
        <v>0</v>
      </c>
      <c r="BF358" s="27">
        <f t="shared" si="67"/>
        <v>0</v>
      </c>
      <c r="BG358" s="28">
        <f t="shared" si="66"/>
        <v>0</v>
      </c>
      <c r="BH358" s="29" t="e">
        <f t="shared" si="68"/>
        <v>#DIV/0!</v>
      </c>
      <c r="BI358" s="30"/>
      <c r="BJ358" s="31" t="e">
        <f t="shared" si="64"/>
        <v>#DIV/0!</v>
      </c>
      <c r="BK358" s="22"/>
      <c r="BL358" s="33" t="e">
        <f t="shared" si="61"/>
        <v>#DIV/0!</v>
      </c>
      <c r="BM358" s="22"/>
      <c r="BN358" s="32"/>
      <c r="BO358" s="34" t="e">
        <f t="shared" si="62"/>
        <v>#DIV/0!</v>
      </c>
      <c r="BP358" s="35" t="e">
        <f t="shared" si="63"/>
        <v>#DIV/0!</v>
      </c>
    </row>
    <row r="359" spans="1:68" x14ac:dyDescent="0.45">
      <c r="A359" s="22"/>
      <c r="B359" s="22"/>
      <c r="C359" s="22"/>
      <c r="D359" s="22"/>
      <c r="E359" s="22"/>
      <c r="F359" s="22"/>
      <c r="G359" s="24">
        <f t="shared" si="65"/>
        <v>0</v>
      </c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6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4">
        <f t="shared" si="69"/>
        <v>0</v>
      </c>
      <c r="BF359" s="27">
        <f t="shared" si="67"/>
        <v>0</v>
      </c>
      <c r="BG359" s="28">
        <f t="shared" si="66"/>
        <v>0</v>
      </c>
      <c r="BH359" s="29" t="e">
        <f t="shared" si="68"/>
        <v>#DIV/0!</v>
      </c>
      <c r="BI359" s="30"/>
      <c r="BJ359" s="31" t="e">
        <f t="shared" si="64"/>
        <v>#DIV/0!</v>
      </c>
      <c r="BK359" s="22"/>
      <c r="BL359" s="33" t="e">
        <f t="shared" si="61"/>
        <v>#DIV/0!</v>
      </c>
      <c r="BM359" s="22"/>
      <c r="BN359" s="32"/>
      <c r="BO359" s="34" t="e">
        <f t="shared" si="62"/>
        <v>#DIV/0!</v>
      </c>
      <c r="BP359" s="35" t="e">
        <f t="shared" si="63"/>
        <v>#DIV/0!</v>
      </c>
    </row>
    <row r="360" spans="1:68" x14ac:dyDescent="0.45">
      <c r="A360" s="22"/>
      <c r="B360" s="22"/>
      <c r="C360" s="22"/>
      <c r="D360" s="22"/>
      <c r="E360" s="22"/>
      <c r="F360" s="22"/>
      <c r="G360" s="24">
        <f t="shared" si="65"/>
        <v>0</v>
      </c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6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4">
        <f t="shared" si="69"/>
        <v>0</v>
      </c>
      <c r="BF360" s="27">
        <f t="shared" si="67"/>
        <v>0</v>
      </c>
      <c r="BG360" s="28">
        <f t="shared" si="66"/>
        <v>0</v>
      </c>
      <c r="BH360" s="29" t="e">
        <f t="shared" si="68"/>
        <v>#DIV/0!</v>
      </c>
      <c r="BI360" s="30"/>
      <c r="BJ360" s="31" t="e">
        <f t="shared" si="64"/>
        <v>#DIV/0!</v>
      </c>
      <c r="BK360" s="22"/>
      <c r="BL360" s="33" t="e">
        <f t="shared" si="61"/>
        <v>#DIV/0!</v>
      </c>
      <c r="BM360" s="22"/>
      <c r="BN360" s="32"/>
      <c r="BO360" s="34" t="e">
        <f t="shared" si="62"/>
        <v>#DIV/0!</v>
      </c>
      <c r="BP360" s="35" t="e">
        <f t="shared" si="63"/>
        <v>#DIV/0!</v>
      </c>
    </row>
    <row r="361" spans="1:68" x14ac:dyDescent="0.45">
      <c r="A361" s="22"/>
      <c r="B361" s="22"/>
      <c r="C361" s="22"/>
      <c r="D361" s="22"/>
      <c r="E361" s="22"/>
      <c r="F361" s="22"/>
      <c r="G361" s="24">
        <f t="shared" si="65"/>
        <v>0</v>
      </c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6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4">
        <f t="shared" si="69"/>
        <v>0</v>
      </c>
      <c r="BF361" s="27">
        <f t="shared" si="67"/>
        <v>0</v>
      </c>
      <c r="BG361" s="28">
        <f t="shared" si="66"/>
        <v>0</v>
      </c>
      <c r="BH361" s="29" t="e">
        <f t="shared" si="68"/>
        <v>#DIV/0!</v>
      </c>
      <c r="BI361" s="30"/>
      <c r="BJ361" s="31" t="e">
        <f t="shared" si="64"/>
        <v>#DIV/0!</v>
      </c>
      <c r="BK361" s="22"/>
      <c r="BL361" s="33" t="e">
        <f t="shared" si="61"/>
        <v>#DIV/0!</v>
      </c>
      <c r="BM361" s="22"/>
      <c r="BN361" s="32"/>
      <c r="BO361" s="34" t="e">
        <f t="shared" si="62"/>
        <v>#DIV/0!</v>
      </c>
      <c r="BP361" s="35" t="e">
        <f t="shared" si="63"/>
        <v>#DIV/0!</v>
      </c>
    </row>
    <row r="362" spans="1:68" x14ac:dyDescent="0.45">
      <c r="A362" s="22"/>
      <c r="B362" s="22"/>
      <c r="C362" s="22"/>
      <c r="D362" s="22"/>
      <c r="E362" s="22"/>
      <c r="F362" s="22"/>
      <c r="G362" s="24">
        <f t="shared" si="65"/>
        <v>0</v>
      </c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6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4">
        <f t="shared" si="69"/>
        <v>0</v>
      </c>
      <c r="BF362" s="27">
        <f t="shared" si="67"/>
        <v>0</v>
      </c>
      <c r="BG362" s="28">
        <f t="shared" si="66"/>
        <v>0</v>
      </c>
      <c r="BH362" s="29" t="e">
        <f t="shared" si="68"/>
        <v>#DIV/0!</v>
      </c>
      <c r="BI362" s="30"/>
      <c r="BJ362" s="31" t="e">
        <f t="shared" si="64"/>
        <v>#DIV/0!</v>
      </c>
      <c r="BK362" s="22"/>
      <c r="BL362" s="33" t="e">
        <f t="shared" si="61"/>
        <v>#DIV/0!</v>
      </c>
      <c r="BM362" s="22"/>
      <c r="BN362" s="32"/>
      <c r="BO362" s="34" t="e">
        <f t="shared" si="62"/>
        <v>#DIV/0!</v>
      </c>
      <c r="BP362" s="35" t="e">
        <f t="shared" si="63"/>
        <v>#DIV/0!</v>
      </c>
    </row>
    <row r="363" spans="1:68" x14ac:dyDescent="0.45">
      <c r="A363" s="22"/>
      <c r="B363" s="22"/>
      <c r="C363" s="22"/>
      <c r="D363" s="22"/>
      <c r="E363" s="22"/>
      <c r="F363" s="22"/>
      <c r="G363" s="24">
        <f t="shared" si="65"/>
        <v>0</v>
      </c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6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4">
        <f t="shared" si="69"/>
        <v>0</v>
      </c>
      <c r="BF363" s="27">
        <f t="shared" si="67"/>
        <v>0</v>
      </c>
      <c r="BG363" s="28">
        <f t="shared" si="66"/>
        <v>0</v>
      </c>
      <c r="BH363" s="29" t="e">
        <f t="shared" si="68"/>
        <v>#DIV/0!</v>
      </c>
      <c r="BI363" s="30"/>
      <c r="BJ363" s="31" t="e">
        <f t="shared" si="64"/>
        <v>#DIV/0!</v>
      </c>
      <c r="BK363" s="22"/>
      <c r="BL363" s="33" t="e">
        <f t="shared" si="61"/>
        <v>#DIV/0!</v>
      </c>
      <c r="BM363" s="22"/>
      <c r="BN363" s="32"/>
      <c r="BO363" s="34" t="e">
        <f t="shared" si="62"/>
        <v>#DIV/0!</v>
      </c>
      <c r="BP363" s="35" t="e">
        <f t="shared" si="63"/>
        <v>#DIV/0!</v>
      </c>
    </row>
    <row r="364" spans="1:68" x14ac:dyDescent="0.45">
      <c r="A364" s="22"/>
      <c r="B364" s="22"/>
      <c r="C364" s="22"/>
      <c r="D364" s="22"/>
      <c r="E364" s="22"/>
      <c r="F364" s="22"/>
      <c r="G364" s="24">
        <f t="shared" si="65"/>
        <v>0</v>
      </c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6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4">
        <f t="shared" si="69"/>
        <v>0</v>
      </c>
      <c r="BF364" s="27">
        <f t="shared" si="67"/>
        <v>0</v>
      </c>
      <c r="BG364" s="28">
        <f t="shared" si="66"/>
        <v>0</v>
      </c>
      <c r="BH364" s="29" t="e">
        <f t="shared" si="68"/>
        <v>#DIV/0!</v>
      </c>
      <c r="BI364" s="30"/>
      <c r="BJ364" s="31" t="e">
        <f t="shared" si="64"/>
        <v>#DIV/0!</v>
      </c>
      <c r="BK364" s="22"/>
      <c r="BL364" s="33" t="e">
        <f t="shared" si="61"/>
        <v>#DIV/0!</v>
      </c>
      <c r="BM364" s="22"/>
      <c r="BN364" s="32"/>
      <c r="BO364" s="34" t="e">
        <f t="shared" si="62"/>
        <v>#DIV/0!</v>
      </c>
      <c r="BP364" s="35" t="e">
        <f t="shared" si="63"/>
        <v>#DIV/0!</v>
      </c>
    </row>
    <row r="365" spans="1:68" x14ac:dyDescent="0.45">
      <c r="A365" s="22"/>
      <c r="B365" s="22"/>
      <c r="C365" s="22"/>
      <c r="D365" s="22"/>
      <c r="E365" s="22"/>
      <c r="F365" s="22"/>
      <c r="G365" s="24">
        <f t="shared" si="65"/>
        <v>0</v>
      </c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6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4">
        <f t="shared" si="69"/>
        <v>0</v>
      </c>
      <c r="BF365" s="27">
        <f t="shared" si="67"/>
        <v>0</v>
      </c>
      <c r="BG365" s="28">
        <f t="shared" si="66"/>
        <v>0</v>
      </c>
      <c r="BH365" s="29" t="e">
        <f t="shared" si="68"/>
        <v>#DIV/0!</v>
      </c>
      <c r="BI365" s="30"/>
      <c r="BJ365" s="31" t="e">
        <f t="shared" si="64"/>
        <v>#DIV/0!</v>
      </c>
      <c r="BK365" s="22"/>
      <c r="BL365" s="33" t="e">
        <f t="shared" si="61"/>
        <v>#DIV/0!</v>
      </c>
      <c r="BM365" s="22"/>
      <c r="BN365" s="32"/>
      <c r="BO365" s="34" t="e">
        <f t="shared" si="62"/>
        <v>#DIV/0!</v>
      </c>
      <c r="BP365" s="35" t="e">
        <f t="shared" si="63"/>
        <v>#DIV/0!</v>
      </c>
    </row>
    <row r="366" spans="1:68" x14ac:dyDescent="0.45">
      <c r="A366" s="22"/>
      <c r="B366" s="22"/>
      <c r="C366" s="22"/>
      <c r="D366" s="22"/>
      <c r="E366" s="22"/>
      <c r="F366" s="22"/>
      <c r="G366" s="24">
        <f t="shared" si="65"/>
        <v>0</v>
      </c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6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4">
        <f t="shared" si="69"/>
        <v>0</v>
      </c>
      <c r="BF366" s="27">
        <f t="shared" si="67"/>
        <v>0</v>
      </c>
      <c r="BG366" s="28">
        <f t="shared" si="66"/>
        <v>0</v>
      </c>
      <c r="BH366" s="29" t="e">
        <f t="shared" si="68"/>
        <v>#DIV/0!</v>
      </c>
      <c r="BI366" s="30"/>
      <c r="BJ366" s="31" t="e">
        <f t="shared" si="64"/>
        <v>#DIV/0!</v>
      </c>
      <c r="BK366" s="22"/>
      <c r="BL366" s="33" t="e">
        <f t="shared" si="61"/>
        <v>#DIV/0!</v>
      </c>
      <c r="BM366" s="22"/>
      <c r="BN366" s="32"/>
      <c r="BO366" s="34" t="e">
        <f t="shared" si="62"/>
        <v>#DIV/0!</v>
      </c>
      <c r="BP366" s="35" t="e">
        <f t="shared" si="63"/>
        <v>#DIV/0!</v>
      </c>
    </row>
    <row r="367" spans="1:68" x14ac:dyDescent="0.45">
      <c r="A367" s="22"/>
      <c r="B367" s="22"/>
      <c r="C367" s="22"/>
      <c r="D367" s="22"/>
      <c r="E367" s="22"/>
      <c r="F367" s="22"/>
      <c r="G367" s="24">
        <f t="shared" si="65"/>
        <v>0</v>
      </c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6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4">
        <f t="shared" si="69"/>
        <v>0</v>
      </c>
      <c r="BF367" s="27">
        <f t="shared" si="67"/>
        <v>0</v>
      </c>
      <c r="BG367" s="28">
        <f t="shared" si="66"/>
        <v>0</v>
      </c>
      <c r="BH367" s="29" t="e">
        <f t="shared" si="68"/>
        <v>#DIV/0!</v>
      </c>
      <c r="BI367" s="30"/>
      <c r="BJ367" s="31" t="e">
        <f t="shared" si="64"/>
        <v>#DIV/0!</v>
      </c>
      <c r="BK367" s="22"/>
      <c r="BL367" s="33" t="e">
        <f t="shared" si="61"/>
        <v>#DIV/0!</v>
      </c>
      <c r="BM367" s="22"/>
      <c r="BN367" s="32"/>
      <c r="BO367" s="34" t="e">
        <f t="shared" si="62"/>
        <v>#DIV/0!</v>
      </c>
      <c r="BP367" s="35" t="e">
        <f t="shared" si="63"/>
        <v>#DIV/0!</v>
      </c>
    </row>
    <row r="368" spans="1:68" x14ac:dyDescent="0.45">
      <c r="A368" s="22"/>
      <c r="B368" s="22"/>
      <c r="C368" s="22"/>
      <c r="D368" s="22"/>
      <c r="E368" s="22"/>
      <c r="F368" s="22"/>
      <c r="G368" s="24">
        <f t="shared" si="65"/>
        <v>0</v>
      </c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6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4">
        <f t="shared" si="69"/>
        <v>0</v>
      </c>
      <c r="BF368" s="27">
        <f t="shared" si="67"/>
        <v>0</v>
      </c>
      <c r="BG368" s="28">
        <f t="shared" si="66"/>
        <v>0</v>
      </c>
      <c r="BH368" s="29" t="e">
        <f t="shared" si="68"/>
        <v>#DIV/0!</v>
      </c>
      <c r="BI368" s="30"/>
      <c r="BJ368" s="31" t="e">
        <f t="shared" si="64"/>
        <v>#DIV/0!</v>
      </c>
      <c r="BK368" s="22"/>
      <c r="BL368" s="33" t="e">
        <f t="shared" si="61"/>
        <v>#DIV/0!</v>
      </c>
      <c r="BM368" s="22"/>
      <c r="BN368" s="32"/>
      <c r="BO368" s="34" t="e">
        <f t="shared" si="62"/>
        <v>#DIV/0!</v>
      </c>
      <c r="BP368" s="35" t="e">
        <f t="shared" si="63"/>
        <v>#DIV/0!</v>
      </c>
    </row>
    <row r="369" spans="1:68" x14ac:dyDescent="0.45">
      <c r="A369" s="22"/>
      <c r="B369" s="22"/>
      <c r="C369" s="22"/>
      <c r="D369" s="22"/>
      <c r="E369" s="22"/>
      <c r="F369" s="22"/>
      <c r="G369" s="24">
        <f t="shared" si="65"/>
        <v>0</v>
      </c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6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4">
        <f t="shared" si="69"/>
        <v>0</v>
      </c>
      <c r="BF369" s="27">
        <f t="shared" si="67"/>
        <v>0</v>
      </c>
      <c r="BG369" s="28">
        <f t="shared" si="66"/>
        <v>0</v>
      </c>
      <c r="BH369" s="29" t="e">
        <f t="shared" si="68"/>
        <v>#DIV/0!</v>
      </c>
      <c r="BI369" s="30"/>
      <c r="BJ369" s="31" t="e">
        <f t="shared" si="64"/>
        <v>#DIV/0!</v>
      </c>
      <c r="BK369" s="22"/>
      <c r="BL369" s="33" t="e">
        <f t="shared" si="61"/>
        <v>#DIV/0!</v>
      </c>
      <c r="BM369" s="22"/>
      <c r="BN369" s="32"/>
      <c r="BO369" s="34" t="e">
        <f t="shared" si="62"/>
        <v>#DIV/0!</v>
      </c>
      <c r="BP369" s="35" t="e">
        <f t="shared" si="63"/>
        <v>#DIV/0!</v>
      </c>
    </row>
    <row r="370" spans="1:68" x14ac:dyDescent="0.45">
      <c r="A370" s="22"/>
      <c r="B370" s="22"/>
      <c r="C370" s="22"/>
      <c r="D370" s="22"/>
      <c r="E370" s="22"/>
      <c r="F370" s="22"/>
      <c r="G370" s="24">
        <f t="shared" si="65"/>
        <v>0</v>
      </c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6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4">
        <f t="shared" si="69"/>
        <v>0</v>
      </c>
      <c r="BF370" s="27">
        <f t="shared" si="67"/>
        <v>0</v>
      </c>
      <c r="BG370" s="28">
        <f t="shared" si="66"/>
        <v>0</v>
      </c>
      <c r="BH370" s="29" t="e">
        <f t="shared" si="68"/>
        <v>#DIV/0!</v>
      </c>
      <c r="BI370" s="30"/>
      <c r="BJ370" s="31" t="e">
        <f t="shared" si="64"/>
        <v>#DIV/0!</v>
      </c>
      <c r="BK370" s="22"/>
      <c r="BL370" s="33" t="e">
        <f t="shared" si="61"/>
        <v>#DIV/0!</v>
      </c>
      <c r="BM370" s="22"/>
      <c r="BN370" s="32"/>
      <c r="BO370" s="34" t="e">
        <f t="shared" si="62"/>
        <v>#DIV/0!</v>
      </c>
      <c r="BP370" s="35" t="e">
        <f t="shared" si="63"/>
        <v>#DIV/0!</v>
      </c>
    </row>
    <row r="371" spans="1:68" x14ac:dyDescent="0.45">
      <c r="A371" s="22"/>
      <c r="B371" s="22"/>
      <c r="C371" s="22"/>
      <c r="D371" s="22"/>
      <c r="E371" s="22"/>
      <c r="F371" s="22"/>
      <c r="G371" s="24">
        <f t="shared" si="65"/>
        <v>0</v>
      </c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6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4">
        <f t="shared" si="69"/>
        <v>0</v>
      </c>
      <c r="BF371" s="27">
        <f t="shared" si="67"/>
        <v>0</v>
      </c>
      <c r="BG371" s="28">
        <f t="shared" si="66"/>
        <v>0</v>
      </c>
      <c r="BH371" s="29" t="e">
        <f t="shared" si="68"/>
        <v>#DIV/0!</v>
      </c>
      <c r="BI371" s="30"/>
      <c r="BJ371" s="31" t="e">
        <f t="shared" si="64"/>
        <v>#DIV/0!</v>
      </c>
      <c r="BK371" s="22"/>
      <c r="BL371" s="33" t="e">
        <f t="shared" si="61"/>
        <v>#DIV/0!</v>
      </c>
      <c r="BM371" s="22"/>
      <c r="BN371" s="32"/>
      <c r="BO371" s="34" t="e">
        <f t="shared" si="62"/>
        <v>#DIV/0!</v>
      </c>
      <c r="BP371" s="35" t="e">
        <f t="shared" si="63"/>
        <v>#DIV/0!</v>
      </c>
    </row>
    <row r="372" spans="1:68" x14ac:dyDescent="0.45">
      <c r="A372" s="22"/>
      <c r="B372" s="22"/>
      <c r="C372" s="22"/>
      <c r="D372" s="22"/>
      <c r="E372" s="22"/>
      <c r="F372" s="22"/>
      <c r="G372" s="24">
        <f t="shared" si="65"/>
        <v>0</v>
      </c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6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4">
        <f t="shared" si="69"/>
        <v>0</v>
      </c>
      <c r="BF372" s="27">
        <f t="shared" si="67"/>
        <v>0</v>
      </c>
      <c r="BG372" s="28">
        <f t="shared" si="66"/>
        <v>0</v>
      </c>
      <c r="BH372" s="29" t="e">
        <f t="shared" si="68"/>
        <v>#DIV/0!</v>
      </c>
      <c r="BI372" s="30"/>
      <c r="BJ372" s="31" t="e">
        <f t="shared" si="64"/>
        <v>#DIV/0!</v>
      </c>
      <c r="BK372" s="22"/>
      <c r="BL372" s="33" t="e">
        <f t="shared" si="61"/>
        <v>#DIV/0!</v>
      </c>
      <c r="BM372" s="22"/>
      <c r="BN372" s="32"/>
      <c r="BO372" s="34" t="e">
        <f t="shared" si="62"/>
        <v>#DIV/0!</v>
      </c>
      <c r="BP372" s="35" t="e">
        <f t="shared" si="63"/>
        <v>#DIV/0!</v>
      </c>
    </row>
    <row r="373" spans="1:68" x14ac:dyDescent="0.45">
      <c r="A373" s="22"/>
      <c r="B373" s="22"/>
      <c r="C373" s="22"/>
      <c r="D373" s="22"/>
      <c r="E373" s="22"/>
      <c r="F373" s="22"/>
      <c r="G373" s="24">
        <f t="shared" si="65"/>
        <v>0</v>
      </c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6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4">
        <f t="shared" si="69"/>
        <v>0</v>
      </c>
      <c r="BF373" s="27">
        <f t="shared" si="67"/>
        <v>0</v>
      </c>
      <c r="BG373" s="28">
        <f t="shared" si="66"/>
        <v>0</v>
      </c>
      <c r="BH373" s="29" t="e">
        <f t="shared" si="68"/>
        <v>#DIV/0!</v>
      </c>
      <c r="BI373" s="30"/>
      <c r="BJ373" s="31" t="e">
        <f t="shared" si="64"/>
        <v>#DIV/0!</v>
      </c>
      <c r="BK373" s="22"/>
      <c r="BL373" s="33" t="e">
        <f t="shared" si="61"/>
        <v>#DIV/0!</v>
      </c>
      <c r="BM373" s="22"/>
      <c r="BN373" s="32"/>
      <c r="BO373" s="34" t="e">
        <f t="shared" si="62"/>
        <v>#DIV/0!</v>
      </c>
      <c r="BP373" s="35" t="e">
        <f t="shared" si="63"/>
        <v>#DIV/0!</v>
      </c>
    </row>
    <row r="374" spans="1:68" x14ac:dyDescent="0.45">
      <c r="A374" s="22"/>
      <c r="B374" s="22"/>
      <c r="C374" s="22"/>
      <c r="D374" s="22"/>
      <c r="E374" s="22"/>
      <c r="F374" s="22"/>
      <c r="G374" s="24">
        <f t="shared" si="65"/>
        <v>0</v>
      </c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6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4">
        <f t="shared" si="69"/>
        <v>0</v>
      </c>
      <c r="BF374" s="27">
        <f t="shared" si="67"/>
        <v>0</v>
      </c>
      <c r="BG374" s="28">
        <f t="shared" si="66"/>
        <v>0</v>
      </c>
      <c r="BH374" s="29" t="e">
        <f t="shared" si="68"/>
        <v>#DIV/0!</v>
      </c>
      <c r="BI374" s="30"/>
      <c r="BJ374" s="31" t="e">
        <f t="shared" si="64"/>
        <v>#DIV/0!</v>
      </c>
      <c r="BK374" s="22"/>
      <c r="BL374" s="33" t="e">
        <f t="shared" si="61"/>
        <v>#DIV/0!</v>
      </c>
      <c r="BM374" s="22"/>
      <c r="BN374" s="32"/>
      <c r="BO374" s="34" t="e">
        <f t="shared" si="62"/>
        <v>#DIV/0!</v>
      </c>
      <c r="BP374" s="35" t="e">
        <f t="shared" si="63"/>
        <v>#DIV/0!</v>
      </c>
    </row>
    <row r="375" spans="1:68" x14ac:dyDescent="0.45">
      <c r="A375" s="22"/>
      <c r="B375" s="22"/>
      <c r="C375" s="22"/>
      <c r="D375" s="22"/>
      <c r="E375" s="22"/>
      <c r="F375" s="22"/>
      <c r="G375" s="24">
        <f t="shared" si="65"/>
        <v>0</v>
      </c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6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4">
        <f t="shared" si="69"/>
        <v>0</v>
      </c>
      <c r="BF375" s="27">
        <f t="shared" si="67"/>
        <v>0</v>
      </c>
      <c r="BG375" s="28">
        <f t="shared" si="66"/>
        <v>0</v>
      </c>
      <c r="BH375" s="29" t="e">
        <f t="shared" si="68"/>
        <v>#DIV/0!</v>
      </c>
      <c r="BI375" s="30"/>
      <c r="BJ375" s="31" t="e">
        <f t="shared" si="64"/>
        <v>#DIV/0!</v>
      </c>
      <c r="BK375" s="22"/>
      <c r="BL375" s="33" t="e">
        <f t="shared" si="61"/>
        <v>#DIV/0!</v>
      </c>
      <c r="BM375" s="22"/>
      <c r="BN375" s="32"/>
      <c r="BO375" s="34" t="e">
        <f t="shared" si="62"/>
        <v>#DIV/0!</v>
      </c>
      <c r="BP375" s="35" t="e">
        <f t="shared" si="63"/>
        <v>#DIV/0!</v>
      </c>
    </row>
    <row r="376" spans="1:68" x14ac:dyDescent="0.45">
      <c r="A376" s="22"/>
      <c r="B376" s="22"/>
      <c r="C376" s="22"/>
      <c r="D376" s="22"/>
      <c r="E376" s="22"/>
      <c r="F376" s="22"/>
      <c r="G376" s="24">
        <f t="shared" si="65"/>
        <v>0</v>
      </c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6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4">
        <f t="shared" si="69"/>
        <v>0</v>
      </c>
      <c r="BF376" s="27">
        <f t="shared" si="67"/>
        <v>0</v>
      </c>
      <c r="BG376" s="28">
        <f t="shared" si="66"/>
        <v>0</v>
      </c>
      <c r="BH376" s="29" t="e">
        <f t="shared" si="68"/>
        <v>#DIV/0!</v>
      </c>
      <c r="BI376" s="30"/>
      <c r="BJ376" s="31" t="e">
        <f t="shared" si="64"/>
        <v>#DIV/0!</v>
      </c>
      <c r="BK376" s="22"/>
      <c r="BL376" s="33" t="e">
        <f t="shared" si="61"/>
        <v>#DIV/0!</v>
      </c>
      <c r="BM376" s="22"/>
      <c r="BN376" s="32"/>
      <c r="BO376" s="34" t="e">
        <f t="shared" si="62"/>
        <v>#DIV/0!</v>
      </c>
      <c r="BP376" s="35" t="e">
        <f t="shared" si="63"/>
        <v>#DIV/0!</v>
      </c>
    </row>
    <row r="377" spans="1:68" x14ac:dyDescent="0.45">
      <c r="A377" s="22"/>
      <c r="B377" s="22"/>
      <c r="C377" s="22"/>
      <c r="D377" s="22"/>
      <c r="E377" s="22"/>
      <c r="F377" s="22"/>
      <c r="G377" s="24">
        <f t="shared" si="65"/>
        <v>0</v>
      </c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6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4">
        <f t="shared" si="69"/>
        <v>0</v>
      </c>
      <c r="BF377" s="27">
        <f t="shared" si="67"/>
        <v>0</v>
      </c>
      <c r="BG377" s="28">
        <f t="shared" si="66"/>
        <v>0</v>
      </c>
      <c r="BH377" s="29" t="e">
        <f t="shared" si="68"/>
        <v>#DIV/0!</v>
      </c>
      <c r="BI377" s="30"/>
      <c r="BJ377" s="31" t="e">
        <f t="shared" si="64"/>
        <v>#DIV/0!</v>
      </c>
      <c r="BK377" s="22"/>
      <c r="BL377" s="33" t="e">
        <f t="shared" si="61"/>
        <v>#DIV/0!</v>
      </c>
      <c r="BM377" s="22"/>
      <c r="BN377" s="32"/>
      <c r="BO377" s="34" t="e">
        <f t="shared" si="62"/>
        <v>#DIV/0!</v>
      </c>
      <c r="BP377" s="35" t="e">
        <f t="shared" si="63"/>
        <v>#DIV/0!</v>
      </c>
    </row>
    <row r="378" spans="1:68" x14ac:dyDescent="0.45">
      <c r="A378" s="22"/>
      <c r="B378" s="22"/>
      <c r="C378" s="22"/>
      <c r="D378" s="22"/>
      <c r="E378" s="22"/>
      <c r="F378" s="22"/>
      <c r="G378" s="24">
        <f t="shared" si="65"/>
        <v>0</v>
      </c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6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4">
        <f t="shared" si="69"/>
        <v>0</v>
      </c>
      <c r="BF378" s="27">
        <f t="shared" si="67"/>
        <v>0</v>
      </c>
      <c r="BG378" s="28">
        <f t="shared" si="66"/>
        <v>0</v>
      </c>
      <c r="BH378" s="29" t="e">
        <f t="shared" si="68"/>
        <v>#DIV/0!</v>
      </c>
      <c r="BI378" s="30"/>
      <c r="BJ378" s="31" t="e">
        <f t="shared" si="64"/>
        <v>#DIV/0!</v>
      </c>
      <c r="BK378" s="22"/>
      <c r="BL378" s="33" t="e">
        <f t="shared" si="61"/>
        <v>#DIV/0!</v>
      </c>
      <c r="BM378" s="22"/>
      <c r="BN378" s="32"/>
      <c r="BO378" s="34" t="e">
        <f t="shared" si="62"/>
        <v>#DIV/0!</v>
      </c>
      <c r="BP378" s="35" t="e">
        <f t="shared" si="63"/>
        <v>#DIV/0!</v>
      </c>
    </row>
    <row r="379" spans="1:68" x14ac:dyDescent="0.45">
      <c r="A379" s="22"/>
      <c r="B379" s="22"/>
      <c r="C379" s="22"/>
      <c r="D379" s="22"/>
      <c r="E379" s="22"/>
      <c r="F379" s="22"/>
      <c r="G379" s="24">
        <f t="shared" si="65"/>
        <v>0</v>
      </c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6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4">
        <f t="shared" si="69"/>
        <v>0</v>
      </c>
      <c r="BF379" s="27">
        <f t="shared" si="67"/>
        <v>0</v>
      </c>
      <c r="BG379" s="28">
        <f t="shared" si="66"/>
        <v>0</v>
      </c>
      <c r="BH379" s="29" t="e">
        <f t="shared" si="68"/>
        <v>#DIV/0!</v>
      </c>
      <c r="BI379" s="30"/>
      <c r="BJ379" s="31" t="e">
        <f t="shared" si="64"/>
        <v>#DIV/0!</v>
      </c>
      <c r="BK379" s="22"/>
      <c r="BL379" s="33" t="e">
        <f t="shared" si="61"/>
        <v>#DIV/0!</v>
      </c>
      <c r="BM379" s="22"/>
      <c r="BN379" s="32"/>
      <c r="BO379" s="34" t="e">
        <f t="shared" si="62"/>
        <v>#DIV/0!</v>
      </c>
      <c r="BP379" s="35" t="e">
        <f t="shared" si="63"/>
        <v>#DIV/0!</v>
      </c>
    </row>
    <row r="380" spans="1:68" x14ac:dyDescent="0.45">
      <c r="A380" s="22"/>
      <c r="B380" s="22"/>
      <c r="C380" s="22"/>
      <c r="D380" s="22"/>
      <c r="E380" s="22"/>
      <c r="F380" s="22"/>
      <c r="G380" s="24">
        <f t="shared" si="65"/>
        <v>0</v>
      </c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6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4">
        <f t="shared" si="69"/>
        <v>0</v>
      </c>
      <c r="BF380" s="27">
        <f t="shared" si="67"/>
        <v>0</v>
      </c>
      <c r="BG380" s="28">
        <f t="shared" si="66"/>
        <v>0</v>
      </c>
      <c r="BH380" s="29" t="e">
        <f t="shared" si="68"/>
        <v>#DIV/0!</v>
      </c>
      <c r="BI380" s="30"/>
      <c r="BJ380" s="31" t="e">
        <f t="shared" si="64"/>
        <v>#DIV/0!</v>
      </c>
      <c r="BK380" s="22"/>
      <c r="BL380" s="33" t="e">
        <f t="shared" si="61"/>
        <v>#DIV/0!</v>
      </c>
      <c r="BM380" s="22"/>
      <c r="BN380" s="32"/>
      <c r="BO380" s="34" t="e">
        <f t="shared" si="62"/>
        <v>#DIV/0!</v>
      </c>
      <c r="BP380" s="35" t="e">
        <f t="shared" si="63"/>
        <v>#DIV/0!</v>
      </c>
    </row>
    <row r="381" spans="1:68" x14ac:dyDescent="0.45">
      <c r="A381" s="22"/>
      <c r="B381" s="22"/>
      <c r="C381" s="22"/>
      <c r="D381" s="22"/>
      <c r="E381" s="22"/>
      <c r="F381" s="22"/>
      <c r="G381" s="24">
        <f t="shared" si="65"/>
        <v>0</v>
      </c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6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4">
        <f t="shared" si="69"/>
        <v>0</v>
      </c>
      <c r="BF381" s="27">
        <f t="shared" si="67"/>
        <v>0</v>
      </c>
      <c r="BG381" s="28">
        <f t="shared" si="66"/>
        <v>0</v>
      </c>
      <c r="BH381" s="29" t="e">
        <f t="shared" si="68"/>
        <v>#DIV/0!</v>
      </c>
      <c r="BI381" s="30"/>
      <c r="BJ381" s="31" t="e">
        <f t="shared" si="64"/>
        <v>#DIV/0!</v>
      </c>
      <c r="BK381" s="22"/>
      <c r="BL381" s="33" t="e">
        <f t="shared" si="61"/>
        <v>#DIV/0!</v>
      </c>
      <c r="BM381" s="22"/>
      <c r="BN381" s="32"/>
      <c r="BO381" s="34" t="e">
        <f t="shared" si="62"/>
        <v>#DIV/0!</v>
      </c>
      <c r="BP381" s="35" t="e">
        <f t="shared" si="63"/>
        <v>#DIV/0!</v>
      </c>
    </row>
    <row r="382" spans="1:68" x14ac:dyDescent="0.45">
      <c r="A382" s="22"/>
      <c r="B382" s="22"/>
      <c r="C382" s="22"/>
      <c r="D382" s="22"/>
      <c r="E382" s="22"/>
      <c r="F382" s="22"/>
      <c r="G382" s="24">
        <f t="shared" si="65"/>
        <v>0</v>
      </c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6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4">
        <f t="shared" si="69"/>
        <v>0</v>
      </c>
      <c r="BF382" s="27">
        <f t="shared" si="67"/>
        <v>0</v>
      </c>
      <c r="BG382" s="28">
        <f t="shared" si="66"/>
        <v>0</v>
      </c>
      <c r="BH382" s="29" t="e">
        <f t="shared" si="68"/>
        <v>#DIV/0!</v>
      </c>
      <c r="BI382" s="30"/>
      <c r="BJ382" s="31" t="e">
        <f t="shared" si="64"/>
        <v>#DIV/0!</v>
      </c>
      <c r="BK382" s="22"/>
      <c r="BL382" s="33" t="e">
        <f t="shared" si="61"/>
        <v>#DIV/0!</v>
      </c>
      <c r="BM382" s="22"/>
      <c r="BN382" s="32"/>
      <c r="BO382" s="34" t="e">
        <f t="shared" si="62"/>
        <v>#DIV/0!</v>
      </c>
      <c r="BP382" s="35" t="e">
        <f t="shared" si="63"/>
        <v>#DIV/0!</v>
      </c>
    </row>
    <row r="383" spans="1:68" x14ac:dyDescent="0.45">
      <c r="A383" s="22"/>
      <c r="B383" s="22"/>
      <c r="C383" s="22"/>
      <c r="D383" s="22"/>
      <c r="E383" s="22"/>
      <c r="F383" s="22"/>
      <c r="G383" s="24">
        <f t="shared" si="65"/>
        <v>0</v>
      </c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6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4">
        <f t="shared" si="69"/>
        <v>0</v>
      </c>
      <c r="BF383" s="27">
        <f t="shared" si="67"/>
        <v>0</v>
      </c>
      <c r="BG383" s="28">
        <f t="shared" si="66"/>
        <v>0</v>
      </c>
      <c r="BH383" s="29" t="e">
        <f t="shared" si="68"/>
        <v>#DIV/0!</v>
      </c>
      <c r="BI383" s="30"/>
      <c r="BJ383" s="31" t="e">
        <f t="shared" si="64"/>
        <v>#DIV/0!</v>
      </c>
      <c r="BK383" s="22"/>
      <c r="BL383" s="33" t="e">
        <f t="shared" si="61"/>
        <v>#DIV/0!</v>
      </c>
      <c r="BM383" s="22"/>
      <c r="BN383" s="32"/>
      <c r="BO383" s="34" t="e">
        <f t="shared" si="62"/>
        <v>#DIV/0!</v>
      </c>
      <c r="BP383" s="35" t="e">
        <f t="shared" si="63"/>
        <v>#DIV/0!</v>
      </c>
    </row>
    <row r="384" spans="1:68" x14ac:dyDescent="0.45">
      <c r="A384" s="22"/>
      <c r="B384" s="22"/>
      <c r="C384" s="22"/>
      <c r="D384" s="22"/>
      <c r="E384" s="22"/>
      <c r="F384" s="22"/>
      <c r="G384" s="24">
        <f t="shared" si="65"/>
        <v>0</v>
      </c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6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4">
        <f t="shared" si="69"/>
        <v>0</v>
      </c>
      <c r="BF384" s="27">
        <f t="shared" si="67"/>
        <v>0</v>
      </c>
      <c r="BG384" s="28">
        <f t="shared" si="66"/>
        <v>0</v>
      </c>
      <c r="BH384" s="29" t="e">
        <f t="shared" si="68"/>
        <v>#DIV/0!</v>
      </c>
      <c r="BI384" s="30"/>
      <c r="BJ384" s="31" t="e">
        <f t="shared" si="64"/>
        <v>#DIV/0!</v>
      </c>
      <c r="BK384" s="22"/>
      <c r="BL384" s="33" t="e">
        <f t="shared" ref="BL384:BL447" si="70">BK384/BJ384</f>
        <v>#DIV/0!</v>
      </c>
      <c r="BM384" s="22"/>
      <c r="BN384" s="32"/>
      <c r="BO384" s="34" t="e">
        <f t="shared" ref="BO384:BO447" si="71">(BM384-BN384)/BK384</f>
        <v>#DIV/0!</v>
      </c>
      <c r="BP384" s="35" t="e">
        <f t="shared" si="63"/>
        <v>#DIV/0!</v>
      </c>
    </row>
    <row r="385" spans="1:68" x14ac:dyDescent="0.45">
      <c r="A385" s="22"/>
      <c r="B385" s="22"/>
      <c r="C385" s="22"/>
      <c r="D385" s="22"/>
      <c r="E385" s="22"/>
      <c r="F385" s="22"/>
      <c r="G385" s="24">
        <f t="shared" si="65"/>
        <v>0</v>
      </c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6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4">
        <f t="shared" si="69"/>
        <v>0</v>
      </c>
      <c r="BF385" s="27">
        <f t="shared" si="67"/>
        <v>0</v>
      </c>
      <c r="BG385" s="28">
        <f t="shared" si="66"/>
        <v>0</v>
      </c>
      <c r="BH385" s="29" t="e">
        <f t="shared" si="68"/>
        <v>#DIV/0!</v>
      </c>
      <c r="BI385" s="30"/>
      <c r="BJ385" s="31" t="e">
        <f t="shared" si="64"/>
        <v>#DIV/0!</v>
      </c>
      <c r="BK385" s="22"/>
      <c r="BL385" s="33" t="e">
        <f t="shared" si="70"/>
        <v>#DIV/0!</v>
      </c>
      <c r="BM385" s="22"/>
      <c r="BN385" s="32"/>
      <c r="BO385" s="34" t="e">
        <f t="shared" si="71"/>
        <v>#DIV/0!</v>
      </c>
      <c r="BP385" s="35" t="e">
        <f t="shared" si="63"/>
        <v>#DIV/0!</v>
      </c>
    </row>
    <row r="386" spans="1:68" x14ac:dyDescent="0.45">
      <c r="A386" s="22"/>
      <c r="B386" s="22"/>
      <c r="C386" s="22"/>
      <c r="D386" s="22"/>
      <c r="E386" s="22"/>
      <c r="F386" s="22"/>
      <c r="G386" s="24">
        <f t="shared" si="65"/>
        <v>0</v>
      </c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6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4">
        <f t="shared" si="69"/>
        <v>0</v>
      </c>
      <c r="BF386" s="27">
        <f t="shared" si="67"/>
        <v>0</v>
      </c>
      <c r="BG386" s="28">
        <f t="shared" si="66"/>
        <v>0</v>
      </c>
      <c r="BH386" s="29" t="e">
        <f t="shared" si="68"/>
        <v>#DIV/0!</v>
      </c>
      <c r="BI386" s="30"/>
      <c r="BJ386" s="31" t="e">
        <f t="shared" si="64"/>
        <v>#DIV/0!</v>
      </c>
      <c r="BK386" s="22"/>
      <c r="BL386" s="33" t="e">
        <f t="shared" si="70"/>
        <v>#DIV/0!</v>
      </c>
      <c r="BM386" s="22"/>
      <c r="BN386" s="32"/>
      <c r="BO386" s="34" t="e">
        <f t="shared" si="71"/>
        <v>#DIV/0!</v>
      </c>
      <c r="BP386" s="35" t="e">
        <f t="shared" ref="BP386:BP449" si="72">BO386*BL386*BH386</f>
        <v>#DIV/0!</v>
      </c>
    </row>
    <row r="387" spans="1:68" x14ac:dyDescent="0.45">
      <c r="A387" s="22"/>
      <c r="B387" s="22"/>
      <c r="C387" s="22"/>
      <c r="D387" s="22"/>
      <c r="E387" s="22"/>
      <c r="F387" s="22"/>
      <c r="G387" s="24">
        <f t="shared" si="65"/>
        <v>0</v>
      </c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6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4">
        <f t="shared" si="69"/>
        <v>0</v>
      </c>
      <c r="BF387" s="27">
        <f t="shared" si="67"/>
        <v>0</v>
      </c>
      <c r="BG387" s="28">
        <f t="shared" si="66"/>
        <v>0</v>
      </c>
      <c r="BH387" s="29" t="e">
        <f t="shared" si="68"/>
        <v>#DIV/0!</v>
      </c>
      <c r="BI387" s="30"/>
      <c r="BJ387" s="31" t="e">
        <f t="shared" si="64"/>
        <v>#DIV/0!</v>
      </c>
      <c r="BK387" s="22"/>
      <c r="BL387" s="33" t="e">
        <f t="shared" si="70"/>
        <v>#DIV/0!</v>
      </c>
      <c r="BM387" s="22"/>
      <c r="BN387" s="32"/>
      <c r="BO387" s="34" t="e">
        <f t="shared" si="71"/>
        <v>#DIV/0!</v>
      </c>
      <c r="BP387" s="35" t="e">
        <f t="shared" si="72"/>
        <v>#DIV/0!</v>
      </c>
    </row>
    <row r="388" spans="1:68" x14ac:dyDescent="0.45">
      <c r="A388" s="22"/>
      <c r="B388" s="22"/>
      <c r="C388" s="22"/>
      <c r="D388" s="22"/>
      <c r="E388" s="22"/>
      <c r="F388" s="22"/>
      <c r="G388" s="24">
        <f t="shared" si="65"/>
        <v>0</v>
      </c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6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4">
        <f t="shared" si="69"/>
        <v>0</v>
      </c>
      <c r="BF388" s="27">
        <f t="shared" si="67"/>
        <v>0</v>
      </c>
      <c r="BG388" s="28">
        <f t="shared" si="66"/>
        <v>0</v>
      </c>
      <c r="BH388" s="29" t="e">
        <f t="shared" si="68"/>
        <v>#DIV/0!</v>
      </c>
      <c r="BI388" s="30"/>
      <c r="BJ388" s="31" t="e">
        <f t="shared" si="64"/>
        <v>#DIV/0!</v>
      </c>
      <c r="BK388" s="22"/>
      <c r="BL388" s="33" t="e">
        <f t="shared" si="70"/>
        <v>#DIV/0!</v>
      </c>
      <c r="BM388" s="22"/>
      <c r="BN388" s="32"/>
      <c r="BO388" s="34" t="e">
        <f t="shared" si="71"/>
        <v>#DIV/0!</v>
      </c>
      <c r="BP388" s="35" t="e">
        <f t="shared" si="72"/>
        <v>#DIV/0!</v>
      </c>
    </row>
    <row r="389" spans="1:68" x14ac:dyDescent="0.45">
      <c r="A389" s="22"/>
      <c r="B389" s="22"/>
      <c r="C389" s="22"/>
      <c r="D389" s="22"/>
      <c r="E389" s="22"/>
      <c r="F389" s="22"/>
      <c r="G389" s="24">
        <f t="shared" si="65"/>
        <v>0</v>
      </c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6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4">
        <f t="shared" si="69"/>
        <v>0</v>
      </c>
      <c r="BF389" s="27">
        <f t="shared" si="67"/>
        <v>0</v>
      </c>
      <c r="BG389" s="28">
        <f t="shared" si="66"/>
        <v>0</v>
      </c>
      <c r="BH389" s="29" t="e">
        <f t="shared" si="68"/>
        <v>#DIV/0!</v>
      </c>
      <c r="BI389" s="30"/>
      <c r="BJ389" s="31" t="e">
        <f t="shared" si="64"/>
        <v>#DIV/0!</v>
      </c>
      <c r="BK389" s="22"/>
      <c r="BL389" s="33" t="e">
        <f t="shared" si="70"/>
        <v>#DIV/0!</v>
      </c>
      <c r="BM389" s="22"/>
      <c r="BN389" s="32"/>
      <c r="BO389" s="34" t="e">
        <f t="shared" si="71"/>
        <v>#DIV/0!</v>
      </c>
      <c r="BP389" s="35" t="e">
        <f t="shared" si="72"/>
        <v>#DIV/0!</v>
      </c>
    </row>
    <row r="390" spans="1:68" x14ac:dyDescent="0.45">
      <c r="A390" s="22"/>
      <c r="B390" s="22"/>
      <c r="C390" s="22"/>
      <c r="D390" s="22"/>
      <c r="E390" s="22"/>
      <c r="F390" s="22"/>
      <c r="G390" s="24">
        <f t="shared" si="65"/>
        <v>0</v>
      </c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6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4">
        <f t="shared" si="69"/>
        <v>0</v>
      </c>
      <c r="BF390" s="27">
        <f t="shared" si="67"/>
        <v>0</v>
      </c>
      <c r="BG390" s="28">
        <f t="shared" si="66"/>
        <v>0</v>
      </c>
      <c r="BH390" s="29" t="e">
        <f t="shared" si="68"/>
        <v>#DIV/0!</v>
      </c>
      <c r="BI390" s="30"/>
      <c r="BJ390" s="31" t="e">
        <f t="shared" ref="BJ390:BJ453" si="73">(BG390*60)/BI390*7</f>
        <v>#DIV/0!</v>
      </c>
      <c r="BK390" s="22"/>
      <c r="BL390" s="33" t="e">
        <f t="shared" si="70"/>
        <v>#DIV/0!</v>
      </c>
      <c r="BM390" s="22"/>
      <c r="BN390" s="32"/>
      <c r="BO390" s="34" t="e">
        <f t="shared" si="71"/>
        <v>#DIV/0!</v>
      </c>
      <c r="BP390" s="35" t="e">
        <f t="shared" si="72"/>
        <v>#DIV/0!</v>
      </c>
    </row>
    <row r="391" spans="1:68" x14ac:dyDescent="0.45">
      <c r="A391" s="22"/>
      <c r="B391" s="22"/>
      <c r="C391" s="22"/>
      <c r="D391" s="22"/>
      <c r="E391" s="22"/>
      <c r="F391" s="22"/>
      <c r="G391" s="24">
        <f t="shared" si="65"/>
        <v>0</v>
      </c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6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4">
        <f t="shared" si="69"/>
        <v>0</v>
      </c>
      <c r="BF391" s="27">
        <f t="shared" si="67"/>
        <v>0</v>
      </c>
      <c r="BG391" s="28">
        <f t="shared" si="66"/>
        <v>0</v>
      </c>
      <c r="BH391" s="29" t="e">
        <f t="shared" si="68"/>
        <v>#DIV/0!</v>
      </c>
      <c r="BI391" s="30"/>
      <c r="BJ391" s="31" t="e">
        <f t="shared" si="73"/>
        <v>#DIV/0!</v>
      </c>
      <c r="BK391" s="22"/>
      <c r="BL391" s="33" t="e">
        <f t="shared" si="70"/>
        <v>#DIV/0!</v>
      </c>
      <c r="BM391" s="22"/>
      <c r="BN391" s="32"/>
      <c r="BO391" s="34" t="e">
        <f t="shared" si="71"/>
        <v>#DIV/0!</v>
      </c>
      <c r="BP391" s="35" t="e">
        <f t="shared" si="72"/>
        <v>#DIV/0!</v>
      </c>
    </row>
    <row r="392" spans="1:68" x14ac:dyDescent="0.45">
      <c r="A392" s="22"/>
      <c r="B392" s="22"/>
      <c r="C392" s="22"/>
      <c r="D392" s="22"/>
      <c r="E392" s="22"/>
      <c r="F392" s="22"/>
      <c r="G392" s="24">
        <f t="shared" si="65"/>
        <v>0</v>
      </c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6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4">
        <f t="shared" si="69"/>
        <v>0</v>
      </c>
      <c r="BF392" s="27">
        <f t="shared" si="67"/>
        <v>0</v>
      </c>
      <c r="BG392" s="28">
        <f t="shared" si="66"/>
        <v>0</v>
      </c>
      <c r="BH392" s="29" t="e">
        <f t="shared" si="68"/>
        <v>#DIV/0!</v>
      </c>
      <c r="BI392" s="30"/>
      <c r="BJ392" s="31" t="e">
        <f t="shared" si="73"/>
        <v>#DIV/0!</v>
      </c>
      <c r="BK392" s="22"/>
      <c r="BL392" s="33" t="e">
        <f t="shared" si="70"/>
        <v>#DIV/0!</v>
      </c>
      <c r="BM392" s="22"/>
      <c r="BN392" s="32"/>
      <c r="BO392" s="34" t="e">
        <f t="shared" si="71"/>
        <v>#DIV/0!</v>
      </c>
      <c r="BP392" s="35" t="e">
        <f t="shared" si="72"/>
        <v>#DIV/0!</v>
      </c>
    </row>
    <row r="393" spans="1:68" x14ac:dyDescent="0.45">
      <c r="A393" s="22"/>
      <c r="B393" s="22"/>
      <c r="C393" s="22"/>
      <c r="D393" s="22"/>
      <c r="E393" s="22"/>
      <c r="F393" s="22"/>
      <c r="G393" s="24">
        <f t="shared" si="65"/>
        <v>0</v>
      </c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6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4">
        <f t="shared" si="69"/>
        <v>0</v>
      </c>
      <c r="BF393" s="27">
        <f t="shared" si="67"/>
        <v>0</v>
      </c>
      <c r="BG393" s="28">
        <f t="shared" si="66"/>
        <v>0</v>
      </c>
      <c r="BH393" s="29" t="e">
        <f t="shared" si="68"/>
        <v>#DIV/0!</v>
      </c>
      <c r="BI393" s="30"/>
      <c r="BJ393" s="31" t="e">
        <f t="shared" si="73"/>
        <v>#DIV/0!</v>
      </c>
      <c r="BK393" s="22"/>
      <c r="BL393" s="33" t="e">
        <f t="shared" si="70"/>
        <v>#DIV/0!</v>
      </c>
      <c r="BM393" s="22"/>
      <c r="BN393" s="32"/>
      <c r="BO393" s="34" t="e">
        <f t="shared" si="71"/>
        <v>#DIV/0!</v>
      </c>
      <c r="BP393" s="35" t="e">
        <f t="shared" si="72"/>
        <v>#DIV/0!</v>
      </c>
    </row>
    <row r="394" spans="1:68" x14ac:dyDescent="0.45">
      <c r="A394" s="22"/>
      <c r="B394" s="22"/>
      <c r="C394" s="22"/>
      <c r="D394" s="22"/>
      <c r="E394" s="22"/>
      <c r="F394" s="22"/>
      <c r="G394" s="24">
        <f t="shared" si="65"/>
        <v>0</v>
      </c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6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4">
        <f t="shared" si="69"/>
        <v>0</v>
      </c>
      <c r="BF394" s="27">
        <f t="shared" si="67"/>
        <v>0</v>
      </c>
      <c r="BG394" s="28">
        <f t="shared" si="66"/>
        <v>0</v>
      </c>
      <c r="BH394" s="29" t="e">
        <f t="shared" si="68"/>
        <v>#DIV/0!</v>
      </c>
      <c r="BI394" s="30"/>
      <c r="BJ394" s="31" t="e">
        <f t="shared" si="73"/>
        <v>#DIV/0!</v>
      </c>
      <c r="BK394" s="22"/>
      <c r="BL394" s="33" t="e">
        <f t="shared" si="70"/>
        <v>#DIV/0!</v>
      </c>
      <c r="BM394" s="22"/>
      <c r="BN394" s="32"/>
      <c r="BO394" s="34" t="e">
        <f t="shared" si="71"/>
        <v>#DIV/0!</v>
      </c>
      <c r="BP394" s="35" t="e">
        <f t="shared" si="72"/>
        <v>#DIV/0!</v>
      </c>
    </row>
    <row r="395" spans="1:68" x14ac:dyDescent="0.45">
      <c r="A395" s="22"/>
      <c r="B395" s="22"/>
      <c r="C395" s="22"/>
      <c r="D395" s="22"/>
      <c r="E395" s="22"/>
      <c r="F395" s="22"/>
      <c r="G395" s="24">
        <f t="shared" si="65"/>
        <v>0</v>
      </c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6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4">
        <f t="shared" si="69"/>
        <v>0</v>
      </c>
      <c r="BF395" s="27">
        <f t="shared" si="67"/>
        <v>0</v>
      </c>
      <c r="BG395" s="28">
        <f t="shared" si="66"/>
        <v>0</v>
      </c>
      <c r="BH395" s="29" t="e">
        <f t="shared" si="68"/>
        <v>#DIV/0!</v>
      </c>
      <c r="BI395" s="30"/>
      <c r="BJ395" s="31" t="e">
        <f t="shared" si="73"/>
        <v>#DIV/0!</v>
      </c>
      <c r="BK395" s="22"/>
      <c r="BL395" s="33" t="e">
        <f t="shared" si="70"/>
        <v>#DIV/0!</v>
      </c>
      <c r="BM395" s="22"/>
      <c r="BN395" s="32"/>
      <c r="BO395" s="34" t="e">
        <f t="shared" si="71"/>
        <v>#DIV/0!</v>
      </c>
      <c r="BP395" s="35" t="e">
        <f t="shared" si="72"/>
        <v>#DIV/0!</v>
      </c>
    </row>
    <row r="396" spans="1:68" x14ac:dyDescent="0.45">
      <c r="A396" s="22"/>
      <c r="B396" s="22"/>
      <c r="C396" s="22"/>
      <c r="D396" s="22"/>
      <c r="E396" s="22"/>
      <c r="F396" s="22"/>
      <c r="G396" s="24">
        <f t="shared" si="65"/>
        <v>0</v>
      </c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6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4">
        <f t="shared" si="69"/>
        <v>0</v>
      </c>
      <c r="BF396" s="27">
        <f t="shared" si="67"/>
        <v>0</v>
      </c>
      <c r="BG396" s="28">
        <f t="shared" si="66"/>
        <v>0</v>
      </c>
      <c r="BH396" s="29" t="e">
        <f t="shared" si="68"/>
        <v>#DIV/0!</v>
      </c>
      <c r="BI396" s="30"/>
      <c r="BJ396" s="31" t="e">
        <f t="shared" si="73"/>
        <v>#DIV/0!</v>
      </c>
      <c r="BK396" s="22"/>
      <c r="BL396" s="33" t="e">
        <f t="shared" si="70"/>
        <v>#DIV/0!</v>
      </c>
      <c r="BM396" s="22"/>
      <c r="BN396" s="32"/>
      <c r="BO396" s="34" t="e">
        <f t="shared" si="71"/>
        <v>#DIV/0!</v>
      </c>
      <c r="BP396" s="35" t="e">
        <f t="shared" si="72"/>
        <v>#DIV/0!</v>
      </c>
    </row>
    <row r="397" spans="1:68" x14ac:dyDescent="0.45">
      <c r="A397" s="22"/>
      <c r="B397" s="22"/>
      <c r="C397" s="22"/>
      <c r="D397" s="22"/>
      <c r="E397" s="22"/>
      <c r="F397" s="22"/>
      <c r="G397" s="24">
        <f t="shared" si="65"/>
        <v>0</v>
      </c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6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4">
        <f t="shared" si="69"/>
        <v>0</v>
      </c>
      <c r="BF397" s="27">
        <f t="shared" si="67"/>
        <v>0</v>
      </c>
      <c r="BG397" s="28">
        <f t="shared" si="66"/>
        <v>0</v>
      </c>
      <c r="BH397" s="29" t="e">
        <f t="shared" si="68"/>
        <v>#DIV/0!</v>
      </c>
      <c r="BI397" s="30"/>
      <c r="BJ397" s="31" t="e">
        <f t="shared" si="73"/>
        <v>#DIV/0!</v>
      </c>
      <c r="BK397" s="22"/>
      <c r="BL397" s="33" t="e">
        <f t="shared" si="70"/>
        <v>#DIV/0!</v>
      </c>
      <c r="BM397" s="22"/>
      <c r="BN397" s="32"/>
      <c r="BO397" s="34" t="e">
        <f t="shared" si="71"/>
        <v>#DIV/0!</v>
      </c>
      <c r="BP397" s="35" t="e">
        <f t="shared" si="72"/>
        <v>#DIV/0!</v>
      </c>
    </row>
    <row r="398" spans="1:68" x14ac:dyDescent="0.45">
      <c r="A398" s="22"/>
      <c r="B398" s="22"/>
      <c r="C398" s="22"/>
      <c r="D398" s="22"/>
      <c r="E398" s="22"/>
      <c r="F398" s="22"/>
      <c r="G398" s="24">
        <f t="shared" si="65"/>
        <v>0</v>
      </c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6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4">
        <f t="shared" si="69"/>
        <v>0</v>
      </c>
      <c r="BF398" s="27">
        <f t="shared" si="67"/>
        <v>0</v>
      </c>
      <c r="BG398" s="28">
        <f t="shared" si="66"/>
        <v>0</v>
      </c>
      <c r="BH398" s="29" t="e">
        <f t="shared" si="68"/>
        <v>#DIV/0!</v>
      </c>
      <c r="BI398" s="30"/>
      <c r="BJ398" s="31" t="e">
        <f t="shared" si="73"/>
        <v>#DIV/0!</v>
      </c>
      <c r="BK398" s="22"/>
      <c r="BL398" s="33" t="e">
        <f t="shared" si="70"/>
        <v>#DIV/0!</v>
      </c>
      <c r="BM398" s="22"/>
      <c r="BN398" s="32"/>
      <c r="BO398" s="34" t="e">
        <f t="shared" si="71"/>
        <v>#DIV/0!</v>
      </c>
      <c r="BP398" s="35" t="e">
        <f t="shared" si="72"/>
        <v>#DIV/0!</v>
      </c>
    </row>
    <row r="399" spans="1:68" x14ac:dyDescent="0.45">
      <c r="A399" s="22"/>
      <c r="B399" s="22"/>
      <c r="C399" s="22"/>
      <c r="D399" s="22"/>
      <c r="E399" s="22"/>
      <c r="F399" s="22"/>
      <c r="G399" s="24">
        <f t="shared" si="65"/>
        <v>0</v>
      </c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6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4">
        <f t="shared" si="69"/>
        <v>0</v>
      </c>
      <c r="BF399" s="27">
        <f t="shared" si="67"/>
        <v>0</v>
      </c>
      <c r="BG399" s="28">
        <f t="shared" si="66"/>
        <v>0</v>
      </c>
      <c r="BH399" s="29" t="e">
        <f t="shared" si="68"/>
        <v>#DIV/0!</v>
      </c>
      <c r="BI399" s="30"/>
      <c r="BJ399" s="31" t="e">
        <f t="shared" si="73"/>
        <v>#DIV/0!</v>
      </c>
      <c r="BK399" s="22"/>
      <c r="BL399" s="33" t="e">
        <f t="shared" si="70"/>
        <v>#DIV/0!</v>
      </c>
      <c r="BM399" s="22"/>
      <c r="BN399" s="32"/>
      <c r="BO399" s="34" t="e">
        <f t="shared" si="71"/>
        <v>#DIV/0!</v>
      </c>
      <c r="BP399" s="35" t="e">
        <f t="shared" si="72"/>
        <v>#DIV/0!</v>
      </c>
    </row>
    <row r="400" spans="1:68" x14ac:dyDescent="0.45">
      <c r="A400" s="22"/>
      <c r="B400" s="22"/>
      <c r="C400" s="22"/>
      <c r="D400" s="22"/>
      <c r="E400" s="22"/>
      <c r="F400" s="22"/>
      <c r="G400" s="24">
        <f t="shared" si="65"/>
        <v>0</v>
      </c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6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4">
        <f t="shared" si="69"/>
        <v>0</v>
      </c>
      <c r="BF400" s="27">
        <f t="shared" si="67"/>
        <v>0</v>
      </c>
      <c r="BG400" s="28">
        <f t="shared" si="66"/>
        <v>0</v>
      </c>
      <c r="BH400" s="29" t="e">
        <f t="shared" si="68"/>
        <v>#DIV/0!</v>
      </c>
      <c r="BI400" s="30"/>
      <c r="BJ400" s="31" t="e">
        <f t="shared" si="73"/>
        <v>#DIV/0!</v>
      </c>
      <c r="BK400" s="22"/>
      <c r="BL400" s="33" t="e">
        <f t="shared" si="70"/>
        <v>#DIV/0!</v>
      </c>
      <c r="BM400" s="22"/>
      <c r="BN400" s="32"/>
      <c r="BO400" s="34" t="e">
        <f t="shared" si="71"/>
        <v>#DIV/0!</v>
      </c>
      <c r="BP400" s="35" t="e">
        <f t="shared" si="72"/>
        <v>#DIV/0!</v>
      </c>
    </row>
    <row r="401" spans="1:68" x14ac:dyDescent="0.45">
      <c r="A401" s="22"/>
      <c r="B401" s="22"/>
      <c r="C401" s="22"/>
      <c r="D401" s="22"/>
      <c r="E401" s="22"/>
      <c r="F401" s="22"/>
      <c r="G401" s="24">
        <f t="shared" si="65"/>
        <v>0</v>
      </c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6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4">
        <f t="shared" si="69"/>
        <v>0</v>
      </c>
      <c r="BF401" s="27">
        <f t="shared" si="67"/>
        <v>0</v>
      </c>
      <c r="BG401" s="28">
        <f t="shared" si="66"/>
        <v>0</v>
      </c>
      <c r="BH401" s="29" t="e">
        <f t="shared" si="68"/>
        <v>#DIV/0!</v>
      </c>
      <c r="BI401" s="30"/>
      <c r="BJ401" s="31" t="e">
        <f t="shared" si="73"/>
        <v>#DIV/0!</v>
      </c>
      <c r="BK401" s="22"/>
      <c r="BL401" s="33" t="e">
        <f t="shared" si="70"/>
        <v>#DIV/0!</v>
      </c>
      <c r="BM401" s="22"/>
      <c r="BN401" s="32"/>
      <c r="BO401" s="34" t="e">
        <f t="shared" si="71"/>
        <v>#DIV/0!</v>
      </c>
      <c r="BP401" s="35" t="e">
        <f t="shared" si="72"/>
        <v>#DIV/0!</v>
      </c>
    </row>
    <row r="402" spans="1:68" x14ac:dyDescent="0.45">
      <c r="A402" s="22"/>
      <c r="B402" s="22"/>
      <c r="C402" s="22"/>
      <c r="D402" s="22"/>
      <c r="E402" s="22"/>
      <c r="F402" s="22"/>
      <c r="G402" s="24">
        <f t="shared" si="65"/>
        <v>0</v>
      </c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6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4">
        <f t="shared" si="69"/>
        <v>0</v>
      </c>
      <c r="BF402" s="27">
        <f t="shared" si="67"/>
        <v>0</v>
      </c>
      <c r="BG402" s="28">
        <f t="shared" si="66"/>
        <v>0</v>
      </c>
      <c r="BH402" s="29" t="e">
        <f t="shared" si="68"/>
        <v>#DIV/0!</v>
      </c>
      <c r="BI402" s="30"/>
      <c r="BJ402" s="31" t="e">
        <f t="shared" si="73"/>
        <v>#DIV/0!</v>
      </c>
      <c r="BK402" s="22"/>
      <c r="BL402" s="33" t="e">
        <f t="shared" si="70"/>
        <v>#DIV/0!</v>
      </c>
      <c r="BM402" s="22"/>
      <c r="BN402" s="32"/>
      <c r="BO402" s="34" t="e">
        <f t="shared" si="71"/>
        <v>#DIV/0!</v>
      </c>
      <c r="BP402" s="35" t="e">
        <f t="shared" si="72"/>
        <v>#DIV/0!</v>
      </c>
    </row>
    <row r="403" spans="1:68" x14ac:dyDescent="0.45">
      <c r="A403" s="22"/>
      <c r="B403" s="22"/>
      <c r="C403" s="22"/>
      <c r="D403" s="22"/>
      <c r="E403" s="22"/>
      <c r="F403" s="22"/>
      <c r="G403" s="24">
        <f t="shared" si="65"/>
        <v>0</v>
      </c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6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4">
        <f t="shared" si="69"/>
        <v>0</v>
      </c>
      <c r="BF403" s="27">
        <f t="shared" si="67"/>
        <v>0</v>
      </c>
      <c r="BG403" s="28">
        <f t="shared" si="66"/>
        <v>0</v>
      </c>
      <c r="BH403" s="29" t="e">
        <f t="shared" si="68"/>
        <v>#DIV/0!</v>
      </c>
      <c r="BI403" s="30"/>
      <c r="BJ403" s="31" t="e">
        <f t="shared" si="73"/>
        <v>#DIV/0!</v>
      </c>
      <c r="BK403" s="22"/>
      <c r="BL403" s="33" t="e">
        <f t="shared" si="70"/>
        <v>#DIV/0!</v>
      </c>
      <c r="BM403" s="22"/>
      <c r="BN403" s="32"/>
      <c r="BO403" s="34" t="e">
        <f t="shared" si="71"/>
        <v>#DIV/0!</v>
      </c>
      <c r="BP403" s="35" t="e">
        <f t="shared" si="72"/>
        <v>#DIV/0!</v>
      </c>
    </row>
    <row r="404" spans="1:68" x14ac:dyDescent="0.45">
      <c r="A404" s="22"/>
      <c r="B404" s="22"/>
      <c r="C404" s="22"/>
      <c r="D404" s="22"/>
      <c r="E404" s="22"/>
      <c r="F404" s="22"/>
      <c r="G404" s="24">
        <f t="shared" si="65"/>
        <v>0</v>
      </c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6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4">
        <f t="shared" si="69"/>
        <v>0</v>
      </c>
      <c r="BF404" s="27">
        <f t="shared" si="67"/>
        <v>0</v>
      </c>
      <c r="BG404" s="28">
        <f t="shared" si="66"/>
        <v>0</v>
      </c>
      <c r="BH404" s="29" t="e">
        <f t="shared" si="68"/>
        <v>#DIV/0!</v>
      </c>
      <c r="BI404" s="30"/>
      <c r="BJ404" s="31" t="e">
        <f t="shared" si="73"/>
        <v>#DIV/0!</v>
      </c>
      <c r="BK404" s="22"/>
      <c r="BL404" s="33" t="e">
        <f t="shared" si="70"/>
        <v>#DIV/0!</v>
      </c>
      <c r="BM404" s="22"/>
      <c r="BN404" s="32"/>
      <c r="BO404" s="34" t="e">
        <f t="shared" si="71"/>
        <v>#DIV/0!</v>
      </c>
      <c r="BP404" s="35" t="e">
        <f t="shared" si="72"/>
        <v>#DIV/0!</v>
      </c>
    </row>
    <row r="405" spans="1:68" x14ac:dyDescent="0.45">
      <c r="A405" s="22"/>
      <c r="B405" s="22"/>
      <c r="C405" s="22"/>
      <c r="D405" s="22"/>
      <c r="E405" s="22"/>
      <c r="F405" s="22"/>
      <c r="G405" s="24">
        <f t="shared" si="65"/>
        <v>0</v>
      </c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6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4">
        <f t="shared" si="69"/>
        <v>0</v>
      </c>
      <c r="BF405" s="27">
        <f t="shared" si="67"/>
        <v>0</v>
      </c>
      <c r="BG405" s="28">
        <f t="shared" si="66"/>
        <v>0</v>
      </c>
      <c r="BH405" s="29" t="e">
        <f t="shared" si="68"/>
        <v>#DIV/0!</v>
      </c>
      <c r="BI405" s="30"/>
      <c r="BJ405" s="31" t="e">
        <f t="shared" si="73"/>
        <v>#DIV/0!</v>
      </c>
      <c r="BK405" s="22"/>
      <c r="BL405" s="33" t="e">
        <f t="shared" si="70"/>
        <v>#DIV/0!</v>
      </c>
      <c r="BM405" s="22"/>
      <c r="BN405" s="32"/>
      <c r="BO405" s="34" t="e">
        <f t="shared" si="71"/>
        <v>#DIV/0!</v>
      </c>
      <c r="BP405" s="35" t="e">
        <f t="shared" si="72"/>
        <v>#DIV/0!</v>
      </c>
    </row>
    <row r="406" spans="1:68" x14ac:dyDescent="0.45">
      <c r="A406" s="22"/>
      <c r="B406" s="22"/>
      <c r="C406" s="22"/>
      <c r="D406" s="22"/>
      <c r="E406" s="22"/>
      <c r="F406" s="22"/>
      <c r="G406" s="24">
        <f t="shared" si="65"/>
        <v>0</v>
      </c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6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4">
        <f t="shared" si="69"/>
        <v>0</v>
      </c>
      <c r="BF406" s="27">
        <f t="shared" si="67"/>
        <v>0</v>
      </c>
      <c r="BG406" s="28">
        <f t="shared" si="66"/>
        <v>0</v>
      </c>
      <c r="BH406" s="29" t="e">
        <f t="shared" si="68"/>
        <v>#DIV/0!</v>
      </c>
      <c r="BI406" s="30"/>
      <c r="BJ406" s="31" t="e">
        <f t="shared" si="73"/>
        <v>#DIV/0!</v>
      </c>
      <c r="BK406" s="22"/>
      <c r="BL406" s="33" t="e">
        <f t="shared" si="70"/>
        <v>#DIV/0!</v>
      </c>
      <c r="BM406" s="22"/>
      <c r="BN406" s="32"/>
      <c r="BO406" s="34" t="e">
        <f t="shared" si="71"/>
        <v>#DIV/0!</v>
      </c>
      <c r="BP406" s="35" t="e">
        <f t="shared" si="72"/>
        <v>#DIV/0!</v>
      </c>
    </row>
    <row r="407" spans="1:68" x14ac:dyDescent="0.45">
      <c r="A407" s="22"/>
      <c r="B407" s="22"/>
      <c r="C407" s="22"/>
      <c r="D407" s="22"/>
      <c r="E407" s="22"/>
      <c r="F407" s="22"/>
      <c r="G407" s="24">
        <f t="shared" si="65"/>
        <v>0</v>
      </c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6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4">
        <f t="shared" si="69"/>
        <v>0</v>
      </c>
      <c r="BF407" s="27">
        <f t="shared" si="67"/>
        <v>0</v>
      </c>
      <c r="BG407" s="28">
        <f t="shared" si="66"/>
        <v>0</v>
      </c>
      <c r="BH407" s="29" t="e">
        <f t="shared" si="68"/>
        <v>#DIV/0!</v>
      </c>
      <c r="BI407" s="30"/>
      <c r="BJ407" s="31" t="e">
        <f t="shared" si="73"/>
        <v>#DIV/0!</v>
      </c>
      <c r="BK407" s="22"/>
      <c r="BL407" s="33" t="e">
        <f t="shared" si="70"/>
        <v>#DIV/0!</v>
      </c>
      <c r="BM407" s="22"/>
      <c r="BN407" s="32"/>
      <c r="BO407" s="34" t="e">
        <f t="shared" si="71"/>
        <v>#DIV/0!</v>
      </c>
      <c r="BP407" s="35" t="e">
        <f t="shared" si="72"/>
        <v>#DIV/0!</v>
      </c>
    </row>
    <row r="408" spans="1:68" x14ac:dyDescent="0.45">
      <c r="A408" s="22"/>
      <c r="B408" s="22"/>
      <c r="C408" s="22"/>
      <c r="D408" s="22"/>
      <c r="E408" s="22"/>
      <c r="F408" s="22"/>
      <c r="G408" s="24">
        <f t="shared" ref="G408:G471" si="74">(D408-C408)-(E408+F408)</f>
        <v>0</v>
      </c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6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4">
        <f t="shared" si="69"/>
        <v>0</v>
      </c>
      <c r="BF408" s="27">
        <f t="shared" si="67"/>
        <v>0</v>
      </c>
      <c r="BG408" s="28">
        <f t="shared" ref="BG408:BG471" si="75">(HOUR(BF408)*60)+MINUTE(BF408)</f>
        <v>0</v>
      </c>
      <c r="BH408" s="29" t="e">
        <f t="shared" si="68"/>
        <v>#DIV/0!</v>
      </c>
      <c r="BI408" s="30"/>
      <c r="BJ408" s="31" t="e">
        <f t="shared" si="73"/>
        <v>#DIV/0!</v>
      </c>
      <c r="BK408" s="22"/>
      <c r="BL408" s="33" t="e">
        <f t="shared" si="70"/>
        <v>#DIV/0!</v>
      </c>
      <c r="BM408" s="22"/>
      <c r="BN408" s="32"/>
      <c r="BO408" s="34" t="e">
        <f t="shared" si="71"/>
        <v>#DIV/0!</v>
      </c>
      <c r="BP408" s="35" t="e">
        <f t="shared" si="72"/>
        <v>#DIV/0!</v>
      </c>
    </row>
    <row r="409" spans="1:68" x14ac:dyDescent="0.45">
      <c r="A409" s="22"/>
      <c r="B409" s="22"/>
      <c r="C409" s="22"/>
      <c r="D409" s="22"/>
      <c r="E409" s="22"/>
      <c r="F409" s="22"/>
      <c r="G409" s="24">
        <f t="shared" si="74"/>
        <v>0</v>
      </c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6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4">
        <f t="shared" si="69"/>
        <v>0</v>
      </c>
      <c r="BF409" s="27">
        <f t="shared" ref="BF409:BF472" si="76">G409-BE409</f>
        <v>0</v>
      </c>
      <c r="BG409" s="28">
        <f t="shared" si="75"/>
        <v>0</v>
      </c>
      <c r="BH409" s="29" t="e">
        <f t="shared" ref="BH409:BH472" si="77">BF409/G409</f>
        <v>#DIV/0!</v>
      </c>
      <c r="BI409" s="30"/>
      <c r="BJ409" s="31" t="e">
        <f t="shared" si="73"/>
        <v>#DIV/0!</v>
      </c>
      <c r="BK409" s="22"/>
      <c r="BL409" s="33" t="e">
        <f t="shared" si="70"/>
        <v>#DIV/0!</v>
      </c>
      <c r="BM409" s="22"/>
      <c r="BN409" s="32"/>
      <c r="BO409" s="34" t="e">
        <f t="shared" si="71"/>
        <v>#DIV/0!</v>
      </c>
      <c r="BP409" s="35" t="e">
        <f t="shared" si="72"/>
        <v>#DIV/0!</v>
      </c>
    </row>
    <row r="410" spans="1:68" x14ac:dyDescent="0.45">
      <c r="A410" s="22"/>
      <c r="B410" s="22"/>
      <c r="C410" s="22"/>
      <c r="D410" s="22"/>
      <c r="E410" s="22"/>
      <c r="F410" s="22"/>
      <c r="G410" s="24">
        <f t="shared" si="74"/>
        <v>0</v>
      </c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6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4">
        <f t="shared" si="69"/>
        <v>0</v>
      </c>
      <c r="BF410" s="27">
        <f t="shared" si="76"/>
        <v>0</v>
      </c>
      <c r="BG410" s="28">
        <f t="shared" si="75"/>
        <v>0</v>
      </c>
      <c r="BH410" s="29" t="e">
        <f t="shared" si="77"/>
        <v>#DIV/0!</v>
      </c>
      <c r="BI410" s="30"/>
      <c r="BJ410" s="31" t="e">
        <f t="shared" si="73"/>
        <v>#DIV/0!</v>
      </c>
      <c r="BK410" s="22"/>
      <c r="BL410" s="33" t="e">
        <f t="shared" si="70"/>
        <v>#DIV/0!</v>
      </c>
      <c r="BM410" s="22"/>
      <c r="BN410" s="32"/>
      <c r="BO410" s="34" t="e">
        <f t="shared" si="71"/>
        <v>#DIV/0!</v>
      </c>
      <c r="BP410" s="35" t="e">
        <f t="shared" si="72"/>
        <v>#DIV/0!</v>
      </c>
    </row>
    <row r="411" spans="1:68" x14ac:dyDescent="0.45">
      <c r="A411" s="22"/>
      <c r="B411" s="22"/>
      <c r="C411" s="22"/>
      <c r="D411" s="22"/>
      <c r="E411" s="22"/>
      <c r="F411" s="22"/>
      <c r="G411" s="24">
        <f t="shared" si="74"/>
        <v>0</v>
      </c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6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4">
        <f t="shared" si="69"/>
        <v>0</v>
      </c>
      <c r="BF411" s="27">
        <f t="shared" si="76"/>
        <v>0</v>
      </c>
      <c r="BG411" s="28">
        <f t="shared" si="75"/>
        <v>0</v>
      </c>
      <c r="BH411" s="29" t="e">
        <f t="shared" si="77"/>
        <v>#DIV/0!</v>
      </c>
      <c r="BI411" s="30"/>
      <c r="BJ411" s="31" t="e">
        <f t="shared" si="73"/>
        <v>#DIV/0!</v>
      </c>
      <c r="BK411" s="22"/>
      <c r="BL411" s="33" t="e">
        <f t="shared" si="70"/>
        <v>#DIV/0!</v>
      </c>
      <c r="BM411" s="22"/>
      <c r="BN411" s="32"/>
      <c r="BO411" s="34" t="e">
        <f t="shared" si="71"/>
        <v>#DIV/0!</v>
      </c>
      <c r="BP411" s="35" t="e">
        <f t="shared" si="72"/>
        <v>#DIV/0!</v>
      </c>
    </row>
    <row r="412" spans="1:68" x14ac:dyDescent="0.45">
      <c r="A412" s="22"/>
      <c r="B412" s="22"/>
      <c r="C412" s="22"/>
      <c r="D412" s="22"/>
      <c r="E412" s="22"/>
      <c r="F412" s="22"/>
      <c r="G412" s="24">
        <f t="shared" si="74"/>
        <v>0</v>
      </c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6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4">
        <f t="shared" ref="BE412:BE475" si="78">SUM(H412:BD412)</f>
        <v>0</v>
      </c>
      <c r="BF412" s="27">
        <f t="shared" si="76"/>
        <v>0</v>
      </c>
      <c r="BG412" s="28">
        <f t="shared" si="75"/>
        <v>0</v>
      </c>
      <c r="BH412" s="29" t="e">
        <f t="shared" si="77"/>
        <v>#DIV/0!</v>
      </c>
      <c r="BI412" s="30"/>
      <c r="BJ412" s="31" t="e">
        <f t="shared" si="73"/>
        <v>#DIV/0!</v>
      </c>
      <c r="BK412" s="22"/>
      <c r="BL412" s="33" t="e">
        <f t="shared" si="70"/>
        <v>#DIV/0!</v>
      </c>
      <c r="BM412" s="22"/>
      <c r="BN412" s="32"/>
      <c r="BO412" s="34" t="e">
        <f t="shared" si="71"/>
        <v>#DIV/0!</v>
      </c>
      <c r="BP412" s="35" t="e">
        <f t="shared" si="72"/>
        <v>#DIV/0!</v>
      </c>
    </row>
    <row r="413" spans="1:68" x14ac:dyDescent="0.45">
      <c r="A413" s="22"/>
      <c r="B413" s="22"/>
      <c r="C413" s="22"/>
      <c r="D413" s="22"/>
      <c r="E413" s="22"/>
      <c r="F413" s="22"/>
      <c r="G413" s="24">
        <f t="shared" si="74"/>
        <v>0</v>
      </c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6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4">
        <f t="shared" si="78"/>
        <v>0</v>
      </c>
      <c r="BF413" s="27">
        <f t="shared" si="76"/>
        <v>0</v>
      </c>
      <c r="BG413" s="28">
        <f t="shared" si="75"/>
        <v>0</v>
      </c>
      <c r="BH413" s="29" t="e">
        <f t="shared" si="77"/>
        <v>#DIV/0!</v>
      </c>
      <c r="BI413" s="30"/>
      <c r="BJ413" s="31" t="e">
        <f t="shared" si="73"/>
        <v>#DIV/0!</v>
      </c>
      <c r="BK413" s="22"/>
      <c r="BL413" s="33" t="e">
        <f t="shared" si="70"/>
        <v>#DIV/0!</v>
      </c>
      <c r="BM413" s="22"/>
      <c r="BN413" s="32"/>
      <c r="BO413" s="34" t="e">
        <f t="shared" si="71"/>
        <v>#DIV/0!</v>
      </c>
      <c r="BP413" s="35" t="e">
        <f t="shared" si="72"/>
        <v>#DIV/0!</v>
      </c>
    </row>
    <row r="414" spans="1:68" x14ac:dyDescent="0.45">
      <c r="A414" s="22"/>
      <c r="B414" s="22"/>
      <c r="C414" s="22"/>
      <c r="D414" s="22"/>
      <c r="E414" s="22"/>
      <c r="F414" s="22"/>
      <c r="G414" s="24">
        <f t="shared" si="74"/>
        <v>0</v>
      </c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6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4">
        <f t="shared" si="78"/>
        <v>0</v>
      </c>
      <c r="BF414" s="27">
        <f t="shared" si="76"/>
        <v>0</v>
      </c>
      <c r="BG414" s="28">
        <f t="shared" si="75"/>
        <v>0</v>
      </c>
      <c r="BH414" s="29" t="e">
        <f t="shared" si="77"/>
        <v>#DIV/0!</v>
      </c>
      <c r="BI414" s="30"/>
      <c r="BJ414" s="31" t="e">
        <f t="shared" si="73"/>
        <v>#DIV/0!</v>
      </c>
      <c r="BK414" s="22"/>
      <c r="BL414" s="33" t="e">
        <f t="shared" si="70"/>
        <v>#DIV/0!</v>
      </c>
      <c r="BM414" s="22"/>
      <c r="BN414" s="32"/>
      <c r="BO414" s="34" t="e">
        <f t="shared" si="71"/>
        <v>#DIV/0!</v>
      </c>
      <c r="BP414" s="35" t="e">
        <f t="shared" si="72"/>
        <v>#DIV/0!</v>
      </c>
    </row>
    <row r="415" spans="1:68" x14ac:dyDescent="0.45">
      <c r="A415" s="22"/>
      <c r="B415" s="22"/>
      <c r="C415" s="22"/>
      <c r="D415" s="22"/>
      <c r="E415" s="22"/>
      <c r="F415" s="22"/>
      <c r="G415" s="24">
        <f t="shared" si="74"/>
        <v>0</v>
      </c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6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4">
        <f t="shared" si="78"/>
        <v>0</v>
      </c>
      <c r="BF415" s="27">
        <f t="shared" si="76"/>
        <v>0</v>
      </c>
      <c r="BG415" s="28">
        <f t="shared" si="75"/>
        <v>0</v>
      </c>
      <c r="BH415" s="29" t="e">
        <f t="shared" si="77"/>
        <v>#DIV/0!</v>
      </c>
      <c r="BI415" s="30"/>
      <c r="BJ415" s="31" t="e">
        <f t="shared" si="73"/>
        <v>#DIV/0!</v>
      </c>
      <c r="BK415" s="22"/>
      <c r="BL415" s="33" t="e">
        <f t="shared" si="70"/>
        <v>#DIV/0!</v>
      </c>
      <c r="BM415" s="22"/>
      <c r="BN415" s="32"/>
      <c r="BO415" s="34" t="e">
        <f t="shared" si="71"/>
        <v>#DIV/0!</v>
      </c>
      <c r="BP415" s="35" t="e">
        <f t="shared" si="72"/>
        <v>#DIV/0!</v>
      </c>
    </row>
    <row r="416" spans="1:68" x14ac:dyDescent="0.45">
      <c r="A416" s="22"/>
      <c r="B416" s="22"/>
      <c r="C416" s="22"/>
      <c r="D416" s="22"/>
      <c r="E416" s="22"/>
      <c r="F416" s="22"/>
      <c r="G416" s="24">
        <f t="shared" si="74"/>
        <v>0</v>
      </c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6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4">
        <f t="shared" si="78"/>
        <v>0</v>
      </c>
      <c r="BF416" s="27">
        <f t="shared" si="76"/>
        <v>0</v>
      </c>
      <c r="BG416" s="28">
        <f t="shared" si="75"/>
        <v>0</v>
      </c>
      <c r="BH416" s="29" t="e">
        <f t="shared" si="77"/>
        <v>#DIV/0!</v>
      </c>
      <c r="BI416" s="30"/>
      <c r="BJ416" s="31" t="e">
        <f t="shared" si="73"/>
        <v>#DIV/0!</v>
      </c>
      <c r="BK416" s="22"/>
      <c r="BL416" s="33" t="e">
        <f t="shared" si="70"/>
        <v>#DIV/0!</v>
      </c>
      <c r="BM416" s="22"/>
      <c r="BN416" s="32"/>
      <c r="BO416" s="34" t="e">
        <f t="shared" si="71"/>
        <v>#DIV/0!</v>
      </c>
      <c r="BP416" s="35" t="e">
        <f t="shared" si="72"/>
        <v>#DIV/0!</v>
      </c>
    </row>
    <row r="417" spans="1:68" x14ac:dyDescent="0.45">
      <c r="A417" s="22"/>
      <c r="B417" s="22"/>
      <c r="C417" s="22"/>
      <c r="D417" s="22"/>
      <c r="E417" s="22"/>
      <c r="F417" s="22"/>
      <c r="G417" s="24">
        <f t="shared" si="74"/>
        <v>0</v>
      </c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6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4">
        <f t="shared" si="78"/>
        <v>0</v>
      </c>
      <c r="BF417" s="27">
        <f t="shared" si="76"/>
        <v>0</v>
      </c>
      <c r="BG417" s="28">
        <f t="shared" si="75"/>
        <v>0</v>
      </c>
      <c r="BH417" s="29" t="e">
        <f t="shared" si="77"/>
        <v>#DIV/0!</v>
      </c>
      <c r="BI417" s="30"/>
      <c r="BJ417" s="31" t="e">
        <f t="shared" si="73"/>
        <v>#DIV/0!</v>
      </c>
      <c r="BK417" s="22"/>
      <c r="BL417" s="33" t="e">
        <f t="shared" si="70"/>
        <v>#DIV/0!</v>
      </c>
      <c r="BM417" s="22"/>
      <c r="BN417" s="32"/>
      <c r="BO417" s="34" t="e">
        <f t="shared" si="71"/>
        <v>#DIV/0!</v>
      </c>
      <c r="BP417" s="35" t="e">
        <f t="shared" si="72"/>
        <v>#DIV/0!</v>
      </c>
    </row>
    <row r="418" spans="1:68" x14ac:dyDescent="0.45">
      <c r="A418" s="22"/>
      <c r="B418" s="22"/>
      <c r="C418" s="22"/>
      <c r="D418" s="22"/>
      <c r="E418" s="22"/>
      <c r="F418" s="22"/>
      <c r="G418" s="24">
        <f t="shared" si="74"/>
        <v>0</v>
      </c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6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4">
        <f t="shared" si="78"/>
        <v>0</v>
      </c>
      <c r="BF418" s="27">
        <f t="shared" si="76"/>
        <v>0</v>
      </c>
      <c r="BG418" s="28">
        <f t="shared" si="75"/>
        <v>0</v>
      </c>
      <c r="BH418" s="29" t="e">
        <f t="shared" si="77"/>
        <v>#DIV/0!</v>
      </c>
      <c r="BI418" s="30"/>
      <c r="BJ418" s="31" t="e">
        <f t="shared" si="73"/>
        <v>#DIV/0!</v>
      </c>
      <c r="BK418" s="22"/>
      <c r="BL418" s="33" t="e">
        <f t="shared" si="70"/>
        <v>#DIV/0!</v>
      </c>
      <c r="BM418" s="22"/>
      <c r="BN418" s="32"/>
      <c r="BO418" s="34" t="e">
        <f t="shared" si="71"/>
        <v>#DIV/0!</v>
      </c>
      <c r="BP418" s="35" t="e">
        <f t="shared" si="72"/>
        <v>#DIV/0!</v>
      </c>
    </row>
    <row r="419" spans="1:68" x14ac:dyDescent="0.45">
      <c r="A419" s="22"/>
      <c r="B419" s="22"/>
      <c r="C419" s="22"/>
      <c r="D419" s="22"/>
      <c r="E419" s="22"/>
      <c r="F419" s="22"/>
      <c r="G419" s="24">
        <f t="shared" si="74"/>
        <v>0</v>
      </c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6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4">
        <f t="shared" si="78"/>
        <v>0</v>
      </c>
      <c r="BF419" s="27">
        <f t="shared" si="76"/>
        <v>0</v>
      </c>
      <c r="BG419" s="28">
        <f t="shared" si="75"/>
        <v>0</v>
      </c>
      <c r="BH419" s="29" t="e">
        <f t="shared" si="77"/>
        <v>#DIV/0!</v>
      </c>
      <c r="BI419" s="30"/>
      <c r="BJ419" s="31" t="e">
        <f t="shared" si="73"/>
        <v>#DIV/0!</v>
      </c>
      <c r="BK419" s="22"/>
      <c r="BL419" s="33" t="e">
        <f t="shared" si="70"/>
        <v>#DIV/0!</v>
      </c>
      <c r="BM419" s="22"/>
      <c r="BN419" s="32"/>
      <c r="BO419" s="34" t="e">
        <f t="shared" si="71"/>
        <v>#DIV/0!</v>
      </c>
      <c r="BP419" s="35" t="e">
        <f t="shared" si="72"/>
        <v>#DIV/0!</v>
      </c>
    </row>
    <row r="420" spans="1:68" x14ac:dyDescent="0.45">
      <c r="A420" s="22"/>
      <c r="B420" s="22"/>
      <c r="C420" s="22"/>
      <c r="D420" s="22"/>
      <c r="E420" s="22"/>
      <c r="F420" s="22"/>
      <c r="G420" s="24">
        <f t="shared" si="74"/>
        <v>0</v>
      </c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6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4">
        <f t="shared" si="78"/>
        <v>0</v>
      </c>
      <c r="BF420" s="27">
        <f t="shared" si="76"/>
        <v>0</v>
      </c>
      <c r="BG420" s="28">
        <f t="shared" si="75"/>
        <v>0</v>
      </c>
      <c r="BH420" s="29" t="e">
        <f t="shared" si="77"/>
        <v>#DIV/0!</v>
      </c>
      <c r="BI420" s="30"/>
      <c r="BJ420" s="31" t="e">
        <f t="shared" si="73"/>
        <v>#DIV/0!</v>
      </c>
      <c r="BK420" s="22"/>
      <c r="BL420" s="33" t="e">
        <f t="shared" si="70"/>
        <v>#DIV/0!</v>
      </c>
      <c r="BM420" s="22"/>
      <c r="BN420" s="32"/>
      <c r="BO420" s="34" t="e">
        <f t="shared" si="71"/>
        <v>#DIV/0!</v>
      </c>
      <c r="BP420" s="35" t="e">
        <f t="shared" si="72"/>
        <v>#DIV/0!</v>
      </c>
    </row>
    <row r="421" spans="1:68" x14ac:dyDescent="0.45">
      <c r="A421" s="22"/>
      <c r="B421" s="22"/>
      <c r="C421" s="22"/>
      <c r="D421" s="22"/>
      <c r="E421" s="22"/>
      <c r="F421" s="22"/>
      <c r="G421" s="24">
        <f t="shared" si="74"/>
        <v>0</v>
      </c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6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4">
        <f t="shared" si="78"/>
        <v>0</v>
      </c>
      <c r="BF421" s="27">
        <f t="shared" si="76"/>
        <v>0</v>
      </c>
      <c r="BG421" s="28">
        <f t="shared" si="75"/>
        <v>0</v>
      </c>
      <c r="BH421" s="29" t="e">
        <f t="shared" si="77"/>
        <v>#DIV/0!</v>
      </c>
      <c r="BI421" s="30"/>
      <c r="BJ421" s="31" t="e">
        <f t="shared" si="73"/>
        <v>#DIV/0!</v>
      </c>
      <c r="BK421" s="22"/>
      <c r="BL421" s="33" t="e">
        <f t="shared" si="70"/>
        <v>#DIV/0!</v>
      </c>
      <c r="BM421" s="22"/>
      <c r="BN421" s="32"/>
      <c r="BO421" s="34" t="e">
        <f t="shared" si="71"/>
        <v>#DIV/0!</v>
      </c>
      <c r="BP421" s="35" t="e">
        <f t="shared" si="72"/>
        <v>#DIV/0!</v>
      </c>
    </row>
    <row r="422" spans="1:68" x14ac:dyDescent="0.45">
      <c r="A422" s="22"/>
      <c r="B422" s="22"/>
      <c r="C422" s="22"/>
      <c r="D422" s="22"/>
      <c r="E422" s="22"/>
      <c r="F422" s="22"/>
      <c r="G422" s="24">
        <f t="shared" si="74"/>
        <v>0</v>
      </c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6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4">
        <f t="shared" si="78"/>
        <v>0</v>
      </c>
      <c r="BF422" s="27">
        <f t="shared" si="76"/>
        <v>0</v>
      </c>
      <c r="BG422" s="28">
        <f t="shared" si="75"/>
        <v>0</v>
      </c>
      <c r="BH422" s="29" t="e">
        <f t="shared" si="77"/>
        <v>#DIV/0!</v>
      </c>
      <c r="BI422" s="30"/>
      <c r="BJ422" s="31" t="e">
        <f t="shared" si="73"/>
        <v>#DIV/0!</v>
      </c>
      <c r="BK422" s="22"/>
      <c r="BL422" s="33" t="e">
        <f t="shared" si="70"/>
        <v>#DIV/0!</v>
      </c>
      <c r="BM422" s="22"/>
      <c r="BN422" s="32"/>
      <c r="BO422" s="34" t="e">
        <f t="shared" si="71"/>
        <v>#DIV/0!</v>
      </c>
      <c r="BP422" s="35" t="e">
        <f t="shared" si="72"/>
        <v>#DIV/0!</v>
      </c>
    </row>
    <row r="423" spans="1:68" x14ac:dyDescent="0.45">
      <c r="A423" s="22"/>
      <c r="B423" s="22"/>
      <c r="C423" s="22"/>
      <c r="D423" s="22"/>
      <c r="E423" s="22"/>
      <c r="F423" s="22"/>
      <c r="G423" s="24">
        <f t="shared" si="74"/>
        <v>0</v>
      </c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6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4">
        <f t="shared" si="78"/>
        <v>0</v>
      </c>
      <c r="BF423" s="27">
        <f t="shared" si="76"/>
        <v>0</v>
      </c>
      <c r="BG423" s="28">
        <f t="shared" si="75"/>
        <v>0</v>
      </c>
      <c r="BH423" s="29" t="e">
        <f t="shared" si="77"/>
        <v>#DIV/0!</v>
      </c>
      <c r="BI423" s="30"/>
      <c r="BJ423" s="31" t="e">
        <f t="shared" si="73"/>
        <v>#DIV/0!</v>
      </c>
      <c r="BK423" s="22"/>
      <c r="BL423" s="33" t="e">
        <f t="shared" si="70"/>
        <v>#DIV/0!</v>
      </c>
      <c r="BM423" s="22"/>
      <c r="BN423" s="32"/>
      <c r="BO423" s="34" t="e">
        <f t="shared" si="71"/>
        <v>#DIV/0!</v>
      </c>
      <c r="BP423" s="35" t="e">
        <f t="shared" si="72"/>
        <v>#DIV/0!</v>
      </c>
    </row>
    <row r="424" spans="1:68" x14ac:dyDescent="0.45">
      <c r="A424" s="22"/>
      <c r="B424" s="22"/>
      <c r="C424" s="22"/>
      <c r="D424" s="22"/>
      <c r="E424" s="22"/>
      <c r="F424" s="22"/>
      <c r="G424" s="24">
        <f t="shared" si="74"/>
        <v>0</v>
      </c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6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4">
        <f t="shared" si="78"/>
        <v>0</v>
      </c>
      <c r="BF424" s="27">
        <f t="shared" si="76"/>
        <v>0</v>
      </c>
      <c r="BG424" s="28">
        <f t="shared" si="75"/>
        <v>0</v>
      </c>
      <c r="BH424" s="29" t="e">
        <f t="shared" si="77"/>
        <v>#DIV/0!</v>
      </c>
      <c r="BI424" s="30"/>
      <c r="BJ424" s="31" t="e">
        <f t="shared" si="73"/>
        <v>#DIV/0!</v>
      </c>
      <c r="BK424" s="22"/>
      <c r="BL424" s="33" t="e">
        <f t="shared" si="70"/>
        <v>#DIV/0!</v>
      </c>
      <c r="BM424" s="22"/>
      <c r="BN424" s="32"/>
      <c r="BO424" s="34" t="e">
        <f t="shared" si="71"/>
        <v>#DIV/0!</v>
      </c>
      <c r="BP424" s="35" t="e">
        <f t="shared" si="72"/>
        <v>#DIV/0!</v>
      </c>
    </row>
    <row r="425" spans="1:68" x14ac:dyDescent="0.45">
      <c r="A425" s="22"/>
      <c r="B425" s="22"/>
      <c r="C425" s="22"/>
      <c r="D425" s="22"/>
      <c r="E425" s="22"/>
      <c r="F425" s="22"/>
      <c r="G425" s="24">
        <f t="shared" si="74"/>
        <v>0</v>
      </c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6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4">
        <f t="shared" si="78"/>
        <v>0</v>
      </c>
      <c r="BF425" s="27">
        <f t="shared" si="76"/>
        <v>0</v>
      </c>
      <c r="BG425" s="28">
        <f t="shared" si="75"/>
        <v>0</v>
      </c>
      <c r="BH425" s="29" t="e">
        <f t="shared" si="77"/>
        <v>#DIV/0!</v>
      </c>
      <c r="BI425" s="30"/>
      <c r="BJ425" s="31" t="e">
        <f t="shared" si="73"/>
        <v>#DIV/0!</v>
      </c>
      <c r="BK425" s="22"/>
      <c r="BL425" s="33" t="e">
        <f t="shared" si="70"/>
        <v>#DIV/0!</v>
      </c>
      <c r="BM425" s="22"/>
      <c r="BN425" s="32"/>
      <c r="BO425" s="34" t="e">
        <f t="shared" si="71"/>
        <v>#DIV/0!</v>
      </c>
      <c r="BP425" s="35" t="e">
        <f t="shared" si="72"/>
        <v>#DIV/0!</v>
      </c>
    </row>
    <row r="426" spans="1:68" x14ac:dyDescent="0.45">
      <c r="A426" s="22"/>
      <c r="B426" s="22"/>
      <c r="C426" s="22"/>
      <c r="D426" s="22"/>
      <c r="E426" s="22"/>
      <c r="F426" s="22"/>
      <c r="G426" s="24">
        <f t="shared" si="74"/>
        <v>0</v>
      </c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6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4">
        <f t="shared" si="78"/>
        <v>0</v>
      </c>
      <c r="BF426" s="27">
        <f t="shared" si="76"/>
        <v>0</v>
      </c>
      <c r="BG426" s="28">
        <f t="shared" si="75"/>
        <v>0</v>
      </c>
      <c r="BH426" s="29" t="e">
        <f t="shared" si="77"/>
        <v>#DIV/0!</v>
      </c>
      <c r="BI426" s="30"/>
      <c r="BJ426" s="31" t="e">
        <f t="shared" si="73"/>
        <v>#DIV/0!</v>
      </c>
      <c r="BK426" s="22"/>
      <c r="BL426" s="33" t="e">
        <f t="shared" si="70"/>
        <v>#DIV/0!</v>
      </c>
      <c r="BM426" s="22"/>
      <c r="BN426" s="32"/>
      <c r="BO426" s="34" t="e">
        <f t="shared" si="71"/>
        <v>#DIV/0!</v>
      </c>
      <c r="BP426" s="35" t="e">
        <f t="shared" si="72"/>
        <v>#DIV/0!</v>
      </c>
    </row>
    <row r="427" spans="1:68" x14ac:dyDescent="0.45">
      <c r="A427" s="22"/>
      <c r="B427" s="22"/>
      <c r="C427" s="22"/>
      <c r="D427" s="22"/>
      <c r="E427" s="22"/>
      <c r="F427" s="22"/>
      <c r="G427" s="24">
        <f t="shared" si="74"/>
        <v>0</v>
      </c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6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4">
        <f t="shared" si="78"/>
        <v>0</v>
      </c>
      <c r="BF427" s="27">
        <f t="shared" si="76"/>
        <v>0</v>
      </c>
      <c r="BG427" s="28">
        <f t="shared" si="75"/>
        <v>0</v>
      </c>
      <c r="BH427" s="29" t="e">
        <f t="shared" si="77"/>
        <v>#DIV/0!</v>
      </c>
      <c r="BI427" s="30"/>
      <c r="BJ427" s="31" t="e">
        <f t="shared" si="73"/>
        <v>#DIV/0!</v>
      </c>
      <c r="BK427" s="22"/>
      <c r="BL427" s="33" t="e">
        <f t="shared" si="70"/>
        <v>#DIV/0!</v>
      </c>
      <c r="BM427" s="22"/>
      <c r="BN427" s="32"/>
      <c r="BO427" s="34" t="e">
        <f t="shared" si="71"/>
        <v>#DIV/0!</v>
      </c>
      <c r="BP427" s="35" t="e">
        <f t="shared" si="72"/>
        <v>#DIV/0!</v>
      </c>
    </row>
    <row r="428" spans="1:68" x14ac:dyDescent="0.45">
      <c r="A428" s="22"/>
      <c r="B428" s="22"/>
      <c r="C428" s="22"/>
      <c r="D428" s="22"/>
      <c r="E428" s="22"/>
      <c r="F428" s="22"/>
      <c r="G428" s="24">
        <f t="shared" si="74"/>
        <v>0</v>
      </c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6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4">
        <f t="shared" si="78"/>
        <v>0</v>
      </c>
      <c r="BF428" s="27">
        <f t="shared" si="76"/>
        <v>0</v>
      </c>
      <c r="BG428" s="28">
        <f t="shared" si="75"/>
        <v>0</v>
      </c>
      <c r="BH428" s="29" t="e">
        <f t="shared" si="77"/>
        <v>#DIV/0!</v>
      </c>
      <c r="BI428" s="30"/>
      <c r="BJ428" s="31" t="e">
        <f t="shared" si="73"/>
        <v>#DIV/0!</v>
      </c>
      <c r="BK428" s="22"/>
      <c r="BL428" s="33" t="e">
        <f t="shared" si="70"/>
        <v>#DIV/0!</v>
      </c>
      <c r="BM428" s="22"/>
      <c r="BN428" s="32"/>
      <c r="BO428" s="34" t="e">
        <f t="shared" si="71"/>
        <v>#DIV/0!</v>
      </c>
      <c r="BP428" s="35" t="e">
        <f t="shared" si="72"/>
        <v>#DIV/0!</v>
      </c>
    </row>
    <row r="429" spans="1:68" x14ac:dyDescent="0.45">
      <c r="A429" s="22"/>
      <c r="B429" s="22"/>
      <c r="C429" s="22"/>
      <c r="D429" s="22"/>
      <c r="E429" s="22"/>
      <c r="F429" s="22"/>
      <c r="G429" s="24">
        <f t="shared" si="74"/>
        <v>0</v>
      </c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6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4">
        <f t="shared" si="78"/>
        <v>0</v>
      </c>
      <c r="BF429" s="27">
        <f t="shared" si="76"/>
        <v>0</v>
      </c>
      <c r="BG429" s="28">
        <f t="shared" si="75"/>
        <v>0</v>
      </c>
      <c r="BH429" s="29" t="e">
        <f t="shared" si="77"/>
        <v>#DIV/0!</v>
      </c>
      <c r="BI429" s="30"/>
      <c r="BJ429" s="31" t="e">
        <f t="shared" si="73"/>
        <v>#DIV/0!</v>
      </c>
      <c r="BK429" s="22"/>
      <c r="BL429" s="33" t="e">
        <f t="shared" si="70"/>
        <v>#DIV/0!</v>
      </c>
      <c r="BM429" s="22"/>
      <c r="BN429" s="32"/>
      <c r="BO429" s="34" t="e">
        <f t="shared" si="71"/>
        <v>#DIV/0!</v>
      </c>
      <c r="BP429" s="35" t="e">
        <f t="shared" si="72"/>
        <v>#DIV/0!</v>
      </c>
    </row>
    <row r="430" spans="1:68" x14ac:dyDescent="0.45">
      <c r="A430" s="22"/>
      <c r="B430" s="22"/>
      <c r="C430" s="22"/>
      <c r="D430" s="22"/>
      <c r="E430" s="22"/>
      <c r="F430" s="22"/>
      <c r="G430" s="24">
        <f t="shared" si="74"/>
        <v>0</v>
      </c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6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4">
        <f t="shared" si="78"/>
        <v>0</v>
      </c>
      <c r="BF430" s="27">
        <f t="shared" si="76"/>
        <v>0</v>
      </c>
      <c r="BG430" s="28">
        <f t="shared" si="75"/>
        <v>0</v>
      </c>
      <c r="BH430" s="29" t="e">
        <f t="shared" si="77"/>
        <v>#DIV/0!</v>
      </c>
      <c r="BI430" s="30"/>
      <c r="BJ430" s="31" t="e">
        <f t="shared" si="73"/>
        <v>#DIV/0!</v>
      </c>
      <c r="BK430" s="22"/>
      <c r="BL430" s="33" t="e">
        <f t="shared" si="70"/>
        <v>#DIV/0!</v>
      </c>
      <c r="BM430" s="22"/>
      <c r="BN430" s="32"/>
      <c r="BO430" s="34" t="e">
        <f t="shared" si="71"/>
        <v>#DIV/0!</v>
      </c>
      <c r="BP430" s="35" t="e">
        <f t="shared" si="72"/>
        <v>#DIV/0!</v>
      </c>
    </row>
    <row r="431" spans="1:68" x14ac:dyDescent="0.45">
      <c r="A431" s="22"/>
      <c r="B431" s="22"/>
      <c r="C431" s="22"/>
      <c r="D431" s="22"/>
      <c r="E431" s="22"/>
      <c r="F431" s="22"/>
      <c r="G431" s="24">
        <f t="shared" si="74"/>
        <v>0</v>
      </c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6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4">
        <f t="shared" si="78"/>
        <v>0</v>
      </c>
      <c r="BF431" s="27">
        <f t="shared" si="76"/>
        <v>0</v>
      </c>
      <c r="BG431" s="28">
        <f t="shared" si="75"/>
        <v>0</v>
      </c>
      <c r="BH431" s="29" t="e">
        <f t="shared" si="77"/>
        <v>#DIV/0!</v>
      </c>
      <c r="BI431" s="30"/>
      <c r="BJ431" s="31" t="e">
        <f t="shared" si="73"/>
        <v>#DIV/0!</v>
      </c>
      <c r="BK431" s="22"/>
      <c r="BL431" s="33" t="e">
        <f t="shared" si="70"/>
        <v>#DIV/0!</v>
      </c>
      <c r="BM431" s="22"/>
      <c r="BN431" s="32"/>
      <c r="BO431" s="34" t="e">
        <f t="shared" si="71"/>
        <v>#DIV/0!</v>
      </c>
      <c r="BP431" s="35" t="e">
        <f t="shared" si="72"/>
        <v>#DIV/0!</v>
      </c>
    </row>
    <row r="432" spans="1:68" x14ac:dyDescent="0.45">
      <c r="A432" s="22"/>
      <c r="B432" s="22"/>
      <c r="C432" s="22"/>
      <c r="D432" s="22"/>
      <c r="E432" s="22"/>
      <c r="F432" s="22"/>
      <c r="G432" s="24">
        <f t="shared" si="74"/>
        <v>0</v>
      </c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6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4">
        <f t="shared" si="78"/>
        <v>0</v>
      </c>
      <c r="BF432" s="27">
        <f t="shared" si="76"/>
        <v>0</v>
      </c>
      <c r="BG432" s="28">
        <f t="shared" si="75"/>
        <v>0</v>
      </c>
      <c r="BH432" s="29" t="e">
        <f t="shared" si="77"/>
        <v>#DIV/0!</v>
      </c>
      <c r="BI432" s="30"/>
      <c r="BJ432" s="31" t="e">
        <f t="shared" si="73"/>
        <v>#DIV/0!</v>
      </c>
      <c r="BK432" s="22"/>
      <c r="BL432" s="33" t="e">
        <f t="shared" si="70"/>
        <v>#DIV/0!</v>
      </c>
      <c r="BM432" s="22"/>
      <c r="BN432" s="32"/>
      <c r="BO432" s="34" t="e">
        <f t="shared" si="71"/>
        <v>#DIV/0!</v>
      </c>
      <c r="BP432" s="35" t="e">
        <f t="shared" si="72"/>
        <v>#DIV/0!</v>
      </c>
    </row>
    <row r="433" spans="1:68" x14ac:dyDescent="0.45">
      <c r="A433" s="22"/>
      <c r="B433" s="22"/>
      <c r="C433" s="22"/>
      <c r="D433" s="22"/>
      <c r="E433" s="22"/>
      <c r="F433" s="22"/>
      <c r="G433" s="24">
        <f t="shared" si="74"/>
        <v>0</v>
      </c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6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4">
        <f t="shared" si="78"/>
        <v>0</v>
      </c>
      <c r="BF433" s="27">
        <f t="shared" si="76"/>
        <v>0</v>
      </c>
      <c r="BG433" s="28">
        <f t="shared" si="75"/>
        <v>0</v>
      </c>
      <c r="BH433" s="29" t="e">
        <f t="shared" si="77"/>
        <v>#DIV/0!</v>
      </c>
      <c r="BI433" s="30"/>
      <c r="BJ433" s="31" t="e">
        <f t="shared" si="73"/>
        <v>#DIV/0!</v>
      </c>
      <c r="BK433" s="22"/>
      <c r="BL433" s="33" t="e">
        <f t="shared" si="70"/>
        <v>#DIV/0!</v>
      </c>
      <c r="BM433" s="22"/>
      <c r="BN433" s="32"/>
      <c r="BO433" s="34" t="e">
        <f t="shared" si="71"/>
        <v>#DIV/0!</v>
      </c>
      <c r="BP433" s="35" t="e">
        <f t="shared" si="72"/>
        <v>#DIV/0!</v>
      </c>
    </row>
    <row r="434" spans="1:68" x14ac:dyDescent="0.45">
      <c r="A434" s="22"/>
      <c r="B434" s="22"/>
      <c r="C434" s="22"/>
      <c r="D434" s="22"/>
      <c r="E434" s="22"/>
      <c r="F434" s="22"/>
      <c r="G434" s="24">
        <f t="shared" si="74"/>
        <v>0</v>
      </c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6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4">
        <f t="shared" si="78"/>
        <v>0</v>
      </c>
      <c r="BF434" s="27">
        <f t="shared" si="76"/>
        <v>0</v>
      </c>
      <c r="BG434" s="28">
        <f t="shared" si="75"/>
        <v>0</v>
      </c>
      <c r="BH434" s="29" t="e">
        <f t="shared" si="77"/>
        <v>#DIV/0!</v>
      </c>
      <c r="BI434" s="30"/>
      <c r="BJ434" s="31" t="e">
        <f t="shared" si="73"/>
        <v>#DIV/0!</v>
      </c>
      <c r="BK434" s="22"/>
      <c r="BL434" s="33" t="e">
        <f t="shared" si="70"/>
        <v>#DIV/0!</v>
      </c>
      <c r="BM434" s="22"/>
      <c r="BN434" s="32"/>
      <c r="BO434" s="34" t="e">
        <f t="shared" si="71"/>
        <v>#DIV/0!</v>
      </c>
      <c r="BP434" s="35" t="e">
        <f t="shared" si="72"/>
        <v>#DIV/0!</v>
      </c>
    </row>
    <row r="435" spans="1:68" x14ac:dyDescent="0.45">
      <c r="A435" s="22"/>
      <c r="B435" s="22"/>
      <c r="C435" s="22"/>
      <c r="D435" s="22"/>
      <c r="E435" s="22"/>
      <c r="F435" s="22"/>
      <c r="G435" s="24">
        <f t="shared" si="74"/>
        <v>0</v>
      </c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6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4">
        <f t="shared" si="78"/>
        <v>0</v>
      </c>
      <c r="BF435" s="27">
        <f t="shared" si="76"/>
        <v>0</v>
      </c>
      <c r="BG435" s="28">
        <f t="shared" si="75"/>
        <v>0</v>
      </c>
      <c r="BH435" s="29" t="e">
        <f t="shared" si="77"/>
        <v>#DIV/0!</v>
      </c>
      <c r="BI435" s="30"/>
      <c r="BJ435" s="31" t="e">
        <f t="shared" si="73"/>
        <v>#DIV/0!</v>
      </c>
      <c r="BK435" s="22"/>
      <c r="BL435" s="33" t="e">
        <f t="shared" si="70"/>
        <v>#DIV/0!</v>
      </c>
      <c r="BM435" s="22"/>
      <c r="BN435" s="32"/>
      <c r="BO435" s="34" t="e">
        <f t="shared" si="71"/>
        <v>#DIV/0!</v>
      </c>
      <c r="BP435" s="35" t="e">
        <f t="shared" si="72"/>
        <v>#DIV/0!</v>
      </c>
    </row>
    <row r="436" spans="1:68" x14ac:dyDescent="0.45">
      <c r="A436" s="22"/>
      <c r="B436" s="22"/>
      <c r="C436" s="22"/>
      <c r="D436" s="22"/>
      <c r="E436" s="22"/>
      <c r="F436" s="22"/>
      <c r="G436" s="24">
        <f t="shared" si="74"/>
        <v>0</v>
      </c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6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4">
        <f t="shared" si="78"/>
        <v>0</v>
      </c>
      <c r="BF436" s="27">
        <f t="shared" si="76"/>
        <v>0</v>
      </c>
      <c r="BG436" s="28">
        <f t="shared" si="75"/>
        <v>0</v>
      </c>
      <c r="BH436" s="29" t="e">
        <f t="shared" si="77"/>
        <v>#DIV/0!</v>
      </c>
      <c r="BI436" s="30"/>
      <c r="BJ436" s="31" t="e">
        <f t="shared" si="73"/>
        <v>#DIV/0!</v>
      </c>
      <c r="BK436" s="22"/>
      <c r="BL436" s="33" t="e">
        <f t="shared" si="70"/>
        <v>#DIV/0!</v>
      </c>
      <c r="BM436" s="22"/>
      <c r="BN436" s="32"/>
      <c r="BO436" s="34" t="e">
        <f t="shared" si="71"/>
        <v>#DIV/0!</v>
      </c>
      <c r="BP436" s="35" t="e">
        <f t="shared" si="72"/>
        <v>#DIV/0!</v>
      </c>
    </row>
    <row r="437" spans="1:68" x14ac:dyDescent="0.45">
      <c r="A437" s="22"/>
      <c r="B437" s="22"/>
      <c r="C437" s="22"/>
      <c r="D437" s="22"/>
      <c r="E437" s="22"/>
      <c r="F437" s="22"/>
      <c r="G437" s="24">
        <f t="shared" si="74"/>
        <v>0</v>
      </c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6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4">
        <f t="shared" si="78"/>
        <v>0</v>
      </c>
      <c r="BF437" s="27">
        <f t="shared" si="76"/>
        <v>0</v>
      </c>
      <c r="BG437" s="28">
        <f t="shared" si="75"/>
        <v>0</v>
      </c>
      <c r="BH437" s="29" t="e">
        <f t="shared" si="77"/>
        <v>#DIV/0!</v>
      </c>
      <c r="BI437" s="30"/>
      <c r="BJ437" s="31" t="e">
        <f t="shared" si="73"/>
        <v>#DIV/0!</v>
      </c>
      <c r="BK437" s="22"/>
      <c r="BL437" s="33" t="e">
        <f t="shared" si="70"/>
        <v>#DIV/0!</v>
      </c>
      <c r="BM437" s="22"/>
      <c r="BN437" s="32"/>
      <c r="BO437" s="34" t="e">
        <f t="shared" si="71"/>
        <v>#DIV/0!</v>
      </c>
      <c r="BP437" s="35" t="e">
        <f t="shared" si="72"/>
        <v>#DIV/0!</v>
      </c>
    </row>
    <row r="438" spans="1:68" x14ac:dyDescent="0.45">
      <c r="A438" s="22"/>
      <c r="B438" s="22"/>
      <c r="C438" s="22"/>
      <c r="D438" s="22"/>
      <c r="E438" s="22"/>
      <c r="F438" s="22"/>
      <c r="G438" s="24">
        <f t="shared" si="74"/>
        <v>0</v>
      </c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6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4">
        <f t="shared" si="78"/>
        <v>0</v>
      </c>
      <c r="BF438" s="27">
        <f t="shared" si="76"/>
        <v>0</v>
      </c>
      <c r="BG438" s="28">
        <f t="shared" si="75"/>
        <v>0</v>
      </c>
      <c r="BH438" s="29" t="e">
        <f t="shared" si="77"/>
        <v>#DIV/0!</v>
      </c>
      <c r="BI438" s="30"/>
      <c r="BJ438" s="31" t="e">
        <f t="shared" si="73"/>
        <v>#DIV/0!</v>
      </c>
      <c r="BK438" s="22"/>
      <c r="BL438" s="33" t="e">
        <f t="shared" si="70"/>
        <v>#DIV/0!</v>
      </c>
      <c r="BM438" s="22"/>
      <c r="BN438" s="32"/>
      <c r="BO438" s="34" t="e">
        <f t="shared" si="71"/>
        <v>#DIV/0!</v>
      </c>
      <c r="BP438" s="35" t="e">
        <f t="shared" si="72"/>
        <v>#DIV/0!</v>
      </c>
    </row>
    <row r="439" spans="1:68" x14ac:dyDescent="0.45">
      <c r="A439" s="22"/>
      <c r="B439" s="22"/>
      <c r="C439" s="22"/>
      <c r="D439" s="22"/>
      <c r="E439" s="22"/>
      <c r="F439" s="22"/>
      <c r="G439" s="24">
        <f t="shared" si="74"/>
        <v>0</v>
      </c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6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4">
        <f t="shared" si="78"/>
        <v>0</v>
      </c>
      <c r="BF439" s="27">
        <f t="shared" si="76"/>
        <v>0</v>
      </c>
      <c r="BG439" s="28">
        <f t="shared" si="75"/>
        <v>0</v>
      </c>
      <c r="BH439" s="29" t="e">
        <f t="shared" si="77"/>
        <v>#DIV/0!</v>
      </c>
      <c r="BI439" s="30"/>
      <c r="BJ439" s="31" t="e">
        <f t="shared" si="73"/>
        <v>#DIV/0!</v>
      </c>
      <c r="BK439" s="22"/>
      <c r="BL439" s="33" t="e">
        <f t="shared" si="70"/>
        <v>#DIV/0!</v>
      </c>
      <c r="BM439" s="22"/>
      <c r="BN439" s="32"/>
      <c r="BO439" s="34" t="e">
        <f t="shared" si="71"/>
        <v>#DIV/0!</v>
      </c>
      <c r="BP439" s="35" t="e">
        <f t="shared" si="72"/>
        <v>#DIV/0!</v>
      </c>
    </row>
    <row r="440" spans="1:68" x14ac:dyDescent="0.45">
      <c r="A440" s="22"/>
      <c r="B440" s="22"/>
      <c r="C440" s="22"/>
      <c r="D440" s="22"/>
      <c r="E440" s="22"/>
      <c r="F440" s="22"/>
      <c r="G440" s="24">
        <f t="shared" si="74"/>
        <v>0</v>
      </c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6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4">
        <f t="shared" si="78"/>
        <v>0</v>
      </c>
      <c r="BF440" s="27">
        <f t="shared" si="76"/>
        <v>0</v>
      </c>
      <c r="BG440" s="28">
        <f t="shared" si="75"/>
        <v>0</v>
      </c>
      <c r="BH440" s="29" t="e">
        <f t="shared" si="77"/>
        <v>#DIV/0!</v>
      </c>
      <c r="BI440" s="30"/>
      <c r="BJ440" s="31" t="e">
        <f t="shared" si="73"/>
        <v>#DIV/0!</v>
      </c>
      <c r="BK440" s="22"/>
      <c r="BL440" s="33" t="e">
        <f t="shared" si="70"/>
        <v>#DIV/0!</v>
      </c>
      <c r="BM440" s="22"/>
      <c r="BN440" s="32"/>
      <c r="BO440" s="34" t="e">
        <f t="shared" si="71"/>
        <v>#DIV/0!</v>
      </c>
      <c r="BP440" s="35" t="e">
        <f t="shared" si="72"/>
        <v>#DIV/0!</v>
      </c>
    </row>
    <row r="441" spans="1:68" x14ac:dyDescent="0.45">
      <c r="A441" s="22"/>
      <c r="B441" s="22"/>
      <c r="C441" s="22"/>
      <c r="D441" s="22"/>
      <c r="E441" s="22"/>
      <c r="F441" s="22"/>
      <c r="G441" s="24">
        <f t="shared" si="74"/>
        <v>0</v>
      </c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6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4">
        <f t="shared" si="78"/>
        <v>0</v>
      </c>
      <c r="BF441" s="27">
        <f t="shared" si="76"/>
        <v>0</v>
      </c>
      <c r="BG441" s="28">
        <f t="shared" si="75"/>
        <v>0</v>
      </c>
      <c r="BH441" s="29" t="e">
        <f t="shared" si="77"/>
        <v>#DIV/0!</v>
      </c>
      <c r="BI441" s="30"/>
      <c r="BJ441" s="31" t="e">
        <f t="shared" si="73"/>
        <v>#DIV/0!</v>
      </c>
      <c r="BK441" s="22"/>
      <c r="BL441" s="33" t="e">
        <f t="shared" si="70"/>
        <v>#DIV/0!</v>
      </c>
      <c r="BM441" s="22"/>
      <c r="BN441" s="32"/>
      <c r="BO441" s="34" t="e">
        <f t="shared" si="71"/>
        <v>#DIV/0!</v>
      </c>
      <c r="BP441" s="35" t="e">
        <f t="shared" si="72"/>
        <v>#DIV/0!</v>
      </c>
    </row>
    <row r="442" spans="1:68" x14ac:dyDescent="0.45">
      <c r="A442" s="22"/>
      <c r="B442" s="22"/>
      <c r="C442" s="22"/>
      <c r="D442" s="22"/>
      <c r="E442" s="22"/>
      <c r="F442" s="22"/>
      <c r="G442" s="24">
        <f t="shared" si="74"/>
        <v>0</v>
      </c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6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4">
        <f t="shared" si="78"/>
        <v>0</v>
      </c>
      <c r="BF442" s="27">
        <f t="shared" si="76"/>
        <v>0</v>
      </c>
      <c r="BG442" s="28">
        <f t="shared" si="75"/>
        <v>0</v>
      </c>
      <c r="BH442" s="29" t="e">
        <f t="shared" si="77"/>
        <v>#DIV/0!</v>
      </c>
      <c r="BI442" s="30"/>
      <c r="BJ442" s="31" t="e">
        <f t="shared" si="73"/>
        <v>#DIV/0!</v>
      </c>
      <c r="BK442" s="22"/>
      <c r="BL442" s="33" t="e">
        <f t="shared" si="70"/>
        <v>#DIV/0!</v>
      </c>
      <c r="BM442" s="22"/>
      <c r="BN442" s="32"/>
      <c r="BO442" s="34" t="e">
        <f t="shared" si="71"/>
        <v>#DIV/0!</v>
      </c>
      <c r="BP442" s="35" t="e">
        <f t="shared" si="72"/>
        <v>#DIV/0!</v>
      </c>
    </row>
    <row r="443" spans="1:68" x14ac:dyDescent="0.45">
      <c r="A443" s="22"/>
      <c r="B443" s="22"/>
      <c r="C443" s="22"/>
      <c r="D443" s="22"/>
      <c r="E443" s="22"/>
      <c r="F443" s="22"/>
      <c r="G443" s="24">
        <f t="shared" si="74"/>
        <v>0</v>
      </c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6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4">
        <f t="shared" si="78"/>
        <v>0</v>
      </c>
      <c r="BF443" s="27">
        <f t="shared" si="76"/>
        <v>0</v>
      </c>
      <c r="BG443" s="28">
        <f t="shared" si="75"/>
        <v>0</v>
      </c>
      <c r="BH443" s="29" t="e">
        <f t="shared" si="77"/>
        <v>#DIV/0!</v>
      </c>
      <c r="BI443" s="30"/>
      <c r="BJ443" s="31" t="e">
        <f t="shared" si="73"/>
        <v>#DIV/0!</v>
      </c>
      <c r="BK443" s="22"/>
      <c r="BL443" s="33" t="e">
        <f t="shared" si="70"/>
        <v>#DIV/0!</v>
      </c>
      <c r="BM443" s="22"/>
      <c r="BN443" s="32"/>
      <c r="BO443" s="34" t="e">
        <f t="shared" si="71"/>
        <v>#DIV/0!</v>
      </c>
      <c r="BP443" s="35" t="e">
        <f t="shared" si="72"/>
        <v>#DIV/0!</v>
      </c>
    </row>
    <row r="444" spans="1:68" x14ac:dyDescent="0.45">
      <c r="A444" s="22"/>
      <c r="B444" s="22"/>
      <c r="C444" s="22"/>
      <c r="D444" s="22"/>
      <c r="E444" s="22"/>
      <c r="F444" s="22"/>
      <c r="G444" s="24">
        <f t="shared" si="74"/>
        <v>0</v>
      </c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6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4">
        <f t="shared" si="78"/>
        <v>0</v>
      </c>
      <c r="BF444" s="27">
        <f t="shared" si="76"/>
        <v>0</v>
      </c>
      <c r="BG444" s="28">
        <f t="shared" si="75"/>
        <v>0</v>
      </c>
      <c r="BH444" s="29" t="e">
        <f t="shared" si="77"/>
        <v>#DIV/0!</v>
      </c>
      <c r="BI444" s="30"/>
      <c r="BJ444" s="31" t="e">
        <f t="shared" si="73"/>
        <v>#DIV/0!</v>
      </c>
      <c r="BK444" s="22"/>
      <c r="BL444" s="33" t="e">
        <f t="shared" si="70"/>
        <v>#DIV/0!</v>
      </c>
      <c r="BM444" s="22"/>
      <c r="BN444" s="32"/>
      <c r="BO444" s="34" t="e">
        <f t="shared" si="71"/>
        <v>#DIV/0!</v>
      </c>
      <c r="BP444" s="35" t="e">
        <f t="shared" si="72"/>
        <v>#DIV/0!</v>
      </c>
    </row>
    <row r="445" spans="1:68" x14ac:dyDescent="0.45">
      <c r="A445" s="22"/>
      <c r="B445" s="22"/>
      <c r="C445" s="22"/>
      <c r="D445" s="22"/>
      <c r="E445" s="22"/>
      <c r="F445" s="22"/>
      <c r="G445" s="24">
        <f t="shared" si="74"/>
        <v>0</v>
      </c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6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4">
        <f t="shared" si="78"/>
        <v>0</v>
      </c>
      <c r="BF445" s="27">
        <f t="shared" si="76"/>
        <v>0</v>
      </c>
      <c r="BG445" s="28">
        <f t="shared" si="75"/>
        <v>0</v>
      </c>
      <c r="BH445" s="29" t="e">
        <f t="shared" si="77"/>
        <v>#DIV/0!</v>
      </c>
      <c r="BI445" s="30"/>
      <c r="BJ445" s="31" t="e">
        <f t="shared" si="73"/>
        <v>#DIV/0!</v>
      </c>
      <c r="BK445" s="22"/>
      <c r="BL445" s="33" t="e">
        <f t="shared" si="70"/>
        <v>#DIV/0!</v>
      </c>
      <c r="BM445" s="22"/>
      <c r="BN445" s="32"/>
      <c r="BO445" s="34" t="e">
        <f t="shared" si="71"/>
        <v>#DIV/0!</v>
      </c>
      <c r="BP445" s="35" t="e">
        <f t="shared" si="72"/>
        <v>#DIV/0!</v>
      </c>
    </row>
    <row r="446" spans="1:68" x14ac:dyDescent="0.45">
      <c r="A446" s="22"/>
      <c r="B446" s="22"/>
      <c r="C446" s="22"/>
      <c r="D446" s="22"/>
      <c r="E446" s="22"/>
      <c r="F446" s="22"/>
      <c r="G446" s="24">
        <f t="shared" si="74"/>
        <v>0</v>
      </c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6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4">
        <f t="shared" si="78"/>
        <v>0</v>
      </c>
      <c r="BF446" s="27">
        <f t="shared" si="76"/>
        <v>0</v>
      </c>
      <c r="BG446" s="28">
        <f t="shared" si="75"/>
        <v>0</v>
      </c>
      <c r="BH446" s="29" t="e">
        <f t="shared" si="77"/>
        <v>#DIV/0!</v>
      </c>
      <c r="BI446" s="30"/>
      <c r="BJ446" s="31" t="e">
        <f t="shared" si="73"/>
        <v>#DIV/0!</v>
      </c>
      <c r="BK446" s="22"/>
      <c r="BL446" s="33" t="e">
        <f t="shared" si="70"/>
        <v>#DIV/0!</v>
      </c>
      <c r="BM446" s="22"/>
      <c r="BN446" s="32"/>
      <c r="BO446" s="34" t="e">
        <f t="shared" si="71"/>
        <v>#DIV/0!</v>
      </c>
      <c r="BP446" s="35" t="e">
        <f t="shared" si="72"/>
        <v>#DIV/0!</v>
      </c>
    </row>
    <row r="447" spans="1:68" x14ac:dyDescent="0.45">
      <c r="A447" s="22"/>
      <c r="B447" s="22"/>
      <c r="C447" s="22"/>
      <c r="D447" s="22"/>
      <c r="E447" s="22"/>
      <c r="F447" s="22"/>
      <c r="G447" s="24">
        <f t="shared" si="74"/>
        <v>0</v>
      </c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6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4">
        <f t="shared" si="78"/>
        <v>0</v>
      </c>
      <c r="BF447" s="27">
        <f t="shared" si="76"/>
        <v>0</v>
      </c>
      <c r="BG447" s="28">
        <f t="shared" si="75"/>
        <v>0</v>
      </c>
      <c r="BH447" s="29" t="e">
        <f t="shared" si="77"/>
        <v>#DIV/0!</v>
      </c>
      <c r="BI447" s="30"/>
      <c r="BJ447" s="31" t="e">
        <f t="shared" si="73"/>
        <v>#DIV/0!</v>
      </c>
      <c r="BK447" s="22"/>
      <c r="BL447" s="33" t="e">
        <f t="shared" si="70"/>
        <v>#DIV/0!</v>
      </c>
      <c r="BM447" s="22"/>
      <c r="BN447" s="32"/>
      <c r="BO447" s="34" t="e">
        <f t="shared" si="71"/>
        <v>#DIV/0!</v>
      </c>
      <c r="BP447" s="35" t="e">
        <f t="shared" si="72"/>
        <v>#DIV/0!</v>
      </c>
    </row>
    <row r="448" spans="1:68" x14ac:dyDescent="0.45">
      <c r="A448" s="22"/>
      <c r="B448" s="22"/>
      <c r="C448" s="22"/>
      <c r="D448" s="22"/>
      <c r="E448" s="22"/>
      <c r="F448" s="22"/>
      <c r="G448" s="24">
        <f t="shared" si="74"/>
        <v>0</v>
      </c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6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4">
        <f t="shared" si="78"/>
        <v>0</v>
      </c>
      <c r="BF448" s="27">
        <f t="shared" si="76"/>
        <v>0</v>
      </c>
      <c r="BG448" s="28">
        <f t="shared" si="75"/>
        <v>0</v>
      </c>
      <c r="BH448" s="29" t="e">
        <f t="shared" si="77"/>
        <v>#DIV/0!</v>
      </c>
      <c r="BI448" s="30"/>
      <c r="BJ448" s="31" t="e">
        <f t="shared" si="73"/>
        <v>#DIV/0!</v>
      </c>
      <c r="BK448" s="22"/>
      <c r="BL448" s="33" t="e">
        <f t="shared" ref="BL448:BL511" si="79">BK448/BJ448</f>
        <v>#DIV/0!</v>
      </c>
      <c r="BM448" s="22"/>
      <c r="BN448" s="32"/>
      <c r="BO448" s="34" t="e">
        <f t="shared" ref="BO448:BO511" si="80">(BM448-BN448)/BK448</f>
        <v>#DIV/0!</v>
      </c>
      <c r="BP448" s="35" t="e">
        <f t="shared" si="72"/>
        <v>#DIV/0!</v>
      </c>
    </row>
    <row r="449" spans="1:68" x14ac:dyDescent="0.45">
      <c r="A449" s="22"/>
      <c r="B449" s="22"/>
      <c r="C449" s="22"/>
      <c r="D449" s="22"/>
      <c r="E449" s="22"/>
      <c r="F449" s="22"/>
      <c r="G449" s="24">
        <f t="shared" si="74"/>
        <v>0</v>
      </c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6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4">
        <f t="shared" si="78"/>
        <v>0</v>
      </c>
      <c r="BF449" s="27">
        <f t="shared" si="76"/>
        <v>0</v>
      </c>
      <c r="BG449" s="28">
        <f t="shared" si="75"/>
        <v>0</v>
      </c>
      <c r="BH449" s="29" t="e">
        <f t="shared" si="77"/>
        <v>#DIV/0!</v>
      </c>
      <c r="BI449" s="30"/>
      <c r="BJ449" s="31" t="e">
        <f t="shared" si="73"/>
        <v>#DIV/0!</v>
      </c>
      <c r="BK449" s="22"/>
      <c r="BL449" s="33" t="e">
        <f t="shared" si="79"/>
        <v>#DIV/0!</v>
      </c>
      <c r="BM449" s="22"/>
      <c r="BN449" s="32"/>
      <c r="BO449" s="34" t="e">
        <f t="shared" si="80"/>
        <v>#DIV/0!</v>
      </c>
      <c r="BP449" s="35" t="e">
        <f t="shared" si="72"/>
        <v>#DIV/0!</v>
      </c>
    </row>
    <row r="450" spans="1:68" x14ac:dyDescent="0.45">
      <c r="A450" s="22"/>
      <c r="B450" s="22"/>
      <c r="C450" s="22"/>
      <c r="D450" s="22"/>
      <c r="E450" s="22"/>
      <c r="F450" s="22"/>
      <c r="G450" s="24">
        <f t="shared" si="74"/>
        <v>0</v>
      </c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6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4">
        <f t="shared" si="78"/>
        <v>0</v>
      </c>
      <c r="BF450" s="27">
        <f t="shared" si="76"/>
        <v>0</v>
      </c>
      <c r="BG450" s="28">
        <f t="shared" si="75"/>
        <v>0</v>
      </c>
      <c r="BH450" s="29" t="e">
        <f t="shared" si="77"/>
        <v>#DIV/0!</v>
      </c>
      <c r="BI450" s="30"/>
      <c r="BJ450" s="31" t="e">
        <f t="shared" si="73"/>
        <v>#DIV/0!</v>
      </c>
      <c r="BK450" s="22"/>
      <c r="BL450" s="33" t="e">
        <f t="shared" si="79"/>
        <v>#DIV/0!</v>
      </c>
      <c r="BM450" s="22"/>
      <c r="BN450" s="32"/>
      <c r="BO450" s="34" t="e">
        <f t="shared" si="80"/>
        <v>#DIV/0!</v>
      </c>
      <c r="BP450" s="35" t="e">
        <f t="shared" ref="BP450:BP513" si="81">BO450*BL450*BH450</f>
        <v>#DIV/0!</v>
      </c>
    </row>
    <row r="451" spans="1:68" x14ac:dyDescent="0.45">
      <c r="A451" s="22"/>
      <c r="B451" s="22"/>
      <c r="C451" s="22"/>
      <c r="D451" s="22"/>
      <c r="E451" s="22"/>
      <c r="F451" s="22"/>
      <c r="G451" s="24">
        <f t="shared" si="74"/>
        <v>0</v>
      </c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6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4">
        <f t="shared" si="78"/>
        <v>0</v>
      </c>
      <c r="BF451" s="27">
        <f t="shared" si="76"/>
        <v>0</v>
      </c>
      <c r="BG451" s="28">
        <f t="shared" si="75"/>
        <v>0</v>
      </c>
      <c r="BH451" s="29" t="e">
        <f t="shared" si="77"/>
        <v>#DIV/0!</v>
      </c>
      <c r="BI451" s="30"/>
      <c r="BJ451" s="31" t="e">
        <f t="shared" si="73"/>
        <v>#DIV/0!</v>
      </c>
      <c r="BK451" s="22"/>
      <c r="BL451" s="33" t="e">
        <f t="shared" si="79"/>
        <v>#DIV/0!</v>
      </c>
      <c r="BM451" s="22"/>
      <c r="BN451" s="32"/>
      <c r="BO451" s="34" t="e">
        <f t="shared" si="80"/>
        <v>#DIV/0!</v>
      </c>
      <c r="BP451" s="35" t="e">
        <f t="shared" si="81"/>
        <v>#DIV/0!</v>
      </c>
    </row>
    <row r="452" spans="1:68" x14ac:dyDescent="0.45">
      <c r="A452" s="22"/>
      <c r="B452" s="22"/>
      <c r="C452" s="22"/>
      <c r="D452" s="22"/>
      <c r="E452" s="22"/>
      <c r="F452" s="22"/>
      <c r="G452" s="24">
        <f t="shared" si="74"/>
        <v>0</v>
      </c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6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4">
        <f t="shared" si="78"/>
        <v>0</v>
      </c>
      <c r="BF452" s="27">
        <f t="shared" si="76"/>
        <v>0</v>
      </c>
      <c r="BG452" s="28">
        <f t="shared" si="75"/>
        <v>0</v>
      </c>
      <c r="BH452" s="29" t="e">
        <f t="shared" si="77"/>
        <v>#DIV/0!</v>
      </c>
      <c r="BI452" s="30"/>
      <c r="BJ452" s="31" t="e">
        <f t="shared" si="73"/>
        <v>#DIV/0!</v>
      </c>
      <c r="BK452" s="22"/>
      <c r="BL452" s="33" t="e">
        <f t="shared" si="79"/>
        <v>#DIV/0!</v>
      </c>
      <c r="BM452" s="22"/>
      <c r="BN452" s="32"/>
      <c r="BO452" s="34" t="e">
        <f t="shared" si="80"/>
        <v>#DIV/0!</v>
      </c>
      <c r="BP452" s="35" t="e">
        <f t="shared" si="81"/>
        <v>#DIV/0!</v>
      </c>
    </row>
    <row r="453" spans="1:68" x14ac:dyDescent="0.45">
      <c r="A453" s="22"/>
      <c r="B453" s="22"/>
      <c r="C453" s="22"/>
      <c r="D453" s="22"/>
      <c r="E453" s="22"/>
      <c r="F453" s="22"/>
      <c r="G453" s="24">
        <f t="shared" si="74"/>
        <v>0</v>
      </c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6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4">
        <f t="shared" si="78"/>
        <v>0</v>
      </c>
      <c r="BF453" s="27">
        <f t="shared" si="76"/>
        <v>0</v>
      </c>
      <c r="BG453" s="28">
        <f t="shared" si="75"/>
        <v>0</v>
      </c>
      <c r="BH453" s="29" t="e">
        <f t="shared" si="77"/>
        <v>#DIV/0!</v>
      </c>
      <c r="BI453" s="30"/>
      <c r="BJ453" s="31" t="e">
        <f t="shared" si="73"/>
        <v>#DIV/0!</v>
      </c>
      <c r="BK453" s="22"/>
      <c r="BL453" s="33" t="e">
        <f t="shared" si="79"/>
        <v>#DIV/0!</v>
      </c>
      <c r="BM453" s="22"/>
      <c r="BN453" s="32"/>
      <c r="BO453" s="34" t="e">
        <f t="shared" si="80"/>
        <v>#DIV/0!</v>
      </c>
      <c r="BP453" s="35" t="e">
        <f t="shared" si="81"/>
        <v>#DIV/0!</v>
      </c>
    </row>
    <row r="454" spans="1:68" x14ac:dyDescent="0.45">
      <c r="A454" s="22"/>
      <c r="B454" s="22"/>
      <c r="C454" s="22"/>
      <c r="D454" s="22"/>
      <c r="E454" s="22"/>
      <c r="F454" s="22"/>
      <c r="G454" s="24">
        <f t="shared" si="74"/>
        <v>0</v>
      </c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6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4">
        <f t="shared" si="78"/>
        <v>0</v>
      </c>
      <c r="BF454" s="27">
        <f t="shared" si="76"/>
        <v>0</v>
      </c>
      <c r="BG454" s="28">
        <f t="shared" si="75"/>
        <v>0</v>
      </c>
      <c r="BH454" s="29" t="e">
        <f t="shared" si="77"/>
        <v>#DIV/0!</v>
      </c>
      <c r="BI454" s="30"/>
      <c r="BJ454" s="31" t="e">
        <f t="shared" ref="BJ454:BJ517" si="82">(BG454*60)/BI454*7</f>
        <v>#DIV/0!</v>
      </c>
      <c r="BK454" s="22"/>
      <c r="BL454" s="33" t="e">
        <f t="shared" si="79"/>
        <v>#DIV/0!</v>
      </c>
      <c r="BM454" s="22"/>
      <c r="BN454" s="32"/>
      <c r="BO454" s="34" t="e">
        <f t="shared" si="80"/>
        <v>#DIV/0!</v>
      </c>
      <c r="BP454" s="35" t="e">
        <f t="shared" si="81"/>
        <v>#DIV/0!</v>
      </c>
    </row>
    <row r="455" spans="1:68" x14ac:dyDescent="0.45">
      <c r="A455" s="22"/>
      <c r="B455" s="22"/>
      <c r="C455" s="22"/>
      <c r="D455" s="22"/>
      <c r="E455" s="22"/>
      <c r="F455" s="22"/>
      <c r="G455" s="24">
        <f t="shared" si="74"/>
        <v>0</v>
      </c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6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4">
        <f t="shared" si="78"/>
        <v>0</v>
      </c>
      <c r="BF455" s="27">
        <f t="shared" si="76"/>
        <v>0</v>
      </c>
      <c r="BG455" s="28">
        <f t="shared" si="75"/>
        <v>0</v>
      </c>
      <c r="BH455" s="29" t="e">
        <f t="shared" si="77"/>
        <v>#DIV/0!</v>
      </c>
      <c r="BI455" s="30"/>
      <c r="BJ455" s="31" t="e">
        <f t="shared" si="82"/>
        <v>#DIV/0!</v>
      </c>
      <c r="BK455" s="22"/>
      <c r="BL455" s="33" t="e">
        <f t="shared" si="79"/>
        <v>#DIV/0!</v>
      </c>
      <c r="BM455" s="22"/>
      <c r="BN455" s="32"/>
      <c r="BO455" s="34" t="e">
        <f t="shared" si="80"/>
        <v>#DIV/0!</v>
      </c>
      <c r="BP455" s="35" t="e">
        <f t="shared" si="81"/>
        <v>#DIV/0!</v>
      </c>
    </row>
    <row r="456" spans="1:68" x14ac:dyDescent="0.45">
      <c r="A456" s="22"/>
      <c r="B456" s="22"/>
      <c r="C456" s="22"/>
      <c r="D456" s="22"/>
      <c r="E456" s="22"/>
      <c r="F456" s="22"/>
      <c r="G456" s="24">
        <f t="shared" si="74"/>
        <v>0</v>
      </c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6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4">
        <f t="shared" si="78"/>
        <v>0</v>
      </c>
      <c r="BF456" s="27">
        <f t="shared" si="76"/>
        <v>0</v>
      </c>
      <c r="BG456" s="28">
        <f t="shared" si="75"/>
        <v>0</v>
      </c>
      <c r="BH456" s="29" t="e">
        <f t="shared" si="77"/>
        <v>#DIV/0!</v>
      </c>
      <c r="BI456" s="30"/>
      <c r="BJ456" s="31" t="e">
        <f t="shared" si="82"/>
        <v>#DIV/0!</v>
      </c>
      <c r="BK456" s="22"/>
      <c r="BL456" s="33" t="e">
        <f t="shared" si="79"/>
        <v>#DIV/0!</v>
      </c>
      <c r="BM456" s="22"/>
      <c r="BN456" s="32"/>
      <c r="BO456" s="34" t="e">
        <f t="shared" si="80"/>
        <v>#DIV/0!</v>
      </c>
      <c r="BP456" s="35" t="e">
        <f t="shared" si="81"/>
        <v>#DIV/0!</v>
      </c>
    </row>
    <row r="457" spans="1:68" x14ac:dyDescent="0.45">
      <c r="A457" s="22"/>
      <c r="B457" s="22"/>
      <c r="C457" s="22"/>
      <c r="D457" s="22"/>
      <c r="E457" s="22"/>
      <c r="F457" s="22"/>
      <c r="G457" s="24">
        <f t="shared" si="74"/>
        <v>0</v>
      </c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6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4">
        <f t="shared" si="78"/>
        <v>0</v>
      </c>
      <c r="BF457" s="27">
        <f t="shared" si="76"/>
        <v>0</v>
      </c>
      <c r="BG457" s="28">
        <f t="shared" si="75"/>
        <v>0</v>
      </c>
      <c r="BH457" s="29" t="e">
        <f t="shared" si="77"/>
        <v>#DIV/0!</v>
      </c>
      <c r="BI457" s="30"/>
      <c r="BJ457" s="31" t="e">
        <f t="shared" si="82"/>
        <v>#DIV/0!</v>
      </c>
      <c r="BK457" s="22"/>
      <c r="BL457" s="33" t="e">
        <f t="shared" si="79"/>
        <v>#DIV/0!</v>
      </c>
      <c r="BM457" s="22"/>
      <c r="BN457" s="32"/>
      <c r="BO457" s="34" t="e">
        <f t="shared" si="80"/>
        <v>#DIV/0!</v>
      </c>
      <c r="BP457" s="35" t="e">
        <f t="shared" si="81"/>
        <v>#DIV/0!</v>
      </c>
    </row>
    <row r="458" spans="1:68" x14ac:dyDescent="0.45">
      <c r="A458" s="22"/>
      <c r="B458" s="22"/>
      <c r="C458" s="22"/>
      <c r="D458" s="22"/>
      <c r="E458" s="22"/>
      <c r="F458" s="22"/>
      <c r="G458" s="24">
        <f t="shared" si="74"/>
        <v>0</v>
      </c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6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4">
        <f t="shared" si="78"/>
        <v>0</v>
      </c>
      <c r="BF458" s="27">
        <f t="shared" si="76"/>
        <v>0</v>
      </c>
      <c r="BG458" s="28">
        <f t="shared" si="75"/>
        <v>0</v>
      </c>
      <c r="BH458" s="29" t="e">
        <f t="shared" si="77"/>
        <v>#DIV/0!</v>
      </c>
      <c r="BI458" s="30"/>
      <c r="BJ458" s="31" t="e">
        <f t="shared" si="82"/>
        <v>#DIV/0!</v>
      </c>
      <c r="BK458" s="22"/>
      <c r="BL458" s="33" t="e">
        <f t="shared" si="79"/>
        <v>#DIV/0!</v>
      </c>
      <c r="BM458" s="22"/>
      <c r="BN458" s="32"/>
      <c r="BO458" s="34" t="e">
        <f t="shared" si="80"/>
        <v>#DIV/0!</v>
      </c>
      <c r="BP458" s="35" t="e">
        <f t="shared" si="81"/>
        <v>#DIV/0!</v>
      </c>
    </row>
    <row r="459" spans="1:68" x14ac:dyDescent="0.45">
      <c r="A459" s="22"/>
      <c r="B459" s="22"/>
      <c r="C459" s="22"/>
      <c r="D459" s="22"/>
      <c r="E459" s="22"/>
      <c r="F459" s="22"/>
      <c r="G459" s="24">
        <f t="shared" si="74"/>
        <v>0</v>
      </c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6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4">
        <f t="shared" si="78"/>
        <v>0</v>
      </c>
      <c r="BF459" s="27">
        <f t="shared" si="76"/>
        <v>0</v>
      </c>
      <c r="BG459" s="28">
        <f t="shared" si="75"/>
        <v>0</v>
      </c>
      <c r="BH459" s="29" t="e">
        <f t="shared" si="77"/>
        <v>#DIV/0!</v>
      </c>
      <c r="BI459" s="30"/>
      <c r="BJ459" s="31" t="e">
        <f t="shared" si="82"/>
        <v>#DIV/0!</v>
      </c>
      <c r="BK459" s="22"/>
      <c r="BL459" s="33" t="e">
        <f t="shared" si="79"/>
        <v>#DIV/0!</v>
      </c>
      <c r="BM459" s="22"/>
      <c r="BN459" s="32"/>
      <c r="BO459" s="34" t="e">
        <f t="shared" si="80"/>
        <v>#DIV/0!</v>
      </c>
      <c r="BP459" s="35" t="e">
        <f t="shared" si="81"/>
        <v>#DIV/0!</v>
      </c>
    </row>
    <row r="460" spans="1:68" x14ac:dyDescent="0.45">
      <c r="A460" s="22"/>
      <c r="B460" s="22"/>
      <c r="C460" s="22"/>
      <c r="D460" s="22"/>
      <c r="E460" s="22"/>
      <c r="F460" s="22"/>
      <c r="G460" s="24">
        <f t="shared" si="74"/>
        <v>0</v>
      </c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6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4">
        <f t="shared" si="78"/>
        <v>0</v>
      </c>
      <c r="BF460" s="27">
        <f t="shared" si="76"/>
        <v>0</v>
      </c>
      <c r="BG460" s="28">
        <f t="shared" si="75"/>
        <v>0</v>
      </c>
      <c r="BH460" s="29" t="e">
        <f t="shared" si="77"/>
        <v>#DIV/0!</v>
      </c>
      <c r="BI460" s="30"/>
      <c r="BJ460" s="31" t="e">
        <f t="shared" si="82"/>
        <v>#DIV/0!</v>
      </c>
      <c r="BK460" s="22"/>
      <c r="BL460" s="33" t="e">
        <f t="shared" si="79"/>
        <v>#DIV/0!</v>
      </c>
      <c r="BM460" s="22"/>
      <c r="BN460" s="32"/>
      <c r="BO460" s="34" t="e">
        <f t="shared" si="80"/>
        <v>#DIV/0!</v>
      </c>
      <c r="BP460" s="35" t="e">
        <f t="shared" si="81"/>
        <v>#DIV/0!</v>
      </c>
    </row>
    <row r="461" spans="1:68" x14ac:dyDescent="0.45">
      <c r="A461" s="22"/>
      <c r="B461" s="22"/>
      <c r="C461" s="22"/>
      <c r="D461" s="22"/>
      <c r="E461" s="22"/>
      <c r="F461" s="22"/>
      <c r="G461" s="24">
        <f t="shared" si="74"/>
        <v>0</v>
      </c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6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4">
        <f t="shared" si="78"/>
        <v>0</v>
      </c>
      <c r="BF461" s="27">
        <f t="shared" si="76"/>
        <v>0</v>
      </c>
      <c r="BG461" s="28">
        <f t="shared" si="75"/>
        <v>0</v>
      </c>
      <c r="BH461" s="29" t="e">
        <f t="shared" si="77"/>
        <v>#DIV/0!</v>
      </c>
      <c r="BI461" s="30"/>
      <c r="BJ461" s="31" t="e">
        <f t="shared" si="82"/>
        <v>#DIV/0!</v>
      </c>
      <c r="BK461" s="22"/>
      <c r="BL461" s="33" t="e">
        <f t="shared" si="79"/>
        <v>#DIV/0!</v>
      </c>
      <c r="BM461" s="22"/>
      <c r="BN461" s="32"/>
      <c r="BO461" s="34" t="e">
        <f t="shared" si="80"/>
        <v>#DIV/0!</v>
      </c>
      <c r="BP461" s="35" t="e">
        <f t="shared" si="81"/>
        <v>#DIV/0!</v>
      </c>
    </row>
    <row r="462" spans="1:68" x14ac:dyDescent="0.45">
      <c r="A462" s="22"/>
      <c r="B462" s="22"/>
      <c r="C462" s="22"/>
      <c r="D462" s="22"/>
      <c r="E462" s="22"/>
      <c r="F462" s="22"/>
      <c r="G462" s="24">
        <f t="shared" si="74"/>
        <v>0</v>
      </c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6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4">
        <f t="shared" si="78"/>
        <v>0</v>
      </c>
      <c r="BF462" s="27">
        <f t="shared" si="76"/>
        <v>0</v>
      </c>
      <c r="BG462" s="28">
        <f t="shared" si="75"/>
        <v>0</v>
      </c>
      <c r="BH462" s="29" t="e">
        <f t="shared" si="77"/>
        <v>#DIV/0!</v>
      </c>
      <c r="BI462" s="30"/>
      <c r="BJ462" s="31" t="e">
        <f t="shared" si="82"/>
        <v>#DIV/0!</v>
      </c>
      <c r="BK462" s="22"/>
      <c r="BL462" s="33" t="e">
        <f t="shared" si="79"/>
        <v>#DIV/0!</v>
      </c>
      <c r="BM462" s="22"/>
      <c r="BN462" s="32"/>
      <c r="BO462" s="34" t="e">
        <f t="shared" si="80"/>
        <v>#DIV/0!</v>
      </c>
      <c r="BP462" s="35" t="e">
        <f t="shared" si="81"/>
        <v>#DIV/0!</v>
      </c>
    </row>
    <row r="463" spans="1:68" x14ac:dyDescent="0.45">
      <c r="A463" s="22"/>
      <c r="B463" s="22"/>
      <c r="C463" s="22"/>
      <c r="D463" s="22"/>
      <c r="E463" s="22"/>
      <c r="F463" s="22"/>
      <c r="G463" s="24">
        <f t="shared" si="74"/>
        <v>0</v>
      </c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6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4">
        <f t="shared" si="78"/>
        <v>0</v>
      </c>
      <c r="BF463" s="27">
        <f t="shared" si="76"/>
        <v>0</v>
      </c>
      <c r="BG463" s="28">
        <f t="shared" si="75"/>
        <v>0</v>
      </c>
      <c r="BH463" s="29" t="e">
        <f t="shared" si="77"/>
        <v>#DIV/0!</v>
      </c>
      <c r="BI463" s="30"/>
      <c r="BJ463" s="31" t="e">
        <f t="shared" si="82"/>
        <v>#DIV/0!</v>
      </c>
      <c r="BK463" s="22"/>
      <c r="BL463" s="33" t="e">
        <f t="shared" si="79"/>
        <v>#DIV/0!</v>
      </c>
      <c r="BM463" s="22"/>
      <c r="BN463" s="32"/>
      <c r="BO463" s="34" t="e">
        <f t="shared" si="80"/>
        <v>#DIV/0!</v>
      </c>
      <c r="BP463" s="35" t="e">
        <f t="shared" si="81"/>
        <v>#DIV/0!</v>
      </c>
    </row>
    <row r="464" spans="1:68" x14ac:dyDescent="0.45">
      <c r="A464" s="22"/>
      <c r="B464" s="22"/>
      <c r="C464" s="22"/>
      <c r="D464" s="22"/>
      <c r="E464" s="22"/>
      <c r="F464" s="22"/>
      <c r="G464" s="24">
        <f t="shared" si="74"/>
        <v>0</v>
      </c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6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4">
        <f t="shared" si="78"/>
        <v>0</v>
      </c>
      <c r="BF464" s="27">
        <f t="shared" si="76"/>
        <v>0</v>
      </c>
      <c r="BG464" s="28">
        <f t="shared" si="75"/>
        <v>0</v>
      </c>
      <c r="BH464" s="29" t="e">
        <f t="shared" si="77"/>
        <v>#DIV/0!</v>
      </c>
      <c r="BI464" s="30"/>
      <c r="BJ464" s="31" t="e">
        <f t="shared" si="82"/>
        <v>#DIV/0!</v>
      </c>
      <c r="BK464" s="22"/>
      <c r="BL464" s="33" t="e">
        <f t="shared" si="79"/>
        <v>#DIV/0!</v>
      </c>
      <c r="BM464" s="22"/>
      <c r="BN464" s="32"/>
      <c r="BO464" s="34" t="e">
        <f t="shared" si="80"/>
        <v>#DIV/0!</v>
      </c>
      <c r="BP464" s="35" t="e">
        <f t="shared" si="81"/>
        <v>#DIV/0!</v>
      </c>
    </row>
    <row r="465" spans="1:68" x14ac:dyDescent="0.45">
      <c r="A465" s="22"/>
      <c r="B465" s="22"/>
      <c r="C465" s="22"/>
      <c r="D465" s="22"/>
      <c r="E465" s="22"/>
      <c r="F465" s="22"/>
      <c r="G465" s="24">
        <f t="shared" si="74"/>
        <v>0</v>
      </c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6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4">
        <f t="shared" si="78"/>
        <v>0</v>
      </c>
      <c r="BF465" s="27">
        <f t="shared" si="76"/>
        <v>0</v>
      </c>
      <c r="BG465" s="28">
        <f t="shared" si="75"/>
        <v>0</v>
      </c>
      <c r="BH465" s="29" t="e">
        <f t="shared" si="77"/>
        <v>#DIV/0!</v>
      </c>
      <c r="BI465" s="30"/>
      <c r="BJ465" s="31" t="e">
        <f t="shared" si="82"/>
        <v>#DIV/0!</v>
      </c>
      <c r="BK465" s="22"/>
      <c r="BL465" s="33" t="e">
        <f t="shared" si="79"/>
        <v>#DIV/0!</v>
      </c>
      <c r="BM465" s="22"/>
      <c r="BN465" s="32"/>
      <c r="BO465" s="34" t="e">
        <f t="shared" si="80"/>
        <v>#DIV/0!</v>
      </c>
      <c r="BP465" s="35" t="e">
        <f t="shared" si="81"/>
        <v>#DIV/0!</v>
      </c>
    </row>
    <row r="466" spans="1:68" x14ac:dyDescent="0.45">
      <c r="A466" s="22"/>
      <c r="B466" s="22"/>
      <c r="C466" s="22"/>
      <c r="D466" s="22"/>
      <c r="E466" s="22"/>
      <c r="F466" s="22"/>
      <c r="G466" s="24">
        <f t="shared" si="74"/>
        <v>0</v>
      </c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6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4">
        <f t="shared" si="78"/>
        <v>0</v>
      </c>
      <c r="BF466" s="27">
        <f t="shared" si="76"/>
        <v>0</v>
      </c>
      <c r="BG466" s="28">
        <f t="shared" si="75"/>
        <v>0</v>
      </c>
      <c r="BH466" s="29" t="e">
        <f t="shared" si="77"/>
        <v>#DIV/0!</v>
      </c>
      <c r="BI466" s="30"/>
      <c r="BJ466" s="31" t="e">
        <f t="shared" si="82"/>
        <v>#DIV/0!</v>
      </c>
      <c r="BK466" s="22"/>
      <c r="BL466" s="33" t="e">
        <f t="shared" si="79"/>
        <v>#DIV/0!</v>
      </c>
      <c r="BM466" s="22"/>
      <c r="BN466" s="32"/>
      <c r="BO466" s="34" t="e">
        <f t="shared" si="80"/>
        <v>#DIV/0!</v>
      </c>
      <c r="BP466" s="35" t="e">
        <f t="shared" si="81"/>
        <v>#DIV/0!</v>
      </c>
    </row>
    <row r="467" spans="1:68" x14ac:dyDescent="0.45">
      <c r="A467" s="22"/>
      <c r="B467" s="22"/>
      <c r="C467" s="22"/>
      <c r="D467" s="22"/>
      <c r="E467" s="22"/>
      <c r="F467" s="22"/>
      <c r="G467" s="24">
        <f t="shared" si="74"/>
        <v>0</v>
      </c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6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4">
        <f t="shared" si="78"/>
        <v>0</v>
      </c>
      <c r="BF467" s="27">
        <f t="shared" si="76"/>
        <v>0</v>
      </c>
      <c r="BG467" s="28">
        <f t="shared" si="75"/>
        <v>0</v>
      </c>
      <c r="BH467" s="29" t="e">
        <f t="shared" si="77"/>
        <v>#DIV/0!</v>
      </c>
      <c r="BI467" s="30"/>
      <c r="BJ467" s="31" t="e">
        <f t="shared" si="82"/>
        <v>#DIV/0!</v>
      </c>
      <c r="BK467" s="22"/>
      <c r="BL467" s="33" t="e">
        <f t="shared" si="79"/>
        <v>#DIV/0!</v>
      </c>
      <c r="BM467" s="22"/>
      <c r="BN467" s="32"/>
      <c r="BO467" s="34" t="e">
        <f t="shared" si="80"/>
        <v>#DIV/0!</v>
      </c>
      <c r="BP467" s="35" t="e">
        <f t="shared" si="81"/>
        <v>#DIV/0!</v>
      </c>
    </row>
    <row r="468" spans="1:68" x14ac:dyDescent="0.45">
      <c r="A468" s="22"/>
      <c r="B468" s="22"/>
      <c r="C468" s="22"/>
      <c r="D468" s="22"/>
      <c r="E468" s="22"/>
      <c r="F468" s="22"/>
      <c r="G468" s="24">
        <f t="shared" si="74"/>
        <v>0</v>
      </c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6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4">
        <f t="shared" si="78"/>
        <v>0</v>
      </c>
      <c r="BF468" s="27">
        <f t="shared" si="76"/>
        <v>0</v>
      </c>
      <c r="BG468" s="28">
        <f t="shared" si="75"/>
        <v>0</v>
      </c>
      <c r="BH468" s="29" t="e">
        <f t="shared" si="77"/>
        <v>#DIV/0!</v>
      </c>
      <c r="BI468" s="30"/>
      <c r="BJ468" s="31" t="e">
        <f t="shared" si="82"/>
        <v>#DIV/0!</v>
      </c>
      <c r="BK468" s="22"/>
      <c r="BL468" s="33" t="e">
        <f t="shared" si="79"/>
        <v>#DIV/0!</v>
      </c>
      <c r="BM468" s="22"/>
      <c r="BN468" s="32"/>
      <c r="BO468" s="34" t="e">
        <f t="shared" si="80"/>
        <v>#DIV/0!</v>
      </c>
      <c r="BP468" s="35" t="e">
        <f t="shared" si="81"/>
        <v>#DIV/0!</v>
      </c>
    </row>
    <row r="469" spans="1:68" x14ac:dyDescent="0.45">
      <c r="A469" s="22"/>
      <c r="B469" s="22"/>
      <c r="C469" s="22"/>
      <c r="D469" s="22"/>
      <c r="E469" s="22"/>
      <c r="F469" s="22"/>
      <c r="G469" s="24">
        <f t="shared" si="74"/>
        <v>0</v>
      </c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6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4">
        <f t="shared" si="78"/>
        <v>0</v>
      </c>
      <c r="BF469" s="27">
        <f t="shared" si="76"/>
        <v>0</v>
      </c>
      <c r="BG469" s="28">
        <f t="shared" si="75"/>
        <v>0</v>
      </c>
      <c r="BH469" s="29" t="e">
        <f t="shared" si="77"/>
        <v>#DIV/0!</v>
      </c>
      <c r="BI469" s="30"/>
      <c r="BJ469" s="31" t="e">
        <f t="shared" si="82"/>
        <v>#DIV/0!</v>
      </c>
      <c r="BK469" s="22"/>
      <c r="BL469" s="33" t="e">
        <f t="shared" si="79"/>
        <v>#DIV/0!</v>
      </c>
      <c r="BM469" s="22"/>
      <c r="BN469" s="32"/>
      <c r="BO469" s="34" t="e">
        <f t="shared" si="80"/>
        <v>#DIV/0!</v>
      </c>
      <c r="BP469" s="35" t="e">
        <f t="shared" si="81"/>
        <v>#DIV/0!</v>
      </c>
    </row>
    <row r="470" spans="1:68" x14ac:dyDescent="0.45">
      <c r="A470" s="22"/>
      <c r="B470" s="22"/>
      <c r="C470" s="22"/>
      <c r="D470" s="22"/>
      <c r="E470" s="22"/>
      <c r="F470" s="22"/>
      <c r="G470" s="24">
        <f t="shared" si="74"/>
        <v>0</v>
      </c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6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4">
        <f t="shared" si="78"/>
        <v>0</v>
      </c>
      <c r="BF470" s="27">
        <f t="shared" si="76"/>
        <v>0</v>
      </c>
      <c r="BG470" s="28">
        <f t="shared" si="75"/>
        <v>0</v>
      </c>
      <c r="BH470" s="29" t="e">
        <f t="shared" si="77"/>
        <v>#DIV/0!</v>
      </c>
      <c r="BI470" s="30"/>
      <c r="BJ470" s="31" t="e">
        <f t="shared" si="82"/>
        <v>#DIV/0!</v>
      </c>
      <c r="BK470" s="22"/>
      <c r="BL470" s="33" t="e">
        <f t="shared" si="79"/>
        <v>#DIV/0!</v>
      </c>
      <c r="BM470" s="22"/>
      <c r="BN470" s="32"/>
      <c r="BO470" s="34" t="e">
        <f t="shared" si="80"/>
        <v>#DIV/0!</v>
      </c>
      <c r="BP470" s="35" t="e">
        <f t="shared" si="81"/>
        <v>#DIV/0!</v>
      </c>
    </row>
    <row r="471" spans="1:68" x14ac:dyDescent="0.45">
      <c r="A471" s="22"/>
      <c r="B471" s="22"/>
      <c r="C471" s="22"/>
      <c r="D471" s="22"/>
      <c r="E471" s="22"/>
      <c r="F471" s="22"/>
      <c r="G471" s="24">
        <f t="shared" si="74"/>
        <v>0</v>
      </c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6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4">
        <f t="shared" si="78"/>
        <v>0</v>
      </c>
      <c r="BF471" s="27">
        <f t="shared" si="76"/>
        <v>0</v>
      </c>
      <c r="BG471" s="28">
        <f t="shared" si="75"/>
        <v>0</v>
      </c>
      <c r="BH471" s="29" t="e">
        <f t="shared" si="77"/>
        <v>#DIV/0!</v>
      </c>
      <c r="BI471" s="30"/>
      <c r="BJ471" s="31" t="e">
        <f t="shared" si="82"/>
        <v>#DIV/0!</v>
      </c>
      <c r="BK471" s="22"/>
      <c r="BL471" s="33" t="e">
        <f t="shared" si="79"/>
        <v>#DIV/0!</v>
      </c>
      <c r="BM471" s="22"/>
      <c r="BN471" s="32"/>
      <c r="BO471" s="34" t="e">
        <f t="shared" si="80"/>
        <v>#DIV/0!</v>
      </c>
      <c r="BP471" s="35" t="e">
        <f t="shared" si="81"/>
        <v>#DIV/0!</v>
      </c>
    </row>
    <row r="472" spans="1:68" x14ac:dyDescent="0.45">
      <c r="A472" s="22"/>
      <c r="B472" s="22"/>
      <c r="C472" s="22"/>
      <c r="D472" s="22"/>
      <c r="E472" s="22"/>
      <c r="F472" s="22"/>
      <c r="G472" s="24">
        <f t="shared" ref="G472:G535" si="83">(D472-C472)-(E472+F472)</f>
        <v>0</v>
      </c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6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4">
        <f t="shared" si="78"/>
        <v>0</v>
      </c>
      <c r="BF472" s="27">
        <f t="shared" si="76"/>
        <v>0</v>
      </c>
      <c r="BG472" s="28">
        <f t="shared" ref="BG472:BG535" si="84">(HOUR(BF472)*60)+MINUTE(BF472)</f>
        <v>0</v>
      </c>
      <c r="BH472" s="29" t="e">
        <f t="shared" si="77"/>
        <v>#DIV/0!</v>
      </c>
      <c r="BI472" s="30"/>
      <c r="BJ472" s="31" t="e">
        <f t="shared" si="82"/>
        <v>#DIV/0!</v>
      </c>
      <c r="BK472" s="22"/>
      <c r="BL472" s="33" t="e">
        <f t="shared" si="79"/>
        <v>#DIV/0!</v>
      </c>
      <c r="BM472" s="22"/>
      <c r="BN472" s="32"/>
      <c r="BO472" s="34" t="e">
        <f t="shared" si="80"/>
        <v>#DIV/0!</v>
      </c>
      <c r="BP472" s="35" t="e">
        <f t="shared" si="81"/>
        <v>#DIV/0!</v>
      </c>
    </row>
    <row r="473" spans="1:68" x14ac:dyDescent="0.45">
      <c r="A473" s="22"/>
      <c r="B473" s="22"/>
      <c r="C473" s="22"/>
      <c r="D473" s="22"/>
      <c r="E473" s="22"/>
      <c r="F473" s="22"/>
      <c r="G473" s="24">
        <f t="shared" si="83"/>
        <v>0</v>
      </c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6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4">
        <f t="shared" si="78"/>
        <v>0</v>
      </c>
      <c r="BF473" s="27">
        <f t="shared" ref="BF473:BF536" si="85">G473-BE473</f>
        <v>0</v>
      </c>
      <c r="BG473" s="28">
        <f t="shared" si="84"/>
        <v>0</v>
      </c>
      <c r="BH473" s="29" t="e">
        <f t="shared" ref="BH473:BH536" si="86">BF473/G473</f>
        <v>#DIV/0!</v>
      </c>
      <c r="BI473" s="30"/>
      <c r="BJ473" s="31" t="e">
        <f t="shared" si="82"/>
        <v>#DIV/0!</v>
      </c>
      <c r="BK473" s="22"/>
      <c r="BL473" s="33" t="e">
        <f t="shared" si="79"/>
        <v>#DIV/0!</v>
      </c>
      <c r="BM473" s="22"/>
      <c r="BN473" s="32"/>
      <c r="BO473" s="34" t="e">
        <f t="shared" si="80"/>
        <v>#DIV/0!</v>
      </c>
      <c r="BP473" s="35" t="e">
        <f t="shared" si="81"/>
        <v>#DIV/0!</v>
      </c>
    </row>
    <row r="474" spans="1:68" x14ac:dyDescent="0.45">
      <c r="A474" s="22"/>
      <c r="B474" s="22"/>
      <c r="C474" s="22"/>
      <c r="D474" s="22"/>
      <c r="E474" s="22"/>
      <c r="F474" s="22"/>
      <c r="G474" s="24">
        <f t="shared" si="83"/>
        <v>0</v>
      </c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6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4">
        <f t="shared" si="78"/>
        <v>0</v>
      </c>
      <c r="BF474" s="27">
        <f t="shared" si="85"/>
        <v>0</v>
      </c>
      <c r="BG474" s="28">
        <f t="shared" si="84"/>
        <v>0</v>
      </c>
      <c r="BH474" s="29" t="e">
        <f t="shared" si="86"/>
        <v>#DIV/0!</v>
      </c>
      <c r="BI474" s="30"/>
      <c r="BJ474" s="31" t="e">
        <f t="shared" si="82"/>
        <v>#DIV/0!</v>
      </c>
      <c r="BK474" s="22"/>
      <c r="BL474" s="33" t="e">
        <f t="shared" si="79"/>
        <v>#DIV/0!</v>
      </c>
      <c r="BM474" s="22"/>
      <c r="BN474" s="32"/>
      <c r="BO474" s="34" t="e">
        <f t="shared" si="80"/>
        <v>#DIV/0!</v>
      </c>
      <c r="BP474" s="35" t="e">
        <f t="shared" si="81"/>
        <v>#DIV/0!</v>
      </c>
    </row>
    <row r="475" spans="1:68" x14ac:dyDescent="0.45">
      <c r="A475" s="22"/>
      <c r="B475" s="22"/>
      <c r="C475" s="22"/>
      <c r="D475" s="22"/>
      <c r="E475" s="22"/>
      <c r="F475" s="22"/>
      <c r="G475" s="24">
        <f t="shared" si="83"/>
        <v>0</v>
      </c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6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4">
        <f t="shared" si="78"/>
        <v>0</v>
      </c>
      <c r="BF475" s="27">
        <f t="shared" si="85"/>
        <v>0</v>
      </c>
      <c r="BG475" s="28">
        <f t="shared" si="84"/>
        <v>0</v>
      </c>
      <c r="BH475" s="29" t="e">
        <f t="shared" si="86"/>
        <v>#DIV/0!</v>
      </c>
      <c r="BI475" s="30"/>
      <c r="BJ475" s="31" t="e">
        <f t="shared" si="82"/>
        <v>#DIV/0!</v>
      </c>
      <c r="BK475" s="22"/>
      <c r="BL475" s="33" t="e">
        <f t="shared" si="79"/>
        <v>#DIV/0!</v>
      </c>
      <c r="BM475" s="22"/>
      <c r="BN475" s="32"/>
      <c r="BO475" s="34" t="e">
        <f t="shared" si="80"/>
        <v>#DIV/0!</v>
      </c>
      <c r="BP475" s="35" t="e">
        <f t="shared" si="81"/>
        <v>#DIV/0!</v>
      </c>
    </row>
    <row r="476" spans="1:68" x14ac:dyDescent="0.45">
      <c r="A476" s="22"/>
      <c r="B476" s="22"/>
      <c r="C476" s="22"/>
      <c r="D476" s="22"/>
      <c r="E476" s="22"/>
      <c r="F476" s="22"/>
      <c r="G476" s="24">
        <f t="shared" si="83"/>
        <v>0</v>
      </c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6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4">
        <f t="shared" ref="BE476:BE539" si="87">SUM(H476:BD476)</f>
        <v>0</v>
      </c>
      <c r="BF476" s="27">
        <f t="shared" si="85"/>
        <v>0</v>
      </c>
      <c r="BG476" s="28">
        <f t="shared" si="84"/>
        <v>0</v>
      </c>
      <c r="BH476" s="29" t="e">
        <f t="shared" si="86"/>
        <v>#DIV/0!</v>
      </c>
      <c r="BI476" s="30"/>
      <c r="BJ476" s="31" t="e">
        <f t="shared" si="82"/>
        <v>#DIV/0!</v>
      </c>
      <c r="BK476" s="22"/>
      <c r="BL476" s="33" t="e">
        <f t="shared" si="79"/>
        <v>#DIV/0!</v>
      </c>
      <c r="BM476" s="22"/>
      <c r="BN476" s="32"/>
      <c r="BO476" s="34" t="e">
        <f t="shared" si="80"/>
        <v>#DIV/0!</v>
      </c>
      <c r="BP476" s="35" t="e">
        <f t="shared" si="81"/>
        <v>#DIV/0!</v>
      </c>
    </row>
    <row r="477" spans="1:68" x14ac:dyDescent="0.45">
      <c r="A477" s="22"/>
      <c r="B477" s="22"/>
      <c r="C477" s="22"/>
      <c r="D477" s="22"/>
      <c r="E477" s="22"/>
      <c r="F477" s="22"/>
      <c r="G477" s="24">
        <f t="shared" si="83"/>
        <v>0</v>
      </c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6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4">
        <f t="shared" si="87"/>
        <v>0</v>
      </c>
      <c r="BF477" s="27">
        <f t="shared" si="85"/>
        <v>0</v>
      </c>
      <c r="BG477" s="28">
        <f t="shared" si="84"/>
        <v>0</v>
      </c>
      <c r="BH477" s="29" t="e">
        <f t="shared" si="86"/>
        <v>#DIV/0!</v>
      </c>
      <c r="BI477" s="30"/>
      <c r="BJ477" s="31" t="e">
        <f t="shared" si="82"/>
        <v>#DIV/0!</v>
      </c>
      <c r="BK477" s="22"/>
      <c r="BL477" s="33" t="e">
        <f t="shared" si="79"/>
        <v>#DIV/0!</v>
      </c>
      <c r="BM477" s="22"/>
      <c r="BN477" s="32"/>
      <c r="BO477" s="34" t="e">
        <f t="shared" si="80"/>
        <v>#DIV/0!</v>
      </c>
      <c r="BP477" s="35" t="e">
        <f t="shared" si="81"/>
        <v>#DIV/0!</v>
      </c>
    </row>
    <row r="478" spans="1:68" x14ac:dyDescent="0.45">
      <c r="A478" s="22"/>
      <c r="B478" s="22"/>
      <c r="C478" s="22"/>
      <c r="D478" s="22"/>
      <c r="E478" s="22"/>
      <c r="F478" s="22"/>
      <c r="G478" s="24">
        <f t="shared" si="83"/>
        <v>0</v>
      </c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6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4">
        <f t="shared" si="87"/>
        <v>0</v>
      </c>
      <c r="BF478" s="27">
        <f t="shared" si="85"/>
        <v>0</v>
      </c>
      <c r="BG478" s="28">
        <f t="shared" si="84"/>
        <v>0</v>
      </c>
      <c r="BH478" s="29" t="e">
        <f t="shared" si="86"/>
        <v>#DIV/0!</v>
      </c>
      <c r="BI478" s="30"/>
      <c r="BJ478" s="31" t="e">
        <f t="shared" si="82"/>
        <v>#DIV/0!</v>
      </c>
      <c r="BK478" s="22"/>
      <c r="BL478" s="33" t="e">
        <f t="shared" si="79"/>
        <v>#DIV/0!</v>
      </c>
      <c r="BM478" s="22"/>
      <c r="BN478" s="32"/>
      <c r="BO478" s="34" t="e">
        <f t="shared" si="80"/>
        <v>#DIV/0!</v>
      </c>
      <c r="BP478" s="35" t="e">
        <f t="shared" si="81"/>
        <v>#DIV/0!</v>
      </c>
    </row>
    <row r="479" spans="1:68" x14ac:dyDescent="0.45">
      <c r="A479" s="22"/>
      <c r="B479" s="22"/>
      <c r="C479" s="22"/>
      <c r="D479" s="22"/>
      <c r="E479" s="22"/>
      <c r="F479" s="22"/>
      <c r="G479" s="24">
        <f t="shared" si="83"/>
        <v>0</v>
      </c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6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4">
        <f t="shared" si="87"/>
        <v>0</v>
      </c>
      <c r="BF479" s="27">
        <f t="shared" si="85"/>
        <v>0</v>
      </c>
      <c r="BG479" s="28">
        <f t="shared" si="84"/>
        <v>0</v>
      </c>
      <c r="BH479" s="29" t="e">
        <f t="shared" si="86"/>
        <v>#DIV/0!</v>
      </c>
      <c r="BI479" s="30"/>
      <c r="BJ479" s="31" t="e">
        <f t="shared" si="82"/>
        <v>#DIV/0!</v>
      </c>
      <c r="BK479" s="22"/>
      <c r="BL479" s="33" t="e">
        <f t="shared" si="79"/>
        <v>#DIV/0!</v>
      </c>
      <c r="BM479" s="22"/>
      <c r="BN479" s="32"/>
      <c r="BO479" s="34" t="e">
        <f t="shared" si="80"/>
        <v>#DIV/0!</v>
      </c>
      <c r="BP479" s="35" t="e">
        <f t="shared" si="81"/>
        <v>#DIV/0!</v>
      </c>
    </row>
    <row r="480" spans="1:68" x14ac:dyDescent="0.45">
      <c r="A480" s="22"/>
      <c r="B480" s="22"/>
      <c r="C480" s="22"/>
      <c r="D480" s="22"/>
      <c r="E480" s="22"/>
      <c r="F480" s="22"/>
      <c r="G480" s="24">
        <f t="shared" si="83"/>
        <v>0</v>
      </c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6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4">
        <f t="shared" si="87"/>
        <v>0</v>
      </c>
      <c r="BF480" s="27">
        <f t="shared" si="85"/>
        <v>0</v>
      </c>
      <c r="BG480" s="28">
        <f t="shared" si="84"/>
        <v>0</v>
      </c>
      <c r="BH480" s="29" t="e">
        <f t="shared" si="86"/>
        <v>#DIV/0!</v>
      </c>
      <c r="BI480" s="30"/>
      <c r="BJ480" s="31" t="e">
        <f t="shared" si="82"/>
        <v>#DIV/0!</v>
      </c>
      <c r="BK480" s="22"/>
      <c r="BL480" s="33" t="e">
        <f t="shared" si="79"/>
        <v>#DIV/0!</v>
      </c>
      <c r="BM480" s="22"/>
      <c r="BN480" s="32"/>
      <c r="BO480" s="34" t="e">
        <f t="shared" si="80"/>
        <v>#DIV/0!</v>
      </c>
      <c r="BP480" s="35" t="e">
        <f t="shared" si="81"/>
        <v>#DIV/0!</v>
      </c>
    </row>
    <row r="481" spans="1:68" x14ac:dyDescent="0.45">
      <c r="A481" s="22"/>
      <c r="B481" s="22"/>
      <c r="C481" s="22"/>
      <c r="D481" s="22"/>
      <c r="E481" s="22"/>
      <c r="F481" s="22"/>
      <c r="G481" s="24">
        <f t="shared" si="83"/>
        <v>0</v>
      </c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6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4">
        <f t="shared" si="87"/>
        <v>0</v>
      </c>
      <c r="BF481" s="27">
        <f t="shared" si="85"/>
        <v>0</v>
      </c>
      <c r="BG481" s="28">
        <f t="shared" si="84"/>
        <v>0</v>
      </c>
      <c r="BH481" s="29" t="e">
        <f t="shared" si="86"/>
        <v>#DIV/0!</v>
      </c>
      <c r="BI481" s="30"/>
      <c r="BJ481" s="31" t="e">
        <f t="shared" si="82"/>
        <v>#DIV/0!</v>
      </c>
      <c r="BK481" s="22"/>
      <c r="BL481" s="33" t="e">
        <f t="shared" si="79"/>
        <v>#DIV/0!</v>
      </c>
      <c r="BM481" s="22"/>
      <c r="BN481" s="32"/>
      <c r="BO481" s="34" t="e">
        <f t="shared" si="80"/>
        <v>#DIV/0!</v>
      </c>
      <c r="BP481" s="35" t="e">
        <f t="shared" si="81"/>
        <v>#DIV/0!</v>
      </c>
    </row>
    <row r="482" spans="1:68" x14ac:dyDescent="0.45">
      <c r="A482" s="22"/>
      <c r="B482" s="22"/>
      <c r="C482" s="22"/>
      <c r="D482" s="22"/>
      <c r="E482" s="22"/>
      <c r="F482" s="22"/>
      <c r="G482" s="24">
        <f t="shared" si="83"/>
        <v>0</v>
      </c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6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4">
        <f t="shared" si="87"/>
        <v>0</v>
      </c>
      <c r="BF482" s="27">
        <f t="shared" si="85"/>
        <v>0</v>
      </c>
      <c r="BG482" s="28">
        <f t="shared" si="84"/>
        <v>0</v>
      </c>
      <c r="BH482" s="29" t="e">
        <f t="shared" si="86"/>
        <v>#DIV/0!</v>
      </c>
      <c r="BI482" s="30"/>
      <c r="BJ482" s="31" t="e">
        <f t="shared" si="82"/>
        <v>#DIV/0!</v>
      </c>
      <c r="BK482" s="22"/>
      <c r="BL482" s="33" t="e">
        <f t="shared" si="79"/>
        <v>#DIV/0!</v>
      </c>
      <c r="BM482" s="22"/>
      <c r="BN482" s="32"/>
      <c r="BO482" s="34" t="e">
        <f t="shared" si="80"/>
        <v>#DIV/0!</v>
      </c>
      <c r="BP482" s="35" t="e">
        <f t="shared" si="81"/>
        <v>#DIV/0!</v>
      </c>
    </row>
    <row r="483" spans="1:68" x14ac:dyDescent="0.45">
      <c r="A483" s="22"/>
      <c r="B483" s="22"/>
      <c r="C483" s="22"/>
      <c r="D483" s="22"/>
      <c r="E483" s="22"/>
      <c r="F483" s="22"/>
      <c r="G483" s="24">
        <f t="shared" si="83"/>
        <v>0</v>
      </c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6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4">
        <f t="shared" si="87"/>
        <v>0</v>
      </c>
      <c r="BF483" s="27">
        <f t="shared" si="85"/>
        <v>0</v>
      </c>
      <c r="BG483" s="28">
        <f t="shared" si="84"/>
        <v>0</v>
      </c>
      <c r="BH483" s="29" t="e">
        <f t="shared" si="86"/>
        <v>#DIV/0!</v>
      </c>
      <c r="BI483" s="30"/>
      <c r="BJ483" s="31" t="e">
        <f t="shared" si="82"/>
        <v>#DIV/0!</v>
      </c>
      <c r="BK483" s="22"/>
      <c r="BL483" s="33" t="e">
        <f t="shared" si="79"/>
        <v>#DIV/0!</v>
      </c>
      <c r="BM483" s="22"/>
      <c r="BN483" s="32"/>
      <c r="BO483" s="34" t="e">
        <f t="shared" si="80"/>
        <v>#DIV/0!</v>
      </c>
      <c r="BP483" s="35" t="e">
        <f t="shared" si="81"/>
        <v>#DIV/0!</v>
      </c>
    </row>
    <row r="484" spans="1:68" x14ac:dyDescent="0.45">
      <c r="A484" s="22"/>
      <c r="B484" s="22"/>
      <c r="C484" s="22"/>
      <c r="D484" s="22"/>
      <c r="E484" s="22"/>
      <c r="F484" s="22"/>
      <c r="G484" s="24">
        <f t="shared" si="83"/>
        <v>0</v>
      </c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6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4">
        <f t="shared" si="87"/>
        <v>0</v>
      </c>
      <c r="BF484" s="27">
        <f t="shared" si="85"/>
        <v>0</v>
      </c>
      <c r="BG484" s="28">
        <f t="shared" si="84"/>
        <v>0</v>
      </c>
      <c r="BH484" s="29" t="e">
        <f t="shared" si="86"/>
        <v>#DIV/0!</v>
      </c>
      <c r="BI484" s="30"/>
      <c r="BJ484" s="31" t="e">
        <f t="shared" si="82"/>
        <v>#DIV/0!</v>
      </c>
      <c r="BK484" s="22"/>
      <c r="BL484" s="33" t="e">
        <f t="shared" si="79"/>
        <v>#DIV/0!</v>
      </c>
      <c r="BM484" s="22"/>
      <c r="BN484" s="32"/>
      <c r="BO484" s="34" t="e">
        <f t="shared" si="80"/>
        <v>#DIV/0!</v>
      </c>
      <c r="BP484" s="35" t="e">
        <f t="shared" si="81"/>
        <v>#DIV/0!</v>
      </c>
    </row>
    <row r="485" spans="1:68" x14ac:dyDescent="0.45">
      <c r="A485" s="22"/>
      <c r="B485" s="22"/>
      <c r="C485" s="22"/>
      <c r="D485" s="22"/>
      <c r="E485" s="22"/>
      <c r="F485" s="22"/>
      <c r="G485" s="24">
        <f t="shared" si="83"/>
        <v>0</v>
      </c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6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4">
        <f t="shared" si="87"/>
        <v>0</v>
      </c>
      <c r="BF485" s="27">
        <f t="shared" si="85"/>
        <v>0</v>
      </c>
      <c r="BG485" s="28">
        <f t="shared" si="84"/>
        <v>0</v>
      </c>
      <c r="BH485" s="29" t="e">
        <f t="shared" si="86"/>
        <v>#DIV/0!</v>
      </c>
      <c r="BI485" s="30"/>
      <c r="BJ485" s="31" t="e">
        <f t="shared" si="82"/>
        <v>#DIV/0!</v>
      </c>
      <c r="BK485" s="22"/>
      <c r="BL485" s="33" t="e">
        <f t="shared" si="79"/>
        <v>#DIV/0!</v>
      </c>
      <c r="BM485" s="22"/>
      <c r="BN485" s="32"/>
      <c r="BO485" s="34" t="e">
        <f t="shared" si="80"/>
        <v>#DIV/0!</v>
      </c>
      <c r="BP485" s="35" t="e">
        <f t="shared" si="81"/>
        <v>#DIV/0!</v>
      </c>
    </row>
    <row r="486" spans="1:68" x14ac:dyDescent="0.45">
      <c r="A486" s="22"/>
      <c r="B486" s="22"/>
      <c r="C486" s="22"/>
      <c r="D486" s="22"/>
      <c r="E486" s="22"/>
      <c r="F486" s="22"/>
      <c r="G486" s="24">
        <f t="shared" si="83"/>
        <v>0</v>
      </c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6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4">
        <f t="shared" si="87"/>
        <v>0</v>
      </c>
      <c r="BF486" s="27">
        <f t="shared" si="85"/>
        <v>0</v>
      </c>
      <c r="BG486" s="28">
        <f t="shared" si="84"/>
        <v>0</v>
      </c>
      <c r="BH486" s="29" t="e">
        <f t="shared" si="86"/>
        <v>#DIV/0!</v>
      </c>
      <c r="BI486" s="30"/>
      <c r="BJ486" s="31" t="e">
        <f t="shared" si="82"/>
        <v>#DIV/0!</v>
      </c>
      <c r="BK486" s="22"/>
      <c r="BL486" s="33" t="e">
        <f t="shared" si="79"/>
        <v>#DIV/0!</v>
      </c>
      <c r="BM486" s="22"/>
      <c r="BN486" s="32"/>
      <c r="BO486" s="34" t="e">
        <f t="shared" si="80"/>
        <v>#DIV/0!</v>
      </c>
      <c r="BP486" s="35" t="e">
        <f t="shared" si="81"/>
        <v>#DIV/0!</v>
      </c>
    </row>
    <row r="487" spans="1:68" x14ac:dyDescent="0.45">
      <c r="A487" s="22"/>
      <c r="B487" s="22"/>
      <c r="C487" s="22"/>
      <c r="D487" s="22"/>
      <c r="E487" s="22"/>
      <c r="F487" s="22"/>
      <c r="G487" s="24">
        <f t="shared" si="83"/>
        <v>0</v>
      </c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6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4">
        <f t="shared" si="87"/>
        <v>0</v>
      </c>
      <c r="BF487" s="27">
        <f t="shared" si="85"/>
        <v>0</v>
      </c>
      <c r="BG487" s="28">
        <f t="shared" si="84"/>
        <v>0</v>
      </c>
      <c r="BH487" s="29" t="e">
        <f t="shared" si="86"/>
        <v>#DIV/0!</v>
      </c>
      <c r="BI487" s="30"/>
      <c r="BJ487" s="31" t="e">
        <f t="shared" si="82"/>
        <v>#DIV/0!</v>
      </c>
      <c r="BK487" s="22"/>
      <c r="BL487" s="33" t="e">
        <f t="shared" si="79"/>
        <v>#DIV/0!</v>
      </c>
      <c r="BM487" s="22"/>
      <c r="BN487" s="32"/>
      <c r="BO487" s="34" t="e">
        <f t="shared" si="80"/>
        <v>#DIV/0!</v>
      </c>
      <c r="BP487" s="35" t="e">
        <f t="shared" si="81"/>
        <v>#DIV/0!</v>
      </c>
    </row>
    <row r="488" spans="1:68" x14ac:dyDescent="0.45">
      <c r="A488" s="22"/>
      <c r="B488" s="22"/>
      <c r="C488" s="22"/>
      <c r="D488" s="22"/>
      <c r="E488" s="22"/>
      <c r="F488" s="22"/>
      <c r="G488" s="24">
        <f t="shared" si="83"/>
        <v>0</v>
      </c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6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4">
        <f t="shared" si="87"/>
        <v>0</v>
      </c>
      <c r="BF488" s="27">
        <f t="shared" si="85"/>
        <v>0</v>
      </c>
      <c r="BG488" s="28">
        <f t="shared" si="84"/>
        <v>0</v>
      </c>
      <c r="BH488" s="29" t="e">
        <f t="shared" si="86"/>
        <v>#DIV/0!</v>
      </c>
      <c r="BI488" s="30"/>
      <c r="BJ488" s="31" t="e">
        <f t="shared" si="82"/>
        <v>#DIV/0!</v>
      </c>
      <c r="BK488" s="22"/>
      <c r="BL488" s="33" t="e">
        <f t="shared" si="79"/>
        <v>#DIV/0!</v>
      </c>
      <c r="BM488" s="22"/>
      <c r="BN488" s="32"/>
      <c r="BO488" s="34" t="e">
        <f t="shared" si="80"/>
        <v>#DIV/0!</v>
      </c>
      <c r="BP488" s="35" t="e">
        <f t="shared" si="81"/>
        <v>#DIV/0!</v>
      </c>
    </row>
    <row r="489" spans="1:68" x14ac:dyDescent="0.45">
      <c r="A489" s="22"/>
      <c r="B489" s="22"/>
      <c r="C489" s="22"/>
      <c r="D489" s="22"/>
      <c r="E489" s="22"/>
      <c r="F489" s="22"/>
      <c r="G489" s="24">
        <f t="shared" si="83"/>
        <v>0</v>
      </c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6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4">
        <f t="shared" si="87"/>
        <v>0</v>
      </c>
      <c r="BF489" s="27">
        <f t="shared" si="85"/>
        <v>0</v>
      </c>
      <c r="BG489" s="28">
        <f t="shared" si="84"/>
        <v>0</v>
      </c>
      <c r="BH489" s="29" t="e">
        <f t="shared" si="86"/>
        <v>#DIV/0!</v>
      </c>
      <c r="BI489" s="30"/>
      <c r="BJ489" s="31" t="e">
        <f t="shared" si="82"/>
        <v>#DIV/0!</v>
      </c>
      <c r="BK489" s="22"/>
      <c r="BL489" s="33" t="e">
        <f t="shared" si="79"/>
        <v>#DIV/0!</v>
      </c>
      <c r="BM489" s="22"/>
      <c r="BN489" s="32"/>
      <c r="BO489" s="34" t="e">
        <f t="shared" si="80"/>
        <v>#DIV/0!</v>
      </c>
      <c r="BP489" s="35" t="e">
        <f t="shared" si="81"/>
        <v>#DIV/0!</v>
      </c>
    </row>
    <row r="490" spans="1:68" x14ac:dyDescent="0.45">
      <c r="A490" s="22"/>
      <c r="B490" s="22"/>
      <c r="C490" s="22"/>
      <c r="D490" s="22"/>
      <c r="E490" s="22"/>
      <c r="F490" s="22"/>
      <c r="G490" s="24">
        <f t="shared" si="83"/>
        <v>0</v>
      </c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6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4">
        <f t="shared" si="87"/>
        <v>0</v>
      </c>
      <c r="BF490" s="27">
        <f t="shared" si="85"/>
        <v>0</v>
      </c>
      <c r="BG490" s="28">
        <f t="shared" si="84"/>
        <v>0</v>
      </c>
      <c r="BH490" s="29" t="e">
        <f t="shared" si="86"/>
        <v>#DIV/0!</v>
      </c>
      <c r="BI490" s="30"/>
      <c r="BJ490" s="31" t="e">
        <f t="shared" si="82"/>
        <v>#DIV/0!</v>
      </c>
      <c r="BK490" s="22"/>
      <c r="BL490" s="33" t="e">
        <f t="shared" si="79"/>
        <v>#DIV/0!</v>
      </c>
      <c r="BM490" s="22"/>
      <c r="BN490" s="32"/>
      <c r="BO490" s="34" t="e">
        <f t="shared" si="80"/>
        <v>#DIV/0!</v>
      </c>
      <c r="BP490" s="35" t="e">
        <f t="shared" si="81"/>
        <v>#DIV/0!</v>
      </c>
    </row>
    <row r="491" spans="1:68" x14ac:dyDescent="0.45">
      <c r="A491" s="22"/>
      <c r="B491" s="22"/>
      <c r="C491" s="22"/>
      <c r="D491" s="22"/>
      <c r="E491" s="22"/>
      <c r="F491" s="22"/>
      <c r="G491" s="24">
        <f t="shared" si="83"/>
        <v>0</v>
      </c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6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4">
        <f t="shared" si="87"/>
        <v>0</v>
      </c>
      <c r="BF491" s="27">
        <f t="shared" si="85"/>
        <v>0</v>
      </c>
      <c r="BG491" s="28">
        <f t="shared" si="84"/>
        <v>0</v>
      </c>
      <c r="BH491" s="29" t="e">
        <f t="shared" si="86"/>
        <v>#DIV/0!</v>
      </c>
      <c r="BI491" s="30"/>
      <c r="BJ491" s="31" t="e">
        <f t="shared" si="82"/>
        <v>#DIV/0!</v>
      </c>
      <c r="BK491" s="22"/>
      <c r="BL491" s="33" t="e">
        <f t="shared" si="79"/>
        <v>#DIV/0!</v>
      </c>
      <c r="BM491" s="22"/>
      <c r="BN491" s="32"/>
      <c r="BO491" s="34" t="e">
        <f t="shared" si="80"/>
        <v>#DIV/0!</v>
      </c>
      <c r="BP491" s="35" t="e">
        <f t="shared" si="81"/>
        <v>#DIV/0!</v>
      </c>
    </row>
    <row r="492" spans="1:68" x14ac:dyDescent="0.45">
      <c r="A492" s="22"/>
      <c r="B492" s="22"/>
      <c r="C492" s="22"/>
      <c r="D492" s="22"/>
      <c r="E492" s="22"/>
      <c r="F492" s="22"/>
      <c r="G492" s="24">
        <f t="shared" si="83"/>
        <v>0</v>
      </c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6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4">
        <f t="shared" si="87"/>
        <v>0</v>
      </c>
      <c r="BF492" s="27">
        <f t="shared" si="85"/>
        <v>0</v>
      </c>
      <c r="BG492" s="28">
        <f t="shared" si="84"/>
        <v>0</v>
      </c>
      <c r="BH492" s="29" t="e">
        <f t="shared" si="86"/>
        <v>#DIV/0!</v>
      </c>
      <c r="BI492" s="30"/>
      <c r="BJ492" s="31" t="e">
        <f t="shared" si="82"/>
        <v>#DIV/0!</v>
      </c>
      <c r="BK492" s="22"/>
      <c r="BL492" s="33" t="e">
        <f t="shared" si="79"/>
        <v>#DIV/0!</v>
      </c>
      <c r="BM492" s="22"/>
      <c r="BN492" s="32"/>
      <c r="BO492" s="34" t="e">
        <f t="shared" si="80"/>
        <v>#DIV/0!</v>
      </c>
      <c r="BP492" s="35" t="e">
        <f t="shared" si="81"/>
        <v>#DIV/0!</v>
      </c>
    </row>
    <row r="493" spans="1:68" x14ac:dyDescent="0.45">
      <c r="A493" s="22"/>
      <c r="B493" s="22"/>
      <c r="C493" s="22"/>
      <c r="D493" s="22"/>
      <c r="E493" s="22"/>
      <c r="F493" s="22"/>
      <c r="G493" s="24">
        <f t="shared" si="83"/>
        <v>0</v>
      </c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6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4">
        <f t="shared" si="87"/>
        <v>0</v>
      </c>
      <c r="BF493" s="27">
        <f t="shared" si="85"/>
        <v>0</v>
      </c>
      <c r="BG493" s="28">
        <f t="shared" si="84"/>
        <v>0</v>
      </c>
      <c r="BH493" s="29" t="e">
        <f t="shared" si="86"/>
        <v>#DIV/0!</v>
      </c>
      <c r="BI493" s="30"/>
      <c r="BJ493" s="31" t="e">
        <f t="shared" si="82"/>
        <v>#DIV/0!</v>
      </c>
      <c r="BK493" s="22"/>
      <c r="BL493" s="33" t="e">
        <f t="shared" si="79"/>
        <v>#DIV/0!</v>
      </c>
      <c r="BM493" s="22"/>
      <c r="BN493" s="32"/>
      <c r="BO493" s="34" t="e">
        <f t="shared" si="80"/>
        <v>#DIV/0!</v>
      </c>
      <c r="BP493" s="35" t="e">
        <f t="shared" si="81"/>
        <v>#DIV/0!</v>
      </c>
    </row>
    <row r="494" spans="1:68" x14ac:dyDescent="0.45">
      <c r="A494" s="22"/>
      <c r="B494" s="22"/>
      <c r="C494" s="22"/>
      <c r="D494" s="22"/>
      <c r="E494" s="22"/>
      <c r="F494" s="22"/>
      <c r="G494" s="24">
        <f t="shared" si="83"/>
        <v>0</v>
      </c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6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4">
        <f t="shared" si="87"/>
        <v>0</v>
      </c>
      <c r="BF494" s="27">
        <f t="shared" si="85"/>
        <v>0</v>
      </c>
      <c r="BG494" s="28">
        <f t="shared" si="84"/>
        <v>0</v>
      </c>
      <c r="BH494" s="29" t="e">
        <f t="shared" si="86"/>
        <v>#DIV/0!</v>
      </c>
      <c r="BI494" s="30"/>
      <c r="BJ494" s="31" t="e">
        <f t="shared" si="82"/>
        <v>#DIV/0!</v>
      </c>
      <c r="BK494" s="22"/>
      <c r="BL494" s="33" t="e">
        <f t="shared" si="79"/>
        <v>#DIV/0!</v>
      </c>
      <c r="BM494" s="22"/>
      <c r="BN494" s="32"/>
      <c r="BO494" s="34" t="e">
        <f t="shared" si="80"/>
        <v>#DIV/0!</v>
      </c>
      <c r="BP494" s="35" t="e">
        <f t="shared" si="81"/>
        <v>#DIV/0!</v>
      </c>
    </row>
    <row r="495" spans="1:68" x14ac:dyDescent="0.45">
      <c r="A495" s="22"/>
      <c r="B495" s="22"/>
      <c r="C495" s="22"/>
      <c r="D495" s="22"/>
      <c r="E495" s="22"/>
      <c r="F495" s="22"/>
      <c r="G495" s="24">
        <f t="shared" si="83"/>
        <v>0</v>
      </c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6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4">
        <f t="shared" si="87"/>
        <v>0</v>
      </c>
      <c r="BF495" s="27">
        <f t="shared" si="85"/>
        <v>0</v>
      </c>
      <c r="BG495" s="28">
        <f t="shared" si="84"/>
        <v>0</v>
      </c>
      <c r="BH495" s="29" t="e">
        <f t="shared" si="86"/>
        <v>#DIV/0!</v>
      </c>
      <c r="BI495" s="30"/>
      <c r="BJ495" s="31" t="e">
        <f t="shared" si="82"/>
        <v>#DIV/0!</v>
      </c>
      <c r="BK495" s="22"/>
      <c r="BL495" s="33" t="e">
        <f t="shared" si="79"/>
        <v>#DIV/0!</v>
      </c>
      <c r="BM495" s="22"/>
      <c r="BN495" s="32"/>
      <c r="BO495" s="34" t="e">
        <f t="shared" si="80"/>
        <v>#DIV/0!</v>
      </c>
      <c r="BP495" s="35" t="e">
        <f t="shared" si="81"/>
        <v>#DIV/0!</v>
      </c>
    </row>
    <row r="496" spans="1:68" x14ac:dyDescent="0.45">
      <c r="A496" s="22"/>
      <c r="B496" s="22"/>
      <c r="C496" s="22"/>
      <c r="D496" s="22"/>
      <c r="E496" s="22"/>
      <c r="F496" s="22"/>
      <c r="G496" s="24">
        <f t="shared" si="83"/>
        <v>0</v>
      </c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6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4">
        <f t="shared" si="87"/>
        <v>0</v>
      </c>
      <c r="BF496" s="27">
        <f t="shared" si="85"/>
        <v>0</v>
      </c>
      <c r="BG496" s="28">
        <f t="shared" si="84"/>
        <v>0</v>
      </c>
      <c r="BH496" s="29" t="e">
        <f t="shared" si="86"/>
        <v>#DIV/0!</v>
      </c>
      <c r="BI496" s="30"/>
      <c r="BJ496" s="31" t="e">
        <f t="shared" si="82"/>
        <v>#DIV/0!</v>
      </c>
      <c r="BK496" s="22"/>
      <c r="BL496" s="33" t="e">
        <f t="shared" si="79"/>
        <v>#DIV/0!</v>
      </c>
      <c r="BM496" s="22"/>
      <c r="BN496" s="32"/>
      <c r="BO496" s="34" t="e">
        <f t="shared" si="80"/>
        <v>#DIV/0!</v>
      </c>
      <c r="BP496" s="35" t="e">
        <f t="shared" si="81"/>
        <v>#DIV/0!</v>
      </c>
    </row>
    <row r="497" spans="1:68" x14ac:dyDescent="0.45">
      <c r="A497" s="22"/>
      <c r="B497" s="22"/>
      <c r="C497" s="22"/>
      <c r="D497" s="22"/>
      <c r="E497" s="22"/>
      <c r="F497" s="22"/>
      <c r="G497" s="24">
        <f t="shared" si="83"/>
        <v>0</v>
      </c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6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4">
        <f t="shared" si="87"/>
        <v>0</v>
      </c>
      <c r="BF497" s="27">
        <f t="shared" si="85"/>
        <v>0</v>
      </c>
      <c r="BG497" s="28">
        <f t="shared" si="84"/>
        <v>0</v>
      </c>
      <c r="BH497" s="29" t="e">
        <f t="shared" si="86"/>
        <v>#DIV/0!</v>
      </c>
      <c r="BI497" s="30"/>
      <c r="BJ497" s="31" t="e">
        <f t="shared" si="82"/>
        <v>#DIV/0!</v>
      </c>
      <c r="BK497" s="22"/>
      <c r="BL497" s="33" t="e">
        <f t="shared" si="79"/>
        <v>#DIV/0!</v>
      </c>
      <c r="BM497" s="22"/>
      <c r="BN497" s="32"/>
      <c r="BO497" s="34" t="e">
        <f t="shared" si="80"/>
        <v>#DIV/0!</v>
      </c>
      <c r="BP497" s="35" t="e">
        <f t="shared" si="81"/>
        <v>#DIV/0!</v>
      </c>
    </row>
    <row r="498" spans="1:68" x14ac:dyDescent="0.45">
      <c r="A498" s="22"/>
      <c r="B498" s="22"/>
      <c r="C498" s="22"/>
      <c r="D498" s="22"/>
      <c r="E498" s="22"/>
      <c r="F498" s="22"/>
      <c r="G498" s="24">
        <f t="shared" si="83"/>
        <v>0</v>
      </c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6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4">
        <f t="shared" si="87"/>
        <v>0</v>
      </c>
      <c r="BF498" s="27">
        <f t="shared" si="85"/>
        <v>0</v>
      </c>
      <c r="BG498" s="28">
        <f t="shared" si="84"/>
        <v>0</v>
      </c>
      <c r="BH498" s="29" t="e">
        <f t="shared" si="86"/>
        <v>#DIV/0!</v>
      </c>
      <c r="BI498" s="30"/>
      <c r="BJ498" s="31" t="e">
        <f t="shared" si="82"/>
        <v>#DIV/0!</v>
      </c>
      <c r="BK498" s="22"/>
      <c r="BL498" s="33" t="e">
        <f t="shared" si="79"/>
        <v>#DIV/0!</v>
      </c>
      <c r="BM498" s="22"/>
      <c r="BN498" s="32"/>
      <c r="BO498" s="34" t="e">
        <f t="shared" si="80"/>
        <v>#DIV/0!</v>
      </c>
      <c r="BP498" s="35" t="e">
        <f t="shared" si="81"/>
        <v>#DIV/0!</v>
      </c>
    </row>
    <row r="499" spans="1:68" x14ac:dyDescent="0.45">
      <c r="A499" s="22"/>
      <c r="B499" s="22"/>
      <c r="C499" s="22"/>
      <c r="D499" s="22"/>
      <c r="E499" s="22"/>
      <c r="F499" s="22"/>
      <c r="G499" s="24">
        <f t="shared" si="83"/>
        <v>0</v>
      </c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6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4">
        <f t="shared" si="87"/>
        <v>0</v>
      </c>
      <c r="BF499" s="27">
        <f t="shared" si="85"/>
        <v>0</v>
      </c>
      <c r="BG499" s="28">
        <f t="shared" si="84"/>
        <v>0</v>
      </c>
      <c r="BH499" s="29" t="e">
        <f t="shared" si="86"/>
        <v>#DIV/0!</v>
      </c>
      <c r="BI499" s="30"/>
      <c r="BJ499" s="31" t="e">
        <f t="shared" si="82"/>
        <v>#DIV/0!</v>
      </c>
      <c r="BK499" s="22"/>
      <c r="BL499" s="33" t="e">
        <f t="shared" si="79"/>
        <v>#DIV/0!</v>
      </c>
      <c r="BM499" s="22"/>
      <c r="BN499" s="32"/>
      <c r="BO499" s="34" t="e">
        <f t="shared" si="80"/>
        <v>#DIV/0!</v>
      </c>
      <c r="BP499" s="35" t="e">
        <f t="shared" si="81"/>
        <v>#DIV/0!</v>
      </c>
    </row>
    <row r="500" spans="1:68" x14ac:dyDescent="0.45">
      <c r="A500" s="22"/>
      <c r="B500" s="22"/>
      <c r="C500" s="22"/>
      <c r="D500" s="22"/>
      <c r="E500" s="22"/>
      <c r="F500" s="22"/>
      <c r="G500" s="24">
        <f t="shared" si="83"/>
        <v>0</v>
      </c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6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4">
        <f t="shared" si="87"/>
        <v>0</v>
      </c>
      <c r="BF500" s="27">
        <f t="shared" si="85"/>
        <v>0</v>
      </c>
      <c r="BG500" s="28">
        <f t="shared" si="84"/>
        <v>0</v>
      </c>
      <c r="BH500" s="29" t="e">
        <f t="shared" si="86"/>
        <v>#DIV/0!</v>
      </c>
      <c r="BI500" s="30"/>
      <c r="BJ500" s="31" t="e">
        <f t="shared" si="82"/>
        <v>#DIV/0!</v>
      </c>
      <c r="BK500" s="22"/>
      <c r="BL500" s="33" t="e">
        <f t="shared" si="79"/>
        <v>#DIV/0!</v>
      </c>
      <c r="BM500" s="22"/>
      <c r="BN500" s="32"/>
      <c r="BO500" s="34" t="e">
        <f t="shared" si="80"/>
        <v>#DIV/0!</v>
      </c>
      <c r="BP500" s="35" t="e">
        <f t="shared" si="81"/>
        <v>#DIV/0!</v>
      </c>
    </row>
    <row r="501" spans="1:68" x14ac:dyDescent="0.45">
      <c r="A501" s="22"/>
      <c r="B501" s="22"/>
      <c r="C501" s="22"/>
      <c r="D501" s="22"/>
      <c r="E501" s="22"/>
      <c r="F501" s="22"/>
      <c r="G501" s="24">
        <f t="shared" si="83"/>
        <v>0</v>
      </c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6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4">
        <f t="shared" si="87"/>
        <v>0</v>
      </c>
      <c r="BF501" s="27">
        <f t="shared" si="85"/>
        <v>0</v>
      </c>
      <c r="BG501" s="28">
        <f t="shared" si="84"/>
        <v>0</v>
      </c>
      <c r="BH501" s="29" t="e">
        <f t="shared" si="86"/>
        <v>#DIV/0!</v>
      </c>
      <c r="BI501" s="30"/>
      <c r="BJ501" s="31" t="e">
        <f t="shared" si="82"/>
        <v>#DIV/0!</v>
      </c>
      <c r="BK501" s="22"/>
      <c r="BL501" s="33" t="e">
        <f t="shared" si="79"/>
        <v>#DIV/0!</v>
      </c>
      <c r="BM501" s="22"/>
      <c r="BN501" s="32"/>
      <c r="BO501" s="34" t="e">
        <f t="shared" si="80"/>
        <v>#DIV/0!</v>
      </c>
      <c r="BP501" s="35" t="e">
        <f t="shared" si="81"/>
        <v>#DIV/0!</v>
      </c>
    </row>
    <row r="502" spans="1:68" x14ac:dyDescent="0.45">
      <c r="A502" s="22"/>
      <c r="B502" s="22"/>
      <c r="C502" s="22"/>
      <c r="D502" s="22"/>
      <c r="E502" s="22"/>
      <c r="F502" s="22"/>
      <c r="G502" s="24">
        <f t="shared" si="83"/>
        <v>0</v>
      </c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6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4">
        <f t="shared" si="87"/>
        <v>0</v>
      </c>
      <c r="BF502" s="27">
        <f t="shared" si="85"/>
        <v>0</v>
      </c>
      <c r="BG502" s="28">
        <f t="shared" si="84"/>
        <v>0</v>
      </c>
      <c r="BH502" s="29" t="e">
        <f t="shared" si="86"/>
        <v>#DIV/0!</v>
      </c>
      <c r="BI502" s="30"/>
      <c r="BJ502" s="31" t="e">
        <f t="shared" si="82"/>
        <v>#DIV/0!</v>
      </c>
      <c r="BK502" s="22"/>
      <c r="BL502" s="33" t="e">
        <f t="shared" si="79"/>
        <v>#DIV/0!</v>
      </c>
      <c r="BM502" s="22"/>
      <c r="BN502" s="32"/>
      <c r="BO502" s="34" t="e">
        <f t="shared" si="80"/>
        <v>#DIV/0!</v>
      </c>
      <c r="BP502" s="35" t="e">
        <f t="shared" si="81"/>
        <v>#DIV/0!</v>
      </c>
    </row>
    <row r="503" spans="1:68" x14ac:dyDescent="0.45">
      <c r="A503" s="22"/>
      <c r="B503" s="22"/>
      <c r="C503" s="22"/>
      <c r="D503" s="22"/>
      <c r="E503" s="22"/>
      <c r="F503" s="22"/>
      <c r="G503" s="24">
        <f t="shared" si="83"/>
        <v>0</v>
      </c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6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4">
        <f t="shared" si="87"/>
        <v>0</v>
      </c>
      <c r="BF503" s="27">
        <f t="shared" si="85"/>
        <v>0</v>
      </c>
      <c r="BG503" s="28">
        <f t="shared" si="84"/>
        <v>0</v>
      </c>
      <c r="BH503" s="29" t="e">
        <f t="shared" si="86"/>
        <v>#DIV/0!</v>
      </c>
      <c r="BI503" s="30"/>
      <c r="BJ503" s="31" t="e">
        <f t="shared" si="82"/>
        <v>#DIV/0!</v>
      </c>
      <c r="BK503" s="22"/>
      <c r="BL503" s="33" t="e">
        <f t="shared" si="79"/>
        <v>#DIV/0!</v>
      </c>
      <c r="BM503" s="22"/>
      <c r="BN503" s="32"/>
      <c r="BO503" s="34" t="e">
        <f t="shared" si="80"/>
        <v>#DIV/0!</v>
      </c>
      <c r="BP503" s="35" t="e">
        <f t="shared" si="81"/>
        <v>#DIV/0!</v>
      </c>
    </row>
    <row r="504" spans="1:68" x14ac:dyDescent="0.45">
      <c r="A504" s="22"/>
      <c r="B504" s="22"/>
      <c r="C504" s="22"/>
      <c r="D504" s="22"/>
      <c r="E504" s="22"/>
      <c r="F504" s="22"/>
      <c r="G504" s="24">
        <f t="shared" si="83"/>
        <v>0</v>
      </c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6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4">
        <f t="shared" si="87"/>
        <v>0</v>
      </c>
      <c r="BF504" s="27">
        <f t="shared" si="85"/>
        <v>0</v>
      </c>
      <c r="BG504" s="28">
        <f t="shared" si="84"/>
        <v>0</v>
      </c>
      <c r="BH504" s="29" t="e">
        <f t="shared" si="86"/>
        <v>#DIV/0!</v>
      </c>
      <c r="BI504" s="30"/>
      <c r="BJ504" s="31" t="e">
        <f t="shared" si="82"/>
        <v>#DIV/0!</v>
      </c>
      <c r="BK504" s="22"/>
      <c r="BL504" s="33" t="e">
        <f t="shared" si="79"/>
        <v>#DIV/0!</v>
      </c>
      <c r="BM504" s="22"/>
      <c r="BN504" s="32"/>
      <c r="BO504" s="34" t="e">
        <f t="shared" si="80"/>
        <v>#DIV/0!</v>
      </c>
      <c r="BP504" s="35" t="e">
        <f t="shared" si="81"/>
        <v>#DIV/0!</v>
      </c>
    </row>
    <row r="505" spans="1:68" x14ac:dyDescent="0.45">
      <c r="A505" s="22"/>
      <c r="B505" s="22"/>
      <c r="C505" s="22"/>
      <c r="D505" s="22"/>
      <c r="E505" s="22"/>
      <c r="F505" s="22"/>
      <c r="G505" s="24">
        <f t="shared" si="83"/>
        <v>0</v>
      </c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6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4">
        <f t="shared" si="87"/>
        <v>0</v>
      </c>
      <c r="BF505" s="27">
        <f t="shared" si="85"/>
        <v>0</v>
      </c>
      <c r="BG505" s="28">
        <f t="shared" si="84"/>
        <v>0</v>
      </c>
      <c r="BH505" s="29" t="e">
        <f t="shared" si="86"/>
        <v>#DIV/0!</v>
      </c>
      <c r="BI505" s="30"/>
      <c r="BJ505" s="31" t="e">
        <f t="shared" si="82"/>
        <v>#DIV/0!</v>
      </c>
      <c r="BK505" s="22"/>
      <c r="BL505" s="33" t="e">
        <f t="shared" si="79"/>
        <v>#DIV/0!</v>
      </c>
      <c r="BM505" s="22"/>
      <c r="BN505" s="32"/>
      <c r="BO505" s="34" t="e">
        <f t="shared" si="80"/>
        <v>#DIV/0!</v>
      </c>
      <c r="BP505" s="35" t="e">
        <f t="shared" si="81"/>
        <v>#DIV/0!</v>
      </c>
    </row>
    <row r="506" spans="1:68" x14ac:dyDescent="0.45">
      <c r="A506" s="22"/>
      <c r="B506" s="22"/>
      <c r="C506" s="22"/>
      <c r="D506" s="22"/>
      <c r="E506" s="22"/>
      <c r="F506" s="22"/>
      <c r="G506" s="24">
        <f t="shared" si="83"/>
        <v>0</v>
      </c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6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4">
        <f t="shared" si="87"/>
        <v>0</v>
      </c>
      <c r="BF506" s="27">
        <f t="shared" si="85"/>
        <v>0</v>
      </c>
      <c r="BG506" s="28">
        <f t="shared" si="84"/>
        <v>0</v>
      </c>
      <c r="BH506" s="29" t="e">
        <f t="shared" si="86"/>
        <v>#DIV/0!</v>
      </c>
      <c r="BI506" s="30"/>
      <c r="BJ506" s="31" t="e">
        <f t="shared" si="82"/>
        <v>#DIV/0!</v>
      </c>
      <c r="BK506" s="22"/>
      <c r="BL506" s="33" t="e">
        <f t="shared" si="79"/>
        <v>#DIV/0!</v>
      </c>
      <c r="BM506" s="22"/>
      <c r="BN506" s="32"/>
      <c r="BO506" s="34" t="e">
        <f t="shared" si="80"/>
        <v>#DIV/0!</v>
      </c>
      <c r="BP506" s="35" t="e">
        <f t="shared" si="81"/>
        <v>#DIV/0!</v>
      </c>
    </row>
    <row r="507" spans="1:68" x14ac:dyDescent="0.45">
      <c r="A507" s="22"/>
      <c r="B507" s="22"/>
      <c r="C507" s="22"/>
      <c r="D507" s="22"/>
      <c r="E507" s="22"/>
      <c r="F507" s="22"/>
      <c r="G507" s="24">
        <f t="shared" si="83"/>
        <v>0</v>
      </c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6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4">
        <f t="shared" si="87"/>
        <v>0</v>
      </c>
      <c r="BF507" s="27">
        <f t="shared" si="85"/>
        <v>0</v>
      </c>
      <c r="BG507" s="28">
        <f t="shared" si="84"/>
        <v>0</v>
      </c>
      <c r="BH507" s="29" t="e">
        <f t="shared" si="86"/>
        <v>#DIV/0!</v>
      </c>
      <c r="BI507" s="30"/>
      <c r="BJ507" s="31" t="e">
        <f t="shared" si="82"/>
        <v>#DIV/0!</v>
      </c>
      <c r="BK507" s="22"/>
      <c r="BL507" s="33" t="e">
        <f t="shared" si="79"/>
        <v>#DIV/0!</v>
      </c>
      <c r="BM507" s="22"/>
      <c r="BN507" s="32"/>
      <c r="BO507" s="34" t="e">
        <f t="shared" si="80"/>
        <v>#DIV/0!</v>
      </c>
      <c r="BP507" s="35" t="e">
        <f t="shared" si="81"/>
        <v>#DIV/0!</v>
      </c>
    </row>
    <row r="508" spans="1:68" x14ac:dyDescent="0.45">
      <c r="A508" s="22"/>
      <c r="B508" s="22"/>
      <c r="C508" s="22"/>
      <c r="D508" s="22"/>
      <c r="E508" s="22"/>
      <c r="F508" s="22"/>
      <c r="G508" s="24">
        <f t="shared" si="83"/>
        <v>0</v>
      </c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6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4">
        <f t="shared" si="87"/>
        <v>0</v>
      </c>
      <c r="BF508" s="27">
        <f t="shared" si="85"/>
        <v>0</v>
      </c>
      <c r="BG508" s="28">
        <f t="shared" si="84"/>
        <v>0</v>
      </c>
      <c r="BH508" s="29" t="e">
        <f t="shared" si="86"/>
        <v>#DIV/0!</v>
      </c>
      <c r="BI508" s="30"/>
      <c r="BJ508" s="31" t="e">
        <f t="shared" si="82"/>
        <v>#DIV/0!</v>
      </c>
      <c r="BK508" s="22"/>
      <c r="BL508" s="33" t="e">
        <f t="shared" si="79"/>
        <v>#DIV/0!</v>
      </c>
      <c r="BM508" s="22"/>
      <c r="BN508" s="32"/>
      <c r="BO508" s="34" t="e">
        <f t="shared" si="80"/>
        <v>#DIV/0!</v>
      </c>
      <c r="BP508" s="35" t="e">
        <f t="shared" si="81"/>
        <v>#DIV/0!</v>
      </c>
    </row>
    <row r="509" spans="1:68" x14ac:dyDescent="0.45">
      <c r="A509" s="22"/>
      <c r="B509" s="22"/>
      <c r="C509" s="22"/>
      <c r="D509" s="22"/>
      <c r="E509" s="22"/>
      <c r="F509" s="22"/>
      <c r="G509" s="24">
        <f t="shared" si="83"/>
        <v>0</v>
      </c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6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4">
        <f t="shared" si="87"/>
        <v>0</v>
      </c>
      <c r="BF509" s="27">
        <f t="shared" si="85"/>
        <v>0</v>
      </c>
      <c r="BG509" s="28">
        <f t="shared" si="84"/>
        <v>0</v>
      </c>
      <c r="BH509" s="29" t="e">
        <f t="shared" si="86"/>
        <v>#DIV/0!</v>
      </c>
      <c r="BI509" s="30"/>
      <c r="BJ509" s="31" t="e">
        <f t="shared" si="82"/>
        <v>#DIV/0!</v>
      </c>
      <c r="BK509" s="22"/>
      <c r="BL509" s="33" t="e">
        <f t="shared" si="79"/>
        <v>#DIV/0!</v>
      </c>
      <c r="BM509" s="22"/>
      <c r="BN509" s="32"/>
      <c r="BO509" s="34" t="e">
        <f t="shared" si="80"/>
        <v>#DIV/0!</v>
      </c>
      <c r="BP509" s="35" t="e">
        <f t="shared" si="81"/>
        <v>#DIV/0!</v>
      </c>
    </row>
    <row r="510" spans="1:68" x14ac:dyDescent="0.45">
      <c r="A510" s="22"/>
      <c r="B510" s="22"/>
      <c r="C510" s="22"/>
      <c r="D510" s="22"/>
      <c r="E510" s="22"/>
      <c r="F510" s="22"/>
      <c r="G510" s="24">
        <f t="shared" si="83"/>
        <v>0</v>
      </c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6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4">
        <f t="shared" si="87"/>
        <v>0</v>
      </c>
      <c r="BF510" s="27">
        <f t="shared" si="85"/>
        <v>0</v>
      </c>
      <c r="BG510" s="28">
        <f t="shared" si="84"/>
        <v>0</v>
      </c>
      <c r="BH510" s="29" t="e">
        <f t="shared" si="86"/>
        <v>#DIV/0!</v>
      </c>
      <c r="BI510" s="30"/>
      <c r="BJ510" s="31" t="e">
        <f t="shared" si="82"/>
        <v>#DIV/0!</v>
      </c>
      <c r="BK510" s="22"/>
      <c r="BL510" s="33" t="e">
        <f t="shared" si="79"/>
        <v>#DIV/0!</v>
      </c>
      <c r="BM510" s="22"/>
      <c r="BN510" s="32"/>
      <c r="BO510" s="34" t="e">
        <f t="shared" si="80"/>
        <v>#DIV/0!</v>
      </c>
      <c r="BP510" s="35" t="e">
        <f t="shared" si="81"/>
        <v>#DIV/0!</v>
      </c>
    </row>
    <row r="511" spans="1:68" x14ac:dyDescent="0.45">
      <c r="A511" s="22"/>
      <c r="B511" s="22"/>
      <c r="C511" s="22"/>
      <c r="D511" s="22"/>
      <c r="E511" s="22"/>
      <c r="F511" s="22"/>
      <c r="G511" s="24">
        <f t="shared" si="83"/>
        <v>0</v>
      </c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6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4">
        <f t="shared" si="87"/>
        <v>0</v>
      </c>
      <c r="BF511" s="27">
        <f t="shared" si="85"/>
        <v>0</v>
      </c>
      <c r="BG511" s="28">
        <f t="shared" si="84"/>
        <v>0</v>
      </c>
      <c r="BH511" s="29" t="e">
        <f t="shared" si="86"/>
        <v>#DIV/0!</v>
      </c>
      <c r="BI511" s="30"/>
      <c r="BJ511" s="31" t="e">
        <f t="shared" si="82"/>
        <v>#DIV/0!</v>
      </c>
      <c r="BK511" s="22"/>
      <c r="BL511" s="33" t="e">
        <f t="shared" si="79"/>
        <v>#DIV/0!</v>
      </c>
      <c r="BM511" s="22"/>
      <c r="BN511" s="32"/>
      <c r="BO511" s="34" t="e">
        <f t="shared" si="80"/>
        <v>#DIV/0!</v>
      </c>
      <c r="BP511" s="35" t="e">
        <f t="shared" si="81"/>
        <v>#DIV/0!</v>
      </c>
    </row>
    <row r="512" spans="1:68" x14ac:dyDescent="0.45">
      <c r="A512" s="22"/>
      <c r="B512" s="22"/>
      <c r="C512" s="22"/>
      <c r="D512" s="22"/>
      <c r="E512" s="22"/>
      <c r="F512" s="22"/>
      <c r="G512" s="24">
        <f t="shared" si="83"/>
        <v>0</v>
      </c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6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4">
        <f t="shared" si="87"/>
        <v>0</v>
      </c>
      <c r="BF512" s="27">
        <f t="shared" si="85"/>
        <v>0</v>
      </c>
      <c r="BG512" s="28">
        <f t="shared" si="84"/>
        <v>0</v>
      </c>
      <c r="BH512" s="29" t="e">
        <f t="shared" si="86"/>
        <v>#DIV/0!</v>
      </c>
      <c r="BI512" s="30"/>
      <c r="BJ512" s="31" t="e">
        <f t="shared" si="82"/>
        <v>#DIV/0!</v>
      </c>
      <c r="BK512" s="22"/>
      <c r="BL512" s="33" t="e">
        <f t="shared" ref="BL512:BL575" si="88">BK512/BJ512</f>
        <v>#DIV/0!</v>
      </c>
      <c r="BM512" s="22"/>
      <c r="BN512" s="32"/>
      <c r="BO512" s="34" t="e">
        <f t="shared" ref="BO512:BO575" si="89">(BM512-BN512)/BK512</f>
        <v>#DIV/0!</v>
      </c>
      <c r="BP512" s="35" t="e">
        <f t="shared" si="81"/>
        <v>#DIV/0!</v>
      </c>
    </row>
    <row r="513" spans="1:68" x14ac:dyDescent="0.45">
      <c r="A513" s="22"/>
      <c r="B513" s="22"/>
      <c r="C513" s="22"/>
      <c r="D513" s="22"/>
      <c r="E513" s="22"/>
      <c r="F513" s="22"/>
      <c r="G513" s="24">
        <f t="shared" si="83"/>
        <v>0</v>
      </c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6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4">
        <f t="shared" si="87"/>
        <v>0</v>
      </c>
      <c r="BF513" s="27">
        <f t="shared" si="85"/>
        <v>0</v>
      </c>
      <c r="BG513" s="28">
        <f t="shared" si="84"/>
        <v>0</v>
      </c>
      <c r="BH513" s="29" t="e">
        <f t="shared" si="86"/>
        <v>#DIV/0!</v>
      </c>
      <c r="BI513" s="30"/>
      <c r="BJ513" s="31" t="e">
        <f t="shared" si="82"/>
        <v>#DIV/0!</v>
      </c>
      <c r="BK513" s="22"/>
      <c r="BL513" s="33" t="e">
        <f t="shared" si="88"/>
        <v>#DIV/0!</v>
      </c>
      <c r="BM513" s="22"/>
      <c r="BN513" s="32"/>
      <c r="BO513" s="34" t="e">
        <f t="shared" si="89"/>
        <v>#DIV/0!</v>
      </c>
      <c r="BP513" s="35" t="e">
        <f t="shared" si="81"/>
        <v>#DIV/0!</v>
      </c>
    </row>
    <row r="514" spans="1:68" x14ac:dyDescent="0.45">
      <c r="A514" s="22"/>
      <c r="B514" s="22"/>
      <c r="C514" s="22"/>
      <c r="D514" s="22"/>
      <c r="E514" s="22"/>
      <c r="F514" s="22"/>
      <c r="G514" s="24">
        <f t="shared" si="83"/>
        <v>0</v>
      </c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6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4">
        <f t="shared" si="87"/>
        <v>0</v>
      </c>
      <c r="BF514" s="27">
        <f t="shared" si="85"/>
        <v>0</v>
      </c>
      <c r="BG514" s="28">
        <f t="shared" si="84"/>
        <v>0</v>
      </c>
      <c r="BH514" s="29" t="e">
        <f t="shared" si="86"/>
        <v>#DIV/0!</v>
      </c>
      <c r="BI514" s="30"/>
      <c r="BJ514" s="31" t="e">
        <f t="shared" si="82"/>
        <v>#DIV/0!</v>
      </c>
      <c r="BK514" s="22"/>
      <c r="BL514" s="33" t="e">
        <f t="shared" si="88"/>
        <v>#DIV/0!</v>
      </c>
      <c r="BM514" s="22"/>
      <c r="BN514" s="32"/>
      <c r="BO514" s="34" t="e">
        <f t="shared" si="89"/>
        <v>#DIV/0!</v>
      </c>
      <c r="BP514" s="35" t="e">
        <f t="shared" ref="BP514:BP577" si="90">BO514*BL514*BH514</f>
        <v>#DIV/0!</v>
      </c>
    </row>
    <row r="515" spans="1:68" x14ac:dyDescent="0.45">
      <c r="A515" s="22"/>
      <c r="B515" s="22"/>
      <c r="C515" s="22"/>
      <c r="D515" s="22"/>
      <c r="E515" s="22"/>
      <c r="F515" s="22"/>
      <c r="G515" s="24">
        <f t="shared" si="83"/>
        <v>0</v>
      </c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6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4">
        <f t="shared" si="87"/>
        <v>0</v>
      </c>
      <c r="BF515" s="27">
        <f t="shared" si="85"/>
        <v>0</v>
      </c>
      <c r="BG515" s="28">
        <f t="shared" si="84"/>
        <v>0</v>
      </c>
      <c r="BH515" s="29" t="e">
        <f t="shared" si="86"/>
        <v>#DIV/0!</v>
      </c>
      <c r="BI515" s="30"/>
      <c r="BJ515" s="31" t="e">
        <f t="shared" si="82"/>
        <v>#DIV/0!</v>
      </c>
      <c r="BK515" s="22"/>
      <c r="BL515" s="33" t="e">
        <f t="shared" si="88"/>
        <v>#DIV/0!</v>
      </c>
      <c r="BM515" s="22"/>
      <c r="BN515" s="32"/>
      <c r="BO515" s="34" t="e">
        <f t="shared" si="89"/>
        <v>#DIV/0!</v>
      </c>
      <c r="BP515" s="35" t="e">
        <f t="shared" si="90"/>
        <v>#DIV/0!</v>
      </c>
    </row>
    <row r="516" spans="1:68" x14ac:dyDescent="0.45">
      <c r="A516" s="22"/>
      <c r="B516" s="22"/>
      <c r="C516" s="22"/>
      <c r="D516" s="22"/>
      <c r="E516" s="22"/>
      <c r="F516" s="22"/>
      <c r="G516" s="24">
        <f t="shared" si="83"/>
        <v>0</v>
      </c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6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4">
        <f t="shared" si="87"/>
        <v>0</v>
      </c>
      <c r="BF516" s="27">
        <f t="shared" si="85"/>
        <v>0</v>
      </c>
      <c r="BG516" s="28">
        <f t="shared" si="84"/>
        <v>0</v>
      </c>
      <c r="BH516" s="29" t="e">
        <f t="shared" si="86"/>
        <v>#DIV/0!</v>
      </c>
      <c r="BI516" s="30"/>
      <c r="BJ516" s="31" t="e">
        <f t="shared" si="82"/>
        <v>#DIV/0!</v>
      </c>
      <c r="BK516" s="22"/>
      <c r="BL516" s="33" t="e">
        <f t="shared" si="88"/>
        <v>#DIV/0!</v>
      </c>
      <c r="BM516" s="22"/>
      <c r="BN516" s="32"/>
      <c r="BO516" s="34" t="e">
        <f t="shared" si="89"/>
        <v>#DIV/0!</v>
      </c>
      <c r="BP516" s="35" t="e">
        <f t="shared" si="90"/>
        <v>#DIV/0!</v>
      </c>
    </row>
    <row r="517" spans="1:68" x14ac:dyDescent="0.45">
      <c r="A517" s="22"/>
      <c r="B517" s="22"/>
      <c r="C517" s="22"/>
      <c r="D517" s="22"/>
      <c r="E517" s="22"/>
      <c r="F517" s="22"/>
      <c r="G517" s="24">
        <f t="shared" si="83"/>
        <v>0</v>
      </c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6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4">
        <f t="shared" si="87"/>
        <v>0</v>
      </c>
      <c r="BF517" s="27">
        <f t="shared" si="85"/>
        <v>0</v>
      </c>
      <c r="BG517" s="28">
        <f t="shared" si="84"/>
        <v>0</v>
      </c>
      <c r="BH517" s="29" t="e">
        <f t="shared" si="86"/>
        <v>#DIV/0!</v>
      </c>
      <c r="BI517" s="30"/>
      <c r="BJ517" s="31" t="e">
        <f t="shared" si="82"/>
        <v>#DIV/0!</v>
      </c>
      <c r="BK517" s="22"/>
      <c r="BL517" s="33" t="e">
        <f t="shared" si="88"/>
        <v>#DIV/0!</v>
      </c>
      <c r="BM517" s="22"/>
      <c r="BN517" s="32"/>
      <c r="BO517" s="34" t="e">
        <f t="shared" si="89"/>
        <v>#DIV/0!</v>
      </c>
      <c r="BP517" s="35" t="e">
        <f t="shared" si="90"/>
        <v>#DIV/0!</v>
      </c>
    </row>
    <row r="518" spans="1:68" x14ac:dyDescent="0.45">
      <c r="A518" s="22"/>
      <c r="B518" s="22"/>
      <c r="C518" s="22"/>
      <c r="D518" s="22"/>
      <c r="E518" s="22"/>
      <c r="F518" s="22"/>
      <c r="G518" s="24">
        <f t="shared" si="83"/>
        <v>0</v>
      </c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6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4">
        <f t="shared" si="87"/>
        <v>0</v>
      </c>
      <c r="BF518" s="27">
        <f t="shared" si="85"/>
        <v>0</v>
      </c>
      <c r="BG518" s="28">
        <f t="shared" si="84"/>
        <v>0</v>
      </c>
      <c r="BH518" s="29" t="e">
        <f t="shared" si="86"/>
        <v>#DIV/0!</v>
      </c>
      <c r="BI518" s="30"/>
      <c r="BJ518" s="31" t="e">
        <f t="shared" ref="BJ518:BJ581" si="91">(BG518*60)/BI518*7</f>
        <v>#DIV/0!</v>
      </c>
      <c r="BK518" s="22"/>
      <c r="BL518" s="33" t="e">
        <f t="shared" si="88"/>
        <v>#DIV/0!</v>
      </c>
      <c r="BM518" s="22"/>
      <c r="BN518" s="32"/>
      <c r="BO518" s="34" t="e">
        <f t="shared" si="89"/>
        <v>#DIV/0!</v>
      </c>
      <c r="BP518" s="35" t="e">
        <f t="shared" si="90"/>
        <v>#DIV/0!</v>
      </c>
    </row>
    <row r="519" spans="1:68" x14ac:dyDescent="0.45">
      <c r="A519" s="22"/>
      <c r="B519" s="22"/>
      <c r="C519" s="22"/>
      <c r="D519" s="22"/>
      <c r="E519" s="22"/>
      <c r="F519" s="22"/>
      <c r="G519" s="24">
        <f t="shared" si="83"/>
        <v>0</v>
      </c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6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4">
        <f t="shared" si="87"/>
        <v>0</v>
      </c>
      <c r="BF519" s="27">
        <f t="shared" si="85"/>
        <v>0</v>
      </c>
      <c r="BG519" s="28">
        <f t="shared" si="84"/>
        <v>0</v>
      </c>
      <c r="BH519" s="29" t="e">
        <f t="shared" si="86"/>
        <v>#DIV/0!</v>
      </c>
      <c r="BI519" s="30"/>
      <c r="BJ519" s="31" t="e">
        <f t="shared" si="91"/>
        <v>#DIV/0!</v>
      </c>
      <c r="BK519" s="22"/>
      <c r="BL519" s="33" t="e">
        <f t="shared" si="88"/>
        <v>#DIV/0!</v>
      </c>
      <c r="BM519" s="22"/>
      <c r="BN519" s="32"/>
      <c r="BO519" s="34" t="e">
        <f t="shared" si="89"/>
        <v>#DIV/0!</v>
      </c>
      <c r="BP519" s="35" t="e">
        <f t="shared" si="90"/>
        <v>#DIV/0!</v>
      </c>
    </row>
    <row r="520" spans="1:68" x14ac:dyDescent="0.45">
      <c r="A520" s="22"/>
      <c r="B520" s="22"/>
      <c r="C520" s="22"/>
      <c r="D520" s="22"/>
      <c r="E520" s="22"/>
      <c r="F520" s="22"/>
      <c r="G520" s="24">
        <f t="shared" si="83"/>
        <v>0</v>
      </c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6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4">
        <f t="shared" si="87"/>
        <v>0</v>
      </c>
      <c r="BF520" s="27">
        <f t="shared" si="85"/>
        <v>0</v>
      </c>
      <c r="BG520" s="28">
        <f t="shared" si="84"/>
        <v>0</v>
      </c>
      <c r="BH520" s="29" t="e">
        <f t="shared" si="86"/>
        <v>#DIV/0!</v>
      </c>
      <c r="BI520" s="30"/>
      <c r="BJ520" s="31" t="e">
        <f t="shared" si="91"/>
        <v>#DIV/0!</v>
      </c>
      <c r="BK520" s="22"/>
      <c r="BL520" s="33" t="e">
        <f t="shared" si="88"/>
        <v>#DIV/0!</v>
      </c>
      <c r="BM520" s="22"/>
      <c r="BN520" s="32"/>
      <c r="BO520" s="34" t="e">
        <f t="shared" si="89"/>
        <v>#DIV/0!</v>
      </c>
      <c r="BP520" s="35" t="e">
        <f t="shared" si="90"/>
        <v>#DIV/0!</v>
      </c>
    </row>
    <row r="521" spans="1:68" x14ac:dyDescent="0.45">
      <c r="A521" s="22"/>
      <c r="B521" s="22"/>
      <c r="C521" s="22"/>
      <c r="D521" s="22"/>
      <c r="E521" s="22"/>
      <c r="F521" s="22"/>
      <c r="G521" s="24">
        <f t="shared" si="83"/>
        <v>0</v>
      </c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6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4">
        <f t="shared" si="87"/>
        <v>0</v>
      </c>
      <c r="BF521" s="27">
        <f t="shared" si="85"/>
        <v>0</v>
      </c>
      <c r="BG521" s="28">
        <f t="shared" si="84"/>
        <v>0</v>
      </c>
      <c r="BH521" s="29" t="e">
        <f t="shared" si="86"/>
        <v>#DIV/0!</v>
      </c>
      <c r="BI521" s="30"/>
      <c r="BJ521" s="31" t="e">
        <f t="shared" si="91"/>
        <v>#DIV/0!</v>
      </c>
      <c r="BK521" s="22"/>
      <c r="BL521" s="33" t="e">
        <f t="shared" si="88"/>
        <v>#DIV/0!</v>
      </c>
      <c r="BM521" s="22"/>
      <c r="BN521" s="32"/>
      <c r="BO521" s="34" t="e">
        <f t="shared" si="89"/>
        <v>#DIV/0!</v>
      </c>
      <c r="BP521" s="35" t="e">
        <f t="shared" si="90"/>
        <v>#DIV/0!</v>
      </c>
    </row>
    <row r="522" spans="1:68" x14ac:dyDescent="0.45">
      <c r="A522" s="22"/>
      <c r="B522" s="22"/>
      <c r="C522" s="22"/>
      <c r="D522" s="22"/>
      <c r="E522" s="22"/>
      <c r="F522" s="22"/>
      <c r="G522" s="24">
        <f t="shared" si="83"/>
        <v>0</v>
      </c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6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4">
        <f t="shared" si="87"/>
        <v>0</v>
      </c>
      <c r="BF522" s="27">
        <f t="shared" si="85"/>
        <v>0</v>
      </c>
      <c r="BG522" s="28">
        <f t="shared" si="84"/>
        <v>0</v>
      </c>
      <c r="BH522" s="29" t="e">
        <f t="shared" si="86"/>
        <v>#DIV/0!</v>
      </c>
      <c r="BI522" s="30"/>
      <c r="BJ522" s="31" t="e">
        <f t="shared" si="91"/>
        <v>#DIV/0!</v>
      </c>
      <c r="BK522" s="22"/>
      <c r="BL522" s="33" t="e">
        <f t="shared" si="88"/>
        <v>#DIV/0!</v>
      </c>
      <c r="BM522" s="22"/>
      <c r="BN522" s="32"/>
      <c r="BO522" s="34" t="e">
        <f t="shared" si="89"/>
        <v>#DIV/0!</v>
      </c>
      <c r="BP522" s="35" t="e">
        <f t="shared" si="90"/>
        <v>#DIV/0!</v>
      </c>
    </row>
    <row r="523" spans="1:68" x14ac:dyDescent="0.45">
      <c r="A523" s="22"/>
      <c r="B523" s="22"/>
      <c r="C523" s="22"/>
      <c r="D523" s="22"/>
      <c r="E523" s="22"/>
      <c r="F523" s="22"/>
      <c r="G523" s="24">
        <f t="shared" si="83"/>
        <v>0</v>
      </c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6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4">
        <f t="shared" si="87"/>
        <v>0</v>
      </c>
      <c r="BF523" s="27">
        <f t="shared" si="85"/>
        <v>0</v>
      </c>
      <c r="BG523" s="28">
        <f t="shared" si="84"/>
        <v>0</v>
      </c>
      <c r="BH523" s="29" t="e">
        <f t="shared" si="86"/>
        <v>#DIV/0!</v>
      </c>
      <c r="BI523" s="30"/>
      <c r="BJ523" s="31" t="e">
        <f t="shared" si="91"/>
        <v>#DIV/0!</v>
      </c>
      <c r="BK523" s="22"/>
      <c r="BL523" s="33" t="e">
        <f t="shared" si="88"/>
        <v>#DIV/0!</v>
      </c>
      <c r="BM523" s="22"/>
      <c r="BN523" s="32"/>
      <c r="BO523" s="34" t="e">
        <f t="shared" si="89"/>
        <v>#DIV/0!</v>
      </c>
      <c r="BP523" s="35" t="e">
        <f t="shared" si="90"/>
        <v>#DIV/0!</v>
      </c>
    </row>
    <row r="524" spans="1:68" x14ac:dyDescent="0.45">
      <c r="A524" s="22"/>
      <c r="B524" s="22"/>
      <c r="C524" s="22"/>
      <c r="D524" s="22"/>
      <c r="E524" s="22"/>
      <c r="F524" s="22"/>
      <c r="G524" s="24">
        <f t="shared" si="83"/>
        <v>0</v>
      </c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6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4">
        <f t="shared" si="87"/>
        <v>0</v>
      </c>
      <c r="BF524" s="27">
        <f t="shared" si="85"/>
        <v>0</v>
      </c>
      <c r="BG524" s="28">
        <f t="shared" si="84"/>
        <v>0</v>
      </c>
      <c r="BH524" s="29" t="e">
        <f t="shared" si="86"/>
        <v>#DIV/0!</v>
      </c>
      <c r="BI524" s="30"/>
      <c r="BJ524" s="31" t="e">
        <f t="shared" si="91"/>
        <v>#DIV/0!</v>
      </c>
      <c r="BK524" s="22"/>
      <c r="BL524" s="33" t="e">
        <f t="shared" si="88"/>
        <v>#DIV/0!</v>
      </c>
      <c r="BM524" s="22"/>
      <c r="BN524" s="32"/>
      <c r="BO524" s="34" t="e">
        <f t="shared" si="89"/>
        <v>#DIV/0!</v>
      </c>
      <c r="BP524" s="35" t="e">
        <f t="shared" si="90"/>
        <v>#DIV/0!</v>
      </c>
    </row>
    <row r="525" spans="1:68" x14ac:dyDescent="0.45">
      <c r="A525" s="22"/>
      <c r="B525" s="22"/>
      <c r="C525" s="22"/>
      <c r="D525" s="22"/>
      <c r="E525" s="22"/>
      <c r="F525" s="22"/>
      <c r="G525" s="24">
        <f t="shared" si="83"/>
        <v>0</v>
      </c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6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4">
        <f t="shared" si="87"/>
        <v>0</v>
      </c>
      <c r="BF525" s="27">
        <f t="shared" si="85"/>
        <v>0</v>
      </c>
      <c r="BG525" s="28">
        <f t="shared" si="84"/>
        <v>0</v>
      </c>
      <c r="BH525" s="29" t="e">
        <f t="shared" si="86"/>
        <v>#DIV/0!</v>
      </c>
      <c r="BI525" s="30"/>
      <c r="BJ525" s="31" t="e">
        <f t="shared" si="91"/>
        <v>#DIV/0!</v>
      </c>
      <c r="BK525" s="22"/>
      <c r="BL525" s="33" t="e">
        <f t="shared" si="88"/>
        <v>#DIV/0!</v>
      </c>
      <c r="BM525" s="22"/>
      <c r="BN525" s="32"/>
      <c r="BO525" s="34" t="e">
        <f t="shared" si="89"/>
        <v>#DIV/0!</v>
      </c>
      <c r="BP525" s="35" t="e">
        <f t="shared" si="90"/>
        <v>#DIV/0!</v>
      </c>
    </row>
    <row r="526" spans="1:68" x14ac:dyDescent="0.45">
      <c r="A526" s="22"/>
      <c r="B526" s="22"/>
      <c r="C526" s="22"/>
      <c r="D526" s="22"/>
      <c r="E526" s="22"/>
      <c r="F526" s="22"/>
      <c r="G526" s="24">
        <f t="shared" si="83"/>
        <v>0</v>
      </c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6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4">
        <f t="shared" si="87"/>
        <v>0</v>
      </c>
      <c r="BF526" s="27">
        <f t="shared" si="85"/>
        <v>0</v>
      </c>
      <c r="BG526" s="28">
        <f t="shared" si="84"/>
        <v>0</v>
      </c>
      <c r="BH526" s="29" t="e">
        <f t="shared" si="86"/>
        <v>#DIV/0!</v>
      </c>
      <c r="BI526" s="30"/>
      <c r="BJ526" s="31" t="e">
        <f t="shared" si="91"/>
        <v>#DIV/0!</v>
      </c>
      <c r="BK526" s="22"/>
      <c r="BL526" s="33" t="e">
        <f t="shared" si="88"/>
        <v>#DIV/0!</v>
      </c>
      <c r="BM526" s="22"/>
      <c r="BN526" s="32"/>
      <c r="BO526" s="34" t="e">
        <f t="shared" si="89"/>
        <v>#DIV/0!</v>
      </c>
      <c r="BP526" s="35" t="e">
        <f t="shared" si="90"/>
        <v>#DIV/0!</v>
      </c>
    </row>
    <row r="527" spans="1:68" x14ac:dyDescent="0.45">
      <c r="A527" s="22"/>
      <c r="B527" s="22"/>
      <c r="C527" s="22"/>
      <c r="D527" s="22"/>
      <c r="E527" s="22"/>
      <c r="F527" s="22"/>
      <c r="G527" s="24">
        <f t="shared" si="83"/>
        <v>0</v>
      </c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6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4">
        <f t="shared" si="87"/>
        <v>0</v>
      </c>
      <c r="BF527" s="27">
        <f t="shared" si="85"/>
        <v>0</v>
      </c>
      <c r="BG527" s="28">
        <f t="shared" si="84"/>
        <v>0</v>
      </c>
      <c r="BH527" s="29" t="e">
        <f t="shared" si="86"/>
        <v>#DIV/0!</v>
      </c>
      <c r="BI527" s="30"/>
      <c r="BJ527" s="31" t="e">
        <f t="shared" si="91"/>
        <v>#DIV/0!</v>
      </c>
      <c r="BK527" s="22"/>
      <c r="BL527" s="33" t="e">
        <f t="shared" si="88"/>
        <v>#DIV/0!</v>
      </c>
      <c r="BM527" s="22"/>
      <c r="BN527" s="32"/>
      <c r="BO527" s="34" t="e">
        <f t="shared" si="89"/>
        <v>#DIV/0!</v>
      </c>
      <c r="BP527" s="35" t="e">
        <f t="shared" si="90"/>
        <v>#DIV/0!</v>
      </c>
    </row>
    <row r="528" spans="1:68" x14ac:dyDescent="0.45">
      <c r="A528" s="22"/>
      <c r="B528" s="22"/>
      <c r="C528" s="22"/>
      <c r="D528" s="22"/>
      <c r="E528" s="22"/>
      <c r="F528" s="22"/>
      <c r="G528" s="24">
        <f t="shared" si="83"/>
        <v>0</v>
      </c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6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4">
        <f t="shared" si="87"/>
        <v>0</v>
      </c>
      <c r="BF528" s="27">
        <f t="shared" si="85"/>
        <v>0</v>
      </c>
      <c r="BG528" s="28">
        <f t="shared" si="84"/>
        <v>0</v>
      </c>
      <c r="BH528" s="29" t="e">
        <f t="shared" si="86"/>
        <v>#DIV/0!</v>
      </c>
      <c r="BI528" s="30"/>
      <c r="BJ528" s="31" t="e">
        <f t="shared" si="91"/>
        <v>#DIV/0!</v>
      </c>
      <c r="BK528" s="22"/>
      <c r="BL528" s="33" t="e">
        <f t="shared" si="88"/>
        <v>#DIV/0!</v>
      </c>
      <c r="BM528" s="22"/>
      <c r="BN528" s="32"/>
      <c r="BO528" s="34" t="e">
        <f t="shared" si="89"/>
        <v>#DIV/0!</v>
      </c>
      <c r="BP528" s="35" t="e">
        <f t="shared" si="90"/>
        <v>#DIV/0!</v>
      </c>
    </row>
    <row r="529" spans="1:68" x14ac:dyDescent="0.45">
      <c r="A529" s="22"/>
      <c r="B529" s="22"/>
      <c r="C529" s="22"/>
      <c r="D529" s="22"/>
      <c r="E529" s="22"/>
      <c r="F529" s="22"/>
      <c r="G529" s="24">
        <f t="shared" si="83"/>
        <v>0</v>
      </c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6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4">
        <f t="shared" si="87"/>
        <v>0</v>
      </c>
      <c r="BF529" s="27">
        <f t="shared" si="85"/>
        <v>0</v>
      </c>
      <c r="BG529" s="28">
        <f t="shared" si="84"/>
        <v>0</v>
      </c>
      <c r="BH529" s="29" t="e">
        <f t="shared" si="86"/>
        <v>#DIV/0!</v>
      </c>
      <c r="BI529" s="30"/>
      <c r="BJ529" s="31" t="e">
        <f t="shared" si="91"/>
        <v>#DIV/0!</v>
      </c>
      <c r="BK529" s="22"/>
      <c r="BL529" s="33" t="e">
        <f t="shared" si="88"/>
        <v>#DIV/0!</v>
      </c>
      <c r="BM529" s="22"/>
      <c r="BN529" s="32"/>
      <c r="BO529" s="34" t="e">
        <f t="shared" si="89"/>
        <v>#DIV/0!</v>
      </c>
      <c r="BP529" s="35" t="e">
        <f t="shared" si="90"/>
        <v>#DIV/0!</v>
      </c>
    </row>
    <row r="530" spans="1:68" x14ac:dyDescent="0.45">
      <c r="A530" s="22"/>
      <c r="B530" s="22"/>
      <c r="C530" s="22"/>
      <c r="D530" s="22"/>
      <c r="E530" s="22"/>
      <c r="F530" s="22"/>
      <c r="G530" s="24">
        <f t="shared" si="83"/>
        <v>0</v>
      </c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6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4">
        <f t="shared" si="87"/>
        <v>0</v>
      </c>
      <c r="BF530" s="27">
        <f t="shared" si="85"/>
        <v>0</v>
      </c>
      <c r="BG530" s="28">
        <f t="shared" si="84"/>
        <v>0</v>
      </c>
      <c r="BH530" s="29" t="e">
        <f t="shared" si="86"/>
        <v>#DIV/0!</v>
      </c>
      <c r="BI530" s="30"/>
      <c r="BJ530" s="31" t="e">
        <f t="shared" si="91"/>
        <v>#DIV/0!</v>
      </c>
      <c r="BK530" s="22"/>
      <c r="BL530" s="33" t="e">
        <f t="shared" si="88"/>
        <v>#DIV/0!</v>
      </c>
      <c r="BM530" s="22"/>
      <c r="BN530" s="32"/>
      <c r="BO530" s="34" t="e">
        <f t="shared" si="89"/>
        <v>#DIV/0!</v>
      </c>
      <c r="BP530" s="35" t="e">
        <f t="shared" si="90"/>
        <v>#DIV/0!</v>
      </c>
    </row>
    <row r="531" spans="1:68" x14ac:dyDescent="0.45">
      <c r="A531" s="22"/>
      <c r="B531" s="22"/>
      <c r="C531" s="22"/>
      <c r="D531" s="22"/>
      <c r="E531" s="22"/>
      <c r="F531" s="22"/>
      <c r="G531" s="24">
        <f t="shared" si="83"/>
        <v>0</v>
      </c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6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4">
        <f t="shared" si="87"/>
        <v>0</v>
      </c>
      <c r="BF531" s="27">
        <f t="shared" si="85"/>
        <v>0</v>
      </c>
      <c r="BG531" s="28">
        <f t="shared" si="84"/>
        <v>0</v>
      </c>
      <c r="BH531" s="29" t="e">
        <f t="shared" si="86"/>
        <v>#DIV/0!</v>
      </c>
      <c r="BI531" s="30"/>
      <c r="BJ531" s="31" t="e">
        <f t="shared" si="91"/>
        <v>#DIV/0!</v>
      </c>
      <c r="BK531" s="22"/>
      <c r="BL531" s="33" t="e">
        <f t="shared" si="88"/>
        <v>#DIV/0!</v>
      </c>
      <c r="BM531" s="22"/>
      <c r="BN531" s="32"/>
      <c r="BO531" s="34" t="e">
        <f t="shared" si="89"/>
        <v>#DIV/0!</v>
      </c>
      <c r="BP531" s="35" t="e">
        <f t="shared" si="90"/>
        <v>#DIV/0!</v>
      </c>
    </row>
    <row r="532" spans="1:68" x14ac:dyDescent="0.45">
      <c r="A532" s="22"/>
      <c r="B532" s="22"/>
      <c r="C532" s="22"/>
      <c r="D532" s="22"/>
      <c r="E532" s="22"/>
      <c r="F532" s="22"/>
      <c r="G532" s="24">
        <f t="shared" si="83"/>
        <v>0</v>
      </c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6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4">
        <f t="shared" si="87"/>
        <v>0</v>
      </c>
      <c r="BF532" s="27">
        <f t="shared" si="85"/>
        <v>0</v>
      </c>
      <c r="BG532" s="28">
        <f t="shared" si="84"/>
        <v>0</v>
      </c>
      <c r="BH532" s="29" t="e">
        <f t="shared" si="86"/>
        <v>#DIV/0!</v>
      </c>
      <c r="BI532" s="30"/>
      <c r="BJ532" s="31" t="e">
        <f t="shared" si="91"/>
        <v>#DIV/0!</v>
      </c>
      <c r="BK532" s="22"/>
      <c r="BL532" s="33" t="e">
        <f t="shared" si="88"/>
        <v>#DIV/0!</v>
      </c>
      <c r="BM532" s="22"/>
      <c r="BN532" s="32"/>
      <c r="BO532" s="34" t="e">
        <f t="shared" si="89"/>
        <v>#DIV/0!</v>
      </c>
      <c r="BP532" s="35" t="e">
        <f t="shared" si="90"/>
        <v>#DIV/0!</v>
      </c>
    </row>
    <row r="533" spans="1:68" x14ac:dyDescent="0.45">
      <c r="A533" s="22"/>
      <c r="B533" s="22"/>
      <c r="C533" s="22"/>
      <c r="D533" s="22"/>
      <c r="E533" s="22"/>
      <c r="F533" s="22"/>
      <c r="G533" s="24">
        <f t="shared" si="83"/>
        <v>0</v>
      </c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6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4">
        <f t="shared" si="87"/>
        <v>0</v>
      </c>
      <c r="BF533" s="27">
        <f t="shared" si="85"/>
        <v>0</v>
      </c>
      <c r="BG533" s="28">
        <f t="shared" si="84"/>
        <v>0</v>
      </c>
      <c r="BH533" s="29" t="e">
        <f t="shared" si="86"/>
        <v>#DIV/0!</v>
      </c>
      <c r="BI533" s="30"/>
      <c r="BJ533" s="31" t="e">
        <f t="shared" si="91"/>
        <v>#DIV/0!</v>
      </c>
      <c r="BK533" s="22"/>
      <c r="BL533" s="33" t="e">
        <f t="shared" si="88"/>
        <v>#DIV/0!</v>
      </c>
      <c r="BM533" s="22"/>
      <c r="BN533" s="32"/>
      <c r="BO533" s="34" t="e">
        <f t="shared" si="89"/>
        <v>#DIV/0!</v>
      </c>
      <c r="BP533" s="35" t="e">
        <f t="shared" si="90"/>
        <v>#DIV/0!</v>
      </c>
    </row>
    <row r="534" spans="1:68" x14ac:dyDescent="0.45">
      <c r="A534" s="22"/>
      <c r="B534" s="22"/>
      <c r="C534" s="22"/>
      <c r="D534" s="22"/>
      <c r="E534" s="22"/>
      <c r="F534" s="22"/>
      <c r="G534" s="24">
        <f t="shared" si="83"/>
        <v>0</v>
      </c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6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4">
        <f t="shared" si="87"/>
        <v>0</v>
      </c>
      <c r="BF534" s="27">
        <f t="shared" si="85"/>
        <v>0</v>
      </c>
      <c r="BG534" s="28">
        <f t="shared" si="84"/>
        <v>0</v>
      </c>
      <c r="BH534" s="29" t="e">
        <f t="shared" si="86"/>
        <v>#DIV/0!</v>
      </c>
      <c r="BI534" s="30"/>
      <c r="BJ534" s="31" t="e">
        <f t="shared" si="91"/>
        <v>#DIV/0!</v>
      </c>
      <c r="BK534" s="22"/>
      <c r="BL534" s="33" t="e">
        <f t="shared" si="88"/>
        <v>#DIV/0!</v>
      </c>
      <c r="BM534" s="22"/>
      <c r="BN534" s="32"/>
      <c r="BO534" s="34" t="e">
        <f t="shared" si="89"/>
        <v>#DIV/0!</v>
      </c>
      <c r="BP534" s="35" t="e">
        <f t="shared" si="90"/>
        <v>#DIV/0!</v>
      </c>
    </row>
    <row r="535" spans="1:68" x14ac:dyDescent="0.45">
      <c r="A535" s="22"/>
      <c r="B535" s="22"/>
      <c r="C535" s="22"/>
      <c r="D535" s="22"/>
      <c r="E535" s="22"/>
      <c r="F535" s="22"/>
      <c r="G535" s="24">
        <f t="shared" si="83"/>
        <v>0</v>
      </c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6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4">
        <f t="shared" si="87"/>
        <v>0</v>
      </c>
      <c r="BF535" s="27">
        <f t="shared" si="85"/>
        <v>0</v>
      </c>
      <c r="BG535" s="28">
        <f t="shared" si="84"/>
        <v>0</v>
      </c>
      <c r="BH535" s="29" t="e">
        <f t="shared" si="86"/>
        <v>#DIV/0!</v>
      </c>
      <c r="BI535" s="30"/>
      <c r="BJ535" s="31" t="e">
        <f t="shared" si="91"/>
        <v>#DIV/0!</v>
      </c>
      <c r="BK535" s="22"/>
      <c r="BL535" s="33" t="e">
        <f t="shared" si="88"/>
        <v>#DIV/0!</v>
      </c>
      <c r="BM535" s="22"/>
      <c r="BN535" s="32"/>
      <c r="BO535" s="34" t="e">
        <f t="shared" si="89"/>
        <v>#DIV/0!</v>
      </c>
      <c r="BP535" s="35" t="e">
        <f t="shared" si="90"/>
        <v>#DIV/0!</v>
      </c>
    </row>
    <row r="536" spans="1:68" x14ac:dyDescent="0.45">
      <c r="A536" s="22"/>
      <c r="B536" s="22"/>
      <c r="C536" s="22"/>
      <c r="D536" s="22"/>
      <c r="E536" s="22"/>
      <c r="F536" s="22"/>
      <c r="G536" s="24">
        <f t="shared" ref="G536:G599" si="92">(D536-C536)-(E536+F536)</f>
        <v>0</v>
      </c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6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4">
        <f t="shared" si="87"/>
        <v>0</v>
      </c>
      <c r="BF536" s="27">
        <f t="shared" si="85"/>
        <v>0</v>
      </c>
      <c r="BG536" s="28">
        <f t="shared" ref="BG536:BG599" si="93">(HOUR(BF536)*60)+MINUTE(BF536)</f>
        <v>0</v>
      </c>
      <c r="BH536" s="29" t="e">
        <f t="shared" si="86"/>
        <v>#DIV/0!</v>
      </c>
      <c r="BI536" s="30"/>
      <c r="BJ536" s="31" t="e">
        <f t="shared" si="91"/>
        <v>#DIV/0!</v>
      </c>
      <c r="BK536" s="22"/>
      <c r="BL536" s="33" t="e">
        <f t="shared" si="88"/>
        <v>#DIV/0!</v>
      </c>
      <c r="BM536" s="22"/>
      <c r="BN536" s="32"/>
      <c r="BO536" s="34" t="e">
        <f t="shared" si="89"/>
        <v>#DIV/0!</v>
      </c>
      <c r="BP536" s="35" t="e">
        <f t="shared" si="90"/>
        <v>#DIV/0!</v>
      </c>
    </row>
    <row r="537" spans="1:68" x14ac:dyDescent="0.45">
      <c r="A537" s="22"/>
      <c r="B537" s="22"/>
      <c r="C537" s="22"/>
      <c r="D537" s="22"/>
      <c r="E537" s="22"/>
      <c r="F537" s="22"/>
      <c r="G537" s="24">
        <f t="shared" si="92"/>
        <v>0</v>
      </c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6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4">
        <f t="shared" si="87"/>
        <v>0</v>
      </c>
      <c r="BF537" s="27">
        <f t="shared" ref="BF537:BF600" si="94">G537-BE537</f>
        <v>0</v>
      </c>
      <c r="BG537" s="28">
        <f t="shared" si="93"/>
        <v>0</v>
      </c>
      <c r="BH537" s="29" t="e">
        <f t="shared" ref="BH537:BH600" si="95">BF537/G537</f>
        <v>#DIV/0!</v>
      </c>
      <c r="BI537" s="30"/>
      <c r="BJ537" s="31" t="e">
        <f t="shared" si="91"/>
        <v>#DIV/0!</v>
      </c>
      <c r="BK537" s="22"/>
      <c r="BL537" s="33" t="e">
        <f t="shared" si="88"/>
        <v>#DIV/0!</v>
      </c>
      <c r="BM537" s="22"/>
      <c r="BN537" s="32"/>
      <c r="BO537" s="34" t="e">
        <f t="shared" si="89"/>
        <v>#DIV/0!</v>
      </c>
      <c r="BP537" s="35" t="e">
        <f t="shared" si="90"/>
        <v>#DIV/0!</v>
      </c>
    </row>
    <row r="538" spans="1:68" x14ac:dyDescent="0.45">
      <c r="A538" s="22"/>
      <c r="B538" s="22"/>
      <c r="C538" s="22"/>
      <c r="D538" s="22"/>
      <c r="E538" s="22"/>
      <c r="F538" s="22"/>
      <c r="G538" s="24">
        <f t="shared" si="92"/>
        <v>0</v>
      </c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6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4">
        <f t="shared" si="87"/>
        <v>0</v>
      </c>
      <c r="BF538" s="27">
        <f t="shared" si="94"/>
        <v>0</v>
      </c>
      <c r="BG538" s="28">
        <f t="shared" si="93"/>
        <v>0</v>
      </c>
      <c r="BH538" s="29" t="e">
        <f t="shared" si="95"/>
        <v>#DIV/0!</v>
      </c>
      <c r="BI538" s="30"/>
      <c r="BJ538" s="31" t="e">
        <f t="shared" si="91"/>
        <v>#DIV/0!</v>
      </c>
      <c r="BK538" s="22"/>
      <c r="BL538" s="33" t="e">
        <f t="shared" si="88"/>
        <v>#DIV/0!</v>
      </c>
      <c r="BM538" s="22"/>
      <c r="BN538" s="32"/>
      <c r="BO538" s="34" t="e">
        <f t="shared" si="89"/>
        <v>#DIV/0!</v>
      </c>
      <c r="BP538" s="35" t="e">
        <f t="shared" si="90"/>
        <v>#DIV/0!</v>
      </c>
    </row>
    <row r="539" spans="1:68" x14ac:dyDescent="0.45">
      <c r="A539" s="22"/>
      <c r="B539" s="22"/>
      <c r="C539" s="22"/>
      <c r="D539" s="22"/>
      <c r="E539" s="22"/>
      <c r="F539" s="22"/>
      <c r="G539" s="24">
        <f t="shared" si="92"/>
        <v>0</v>
      </c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6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4">
        <f t="shared" si="87"/>
        <v>0</v>
      </c>
      <c r="BF539" s="27">
        <f t="shared" si="94"/>
        <v>0</v>
      </c>
      <c r="BG539" s="28">
        <f t="shared" si="93"/>
        <v>0</v>
      </c>
      <c r="BH539" s="29" t="e">
        <f t="shared" si="95"/>
        <v>#DIV/0!</v>
      </c>
      <c r="BI539" s="30"/>
      <c r="BJ539" s="31" t="e">
        <f t="shared" si="91"/>
        <v>#DIV/0!</v>
      </c>
      <c r="BK539" s="22"/>
      <c r="BL539" s="33" t="e">
        <f t="shared" si="88"/>
        <v>#DIV/0!</v>
      </c>
      <c r="BM539" s="22"/>
      <c r="BN539" s="32"/>
      <c r="BO539" s="34" t="e">
        <f t="shared" si="89"/>
        <v>#DIV/0!</v>
      </c>
      <c r="BP539" s="35" t="e">
        <f t="shared" si="90"/>
        <v>#DIV/0!</v>
      </c>
    </row>
    <row r="540" spans="1:68" x14ac:dyDescent="0.45">
      <c r="A540" s="22"/>
      <c r="B540" s="22"/>
      <c r="C540" s="22"/>
      <c r="D540" s="22"/>
      <c r="E540" s="22"/>
      <c r="F540" s="22"/>
      <c r="G540" s="24">
        <f t="shared" si="92"/>
        <v>0</v>
      </c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6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4">
        <f t="shared" ref="BE540:BE603" si="96">SUM(H540:BD540)</f>
        <v>0</v>
      </c>
      <c r="BF540" s="27">
        <f t="shared" si="94"/>
        <v>0</v>
      </c>
      <c r="BG540" s="28">
        <f t="shared" si="93"/>
        <v>0</v>
      </c>
      <c r="BH540" s="29" t="e">
        <f t="shared" si="95"/>
        <v>#DIV/0!</v>
      </c>
      <c r="BI540" s="30"/>
      <c r="BJ540" s="31" t="e">
        <f t="shared" si="91"/>
        <v>#DIV/0!</v>
      </c>
      <c r="BK540" s="22"/>
      <c r="BL540" s="33" t="e">
        <f t="shared" si="88"/>
        <v>#DIV/0!</v>
      </c>
      <c r="BM540" s="22"/>
      <c r="BN540" s="32"/>
      <c r="BO540" s="34" t="e">
        <f t="shared" si="89"/>
        <v>#DIV/0!</v>
      </c>
      <c r="BP540" s="35" t="e">
        <f t="shared" si="90"/>
        <v>#DIV/0!</v>
      </c>
    </row>
    <row r="541" spans="1:68" x14ac:dyDescent="0.45">
      <c r="A541" s="22"/>
      <c r="B541" s="22"/>
      <c r="C541" s="22"/>
      <c r="D541" s="22"/>
      <c r="E541" s="22"/>
      <c r="F541" s="22"/>
      <c r="G541" s="24">
        <f t="shared" si="92"/>
        <v>0</v>
      </c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6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4">
        <f t="shared" si="96"/>
        <v>0</v>
      </c>
      <c r="BF541" s="27">
        <f t="shared" si="94"/>
        <v>0</v>
      </c>
      <c r="BG541" s="28">
        <f t="shared" si="93"/>
        <v>0</v>
      </c>
      <c r="BH541" s="29" t="e">
        <f t="shared" si="95"/>
        <v>#DIV/0!</v>
      </c>
      <c r="BI541" s="30"/>
      <c r="BJ541" s="31" t="e">
        <f t="shared" si="91"/>
        <v>#DIV/0!</v>
      </c>
      <c r="BK541" s="22"/>
      <c r="BL541" s="33" t="e">
        <f t="shared" si="88"/>
        <v>#DIV/0!</v>
      </c>
      <c r="BM541" s="22"/>
      <c r="BN541" s="32"/>
      <c r="BO541" s="34" t="e">
        <f t="shared" si="89"/>
        <v>#DIV/0!</v>
      </c>
      <c r="BP541" s="35" t="e">
        <f t="shared" si="90"/>
        <v>#DIV/0!</v>
      </c>
    </row>
    <row r="542" spans="1:68" x14ac:dyDescent="0.45">
      <c r="A542" s="22"/>
      <c r="B542" s="22"/>
      <c r="C542" s="22"/>
      <c r="D542" s="22"/>
      <c r="E542" s="22"/>
      <c r="F542" s="22"/>
      <c r="G542" s="24">
        <f t="shared" si="92"/>
        <v>0</v>
      </c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6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4">
        <f t="shared" si="96"/>
        <v>0</v>
      </c>
      <c r="BF542" s="27">
        <f t="shared" si="94"/>
        <v>0</v>
      </c>
      <c r="BG542" s="28">
        <f t="shared" si="93"/>
        <v>0</v>
      </c>
      <c r="BH542" s="29" t="e">
        <f t="shared" si="95"/>
        <v>#DIV/0!</v>
      </c>
      <c r="BI542" s="30"/>
      <c r="BJ542" s="31" t="e">
        <f t="shared" si="91"/>
        <v>#DIV/0!</v>
      </c>
      <c r="BK542" s="22"/>
      <c r="BL542" s="33" t="e">
        <f t="shared" si="88"/>
        <v>#DIV/0!</v>
      </c>
      <c r="BM542" s="22"/>
      <c r="BN542" s="32"/>
      <c r="BO542" s="34" t="e">
        <f t="shared" si="89"/>
        <v>#DIV/0!</v>
      </c>
      <c r="BP542" s="35" t="e">
        <f t="shared" si="90"/>
        <v>#DIV/0!</v>
      </c>
    </row>
    <row r="543" spans="1:68" x14ac:dyDescent="0.45">
      <c r="A543" s="22"/>
      <c r="B543" s="22"/>
      <c r="C543" s="22"/>
      <c r="D543" s="22"/>
      <c r="E543" s="22"/>
      <c r="F543" s="22"/>
      <c r="G543" s="24">
        <f t="shared" si="92"/>
        <v>0</v>
      </c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6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4">
        <f t="shared" si="96"/>
        <v>0</v>
      </c>
      <c r="BF543" s="27">
        <f t="shared" si="94"/>
        <v>0</v>
      </c>
      <c r="BG543" s="28">
        <f t="shared" si="93"/>
        <v>0</v>
      </c>
      <c r="BH543" s="29" t="e">
        <f t="shared" si="95"/>
        <v>#DIV/0!</v>
      </c>
      <c r="BI543" s="30"/>
      <c r="BJ543" s="31" t="e">
        <f t="shared" si="91"/>
        <v>#DIV/0!</v>
      </c>
      <c r="BK543" s="22"/>
      <c r="BL543" s="33" t="e">
        <f t="shared" si="88"/>
        <v>#DIV/0!</v>
      </c>
      <c r="BM543" s="22"/>
      <c r="BN543" s="32"/>
      <c r="BO543" s="34" t="e">
        <f t="shared" si="89"/>
        <v>#DIV/0!</v>
      </c>
      <c r="BP543" s="35" t="e">
        <f t="shared" si="90"/>
        <v>#DIV/0!</v>
      </c>
    </row>
    <row r="544" spans="1:68" x14ac:dyDescent="0.45">
      <c r="A544" s="22"/>
      <c r="B544" s="22"/>
      <c r="C544" s="22"/>
      <c r="D544" s="22"/>
      <c r="E544" s="22"/>
      <c r="F544" s="22"/>
      <c r="G544" s="24">
        <f t="shared" si="92"/>
        <v>0</v>
      </c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6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4">
        <f t="shared" si="96"/>
        <v>0</v>
      </c>
      <c r="BF544" s="27">
        <f t="shared" si="94"/>
        <v>0</v>
      </c>
      <c r="BG544" s="28">
        <f t="shared" si="93"/>
        <v>0</v>
      </c>
      <c r="BH544" s="29" t="e">
        <f t="shared" si="95"/>
        <v>#DIV/0!</v>
      </c>
      <c r="BI544" s="30"/>
      <c r="BJ544" s="31" t="e">
        <f t="shared" si="91"/>
        <v>#DIV/0!</v>
      </c>
      <c r="BK544" s="22"/>
      <c r="BL544" s="33" t="e">
        <f t="shared" si="88"/>
        <v>#DIV/0!</v>
      </c>
      <c r="BM544" s="22"/>
      <c r="BN544" s="32"/>
      <c r="BO544" s="34" t="e">
        <f t="shared" si="89"/>
        <v>#DIV/0!</v>
      </c>
      <c r="BP544" s="35" t="e">
        <f t="shared" si="90"/>
        <v>#DIV/0!</v>
      </c>
    </row>
    <row r="545" spans="1:68" x14ac:dyDescent="0.45">
      <c r="A545" s="22"/>
      <c r="B545" s="22"/>
      <c r="C545" s="22"/>
      <c r="D545" s="22"/>
      <c r="E545" s="22"/>
      <c r="F545" s="22"/>
      <c r="G545" s="24">
        <f t="shared" si="92"/>
        <v>0</v>
      </c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6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4">
        <f t="shared" si="96"/>
        <v>0</v>
      </c>
      <c r="BF545" s="27">
        <f t="shared" si="94"/>
        <v>0</v>
      </c>
      <c r="BG545" s="28">
        <f t="shared" si="93"/>
        <v>0</v>
      </c>
      <c r="BH545" s="29" t="e">
        <f t="shared" si="95"/>
        <v>#DIV/0!</v>
      </c>
      <c r="BI545" s="30"/>
      <c r="BJ545" s="31" t="e">
        <f t="shared" si="91"/>
        <v>#DIV/0!</v>
      </c>
      <c r="BK545" s="22"/>
      <c r="BL545" s="33" t="e">
        <f t="shared" si="88"/>
        <v>#DIV/0!</v>
      </c>
      <c r="BM545" s="22"/>
      <c r="BN545" s="32"/>
      <c r="BO545" s="34" t="e">
        <f t="shared" si="89"/>
        <v>#DIV/0!</v>
      </c>
      <c r="BP545" s="35" t="e">
        <f t="shared" si="90"/>
        <v>#DIV/0!</v>
      </c>
    </row>
    <row r="546" spans="1:68" x14ac:dyDescent="0.45">
      <c r="A546" s="22"/>
      <c r="B546" s="22"/>
      <c r="C546" s="22"/>
      <c r="D546" s="22"/>
      <c r="E546" s="22"/>
      <c r="F546" s="22"/>
      <c r="G546" s="24">
        <f t="shared" si="92"/>
        <v>0</v>
      </c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6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4">
        <f t="shared" si="96"/>
        <v>0</v>
      </c>
      <c r="BF546" s="27">
        <f t="shared" si="94"/>
        <v>0</v>
      </c>
      <c r="BG546" s="28">
        <f t="shared" si="93"/>
        <v>0</v>
      </c>
      <c r="BH546" s="29" t="e">
        <f t="shared" si="95"/>
        <v>#DIV/0!</v>
      </c>
      <c r="BI546" s="30"/>
      <c r="BJ546" s="31" t="e">
        <f t="shared" si="91"/>
        <v>#DIV/0!</v>
      </c>
      <c r="BK546" s="22"/>
      <c r="BL546" s="33" t="e">
        <f t="shared" si="88"/>
        <v>#DIV/0!</v>
      </c>
      <c r="BM546" s="22"/>
      <c r="BN546" s="32"/>
      <c r="BO546" s="34" t="e">
        <f t="shared" si="89"/>
        <v>#DIV/0!</v>
      </c>
      <c r="BP546" s="35" t="e">
        <f t="shared" si="90"/>
        <v>#DIV/0!</v>
      </c>
    </row>
    <row r="547" spans="1:68" x14ac:dyDescent="0.45">
      <c r="A547" s="22"/>
      <c r="B547" s="22"/>
      <c r="C547" s="22"/>
      <c r="D547" s="22"/>
      <c r="E547" s="22"/>
      <c r="F547" s="22"/>
      <c r="G547" s="24">
        <f t="shared" si="92"/>
        <v>0</v>
      </c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6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4">
        <f t="shared" si="96"/>
        <v>0</v>
      </c>
      <c r="BF547" s="27">
        <f t="shared" si="94"/>
        <v>0</v>
      </c>
      <c r="BG547" s="28">
        <f t="shared" si="93"/>
        <v>0</v>
      </c>
      <c r="BH547" s="29" t="e">
        <f t="shared" si="95"/>
        <v>#DIV/0!</v>
      </c>
      <c r="BI547" s="30"/>
      <c r="BJ547" s="31" t="e">
        <f t="shared" si="91"/>
        <v>#DIV/0!</v>
      </c>
      <c r="BK547" s="22"/>
      <c r="BL547" s="33" t="e">
        <f t="shared" si="88"/>
        <v>#DIV/0!</v>
      </c>
      <c r="BM547" s="22"/>
      <c r="BN547" s="32"/>
      <c r="BO547" s="34" t="e">
        <f t="shared" si="89"/>
        <v>#DIV/0!</v>
      </c>
      <c r="BP547" s="35" t="e">
        <f t="shared" si="90"/>
        <v>#DIV/0!</v>
      </c>
    </row>
    <row r="548" spans="1:68" x14ac:dyDescent="0.45">
      <c r="A548" s="22"/>
      <c r="B548" s="22"/>
      <c r="C548" s="22"/>
      <c r="D548" s="22"/>
      <c r="E548" s="22"/>
      <c r="F548" s="22"/>
      <c r="G548" s="24">
        <f t="shared" si="92"/>
        <v>0</v>
      </c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6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4">
        <f t="shared" si="96"/>
        <v>0</v>
      </c>
      <c r="BF548" s="27">
        <f t="shared" si="94"/>
        <v>0</v>
      </c>
      <c r="BG548" s="28">
        <f t="shared" si="93"/>
        <v>0</v>
      </c>
      <c r="BH548" s="29" t="e">
        <f t="shared" si="95"/>
        <v>#DIV/0!</v>
      </c>
      <c r="BI548" s="30"/>
      <c r="BJ548" s="31" t="e">
        <f t="shared" si="91"/>
        <v>#DIV/0!</v>
      </c>
      <c r="BK548" s="22"/>
      <c r="BL548" s="33" t="e">
        <f t="shared" si="88"/>
        <v>#DIV/0!</v>
      </c>
      <c r="BM548" s="22"/>
      <c r="BN548" s="32"/>
      <c r="BO548" s="34" t="e">
        <f t="shared" si="89"/>
        <v>#DIV/0!</v>
      </c>
      <c r="BP548" s="35" t="e">
        <f t="shared" si="90"/>
        <v>#DIV/0!</v>
      </c>
    </row>
    <row r="549" spans="1:68" x14ac:dyDescent="0.45">
      <c r="A549" s="22"/>
      <c r="B549" s="22"/>
      <c r="C549" s="22"/>
      <c r="D549" s="22"/>
      <c r="E549" s="22"/>
      <c r="F549" s="22"/>
      <c r="G549" s="24">
        <f t="shared" si="92"/>
        <v>0</v>
      </c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6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4">
        <f t="shared" si="96"/>
        <v>0</v>
      </c>
      <c r="BF549" s="27">
        <f t="shared" si="94"/>
        <v>0</v>
      </c>
      <c r="BG549" s="28">
        <f t="shared" si="93"/>
        <v>0</v>
      </c>
      <c r="BH549" s="29" t="e">
        <f t="shared" si="95"/>
        <v>#DIV/0!</v>
      </c>
      <c r="BI549" s="30"/>
      <c r="BJ549" s="31" t="e">
        <f t="shared" si="91"/>
        <v>#DIV/0!</v>
      </c>
      <c r="BK549" s="22"/>
      <c r="BL549" s="33" t="e">
        <f t="shared" si="88"/>
        <v>#DIV/0!</v>
      </c>
      <c r="BM549" s="22"/>
      <c r="BN549" s="32"/>
      <c r="BO549" s="34" t="e">
        <f t="shared" si="89"/>
        <v>#DIV/0!</v>
      </c>
      <c r="BP549" s="35" t="e">
        <f t="shared" si="90"/>
        <v>#DIV/0!</v>
      </c>
    </row>
    <row r="550" spans="1:68" x14ac:dyDescent="0.45">
      <c r="A550" s="22"/>
      <c r="B550" s="22"/>
      <c r="C550" s="22"/>
      <c r="D550" s="22"/>
      <c r="E550" s="22"/>
      <c r="F550" s="22"/>
      <c r="G550" s="24">
        <f t="shared" si="92"/>
        <v>0</v>
      </c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6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4">
        <f t="shared" si="96"/>
        <v>0</v>
      </c>
      <c r="BF550" s="27">
        <f t="shared" si="94"/>
        <v>0</v>
      </c>
      <c r="BG550" s="28">
        <f t="shared" si="93"/>
        <v>0</v>
      </c>
      <c r="BH550" s="29" t="e">
        <f t="shared" si="95"/>
        <v>#DIV/0!</v>
      </c>
      <c r="BI550" s="30"/>
      <c r="BJ550" s="31" t="e">
        <f t="shared" si="91"/>
        <v>#DIV/0!</v>
      </c>
      <c r="BK550" s="22"/>
      <c r="BL550" s="33" t="e">
        <f t="shared" si="88"/>
        <v>#DIV/0!</v>
      </c>
      <c r="BM550" s="22"/>
      <c r="BN550" s="32"/>
      <c r="BO550" s="34" t="e">
        <f t="shared" si="89"/>
        <v>#DIV/0!</v>
      </c>
      <c r="BP550" s="35" t="e">
        <f t="shared" si="90"/>
        <v>#DIV/0!</v>
      </c>
    </row>
    <row r="551" spans="1:68" x14ac:dyDescent="0.45">
      <c r="A551" s="22"/>
      <c r="B551" s="22"/>
      <c r="C551" s="22"/>
      <c r="D551" s="22"/>
      <c r="E551" s="22"/>
      <c r="F551" s="22"/>
      <c r="G551" s="24">
        <f t="shared" si="92"/>
        <v>0</v>
      </c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6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4">
        <f t="shared" si="96"/>
        <v>0</v>
      </c>
      <c r="BF551" s="27">
        <f t="shared" si="94"/>
        <v>0</v>
      </c>
      <c r="BG551" s="28">
        <f t="shared" si="93"/>
        <v>0</v>
      </c>
      <c r="BH551" s="29" t="e">
        <f t="shared" si="95"/>
        <v>#DIV/0!</v>
      </c>
      <c r="BI551" s="30"/>
      <c r="BJ551" s="31" t="e">
        <f t="shared" si="91"/>
        <v>#DIV/0!</v>
      </c>
      <c r="BK551" s="22"/>
      <c r="BL551" s="33" t="e">
        <f t="shared" si="88"/>
        <v>#DIV/0!</v>
      </c>
      <c r="BM551" s="22"/>
      <c r="BN551" s="32"/>
      <c r="BO551" s="34" t="e">
        <f t="shared" si="89"/>
        <v>#DIV/0!</v>
      </c>
      <c r="BP551" s="35" t="e">
        <f t="shared" si="90"/>
        <v>#DIV/0!</v>
      </c>
    </row>
    <row r="552" spans="1:68" x14ac:dyDescent="0.45">
      <c r="A552" s="22"/>
      <c r="B552" s="22"/>
      <c r="C552" s="22"/>
      <c r="D552" s="22"/>
      <c r="E552" s="22"/>
      <c r="F552" s="22"/>
      <c r="G552" s="24">
        <f t="shared" si="92"/>
        <v>0</v>
      </c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6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4">
        <f t="shared" si="96"/>
        <v>0</v>
      </c>
      <c r="BF552" s="27">
        <f t="shared" si="94"/>
        <v>0</v>
      </c>
      <c r="BG552" s="28">
        <f t="shared" si="93"/>
        <v>0</v>
      </c>
      <c r="BH552" s="29" t="e">
        <f t="shared" si="95"/>
        <v>#DIV/0!</v>
      </c>
      <c r="BI552" s="30"/>
      <c r="BJ552" s="31" t="e">
        <f t="shared" si="91"/>
        <v>#DIV/0!</v>
      </c>
      <c r="BK552" s="22"/>
      <c r="BL552" s="33" t="e">
        <f t="shared" si="88"/>
        <v>#DIV/0!</v>
      </c>
      <c r="BM552" s="22"/>
      <c r="BN552" s="32"/>
      <c r="BO552" s="34" t="e">
        <f t="shared" si="89"/>
        <v>#DIV/0!</v>
      </c>
      <c r="BP552" s="35" t="e">
        <f t="shared" si="90"/>
        <v>#DIV/0!</v>
      </c>
    </row>
    <row r="553" spans="1:68" x14ac:dyDescent="0.45">
      <c r="A553" s="22"/>
      <c r="B553" s="22"/>
      <c r="C553" s="22"/>
      <c r="D553" s="22"/>
      <c r="E553" s="22"/>
      <c r="F553" s="22"/>
      <c r="G553" s="24">
        <f t="shared" si="92"/>
        <v>0</v>
      </c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6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4">
        <f t="shared" si="96"/>
        <v>0</v>
      </c>
      <c r="BF553" s="27">
        <f t="shared" si="94"/>
        <v>0</v>
      </c>
      <c r="BG553" s="28">
        <f t="shared" si="93"/>
        <v>0</v>
      </c>
      <c r="BH553" s="29" t="e">
        <f t="shared" si="95"/>
        <v>#DIV/0!</v>
      </c>
      <c r="BI553" s="30"/>
      <c r="BJ553" s="31" t="e">
        <f t="shared" si="91"/>
        <v>#DIV/0!</v>
      </c>
      <c r="BK553" s="22"/>
      <c r="BL553" s="33" t="e">
        <f t="shared" si="88"/>
        <v>#DIV/0!</v>
      </c>
      <c r="BM553" s="22"/>
      <c r="BN553" s="32"/>
      <c r="BO553" s="34" t="e">
        <f t="shared" si="89"/>
        <v>#DIV/0!</v>
      </c>
      <c r="BP553" s="35" t="e">
        <f t="shared" si="90"/>
        <v>#DIV/0!</v>
      </c>
    </row>
    <row r="554" spans="1:68" x14ac:dyDescent="0.45">
      <c r="A554" s="22"/>
      <c r="B554" s="22"/>
      <c r="C554" s="22"/>
      <c r="D554" s="22"/>
      <c r="E554" s="22"/>
      <c r="F554" s="22"/>
      <c r="G554" s="24">
        <f t="shared" si="92"/>
        <v>0</v>
      </c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6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4">
        <f t="shared" si="96"/>
        <v>0</v>
      </c>
      <c r="BF554" s="27">
        <f t="shared" si="94"/>
        <v>0</v>
      </c>
      <c r="BG554" s="28">
        <f t="shared" si="93"/>
        <v>0</v>
      </c>
      <c r="BH554" s="29" t="e">
        <f t="shared" si="95"/>
        <v>#DIV/0!</v>
      </c>
      <c r="BI554" s="30"/>
      <c r="BJ554" s="31" t="e">
        <f t="shared" si="91"/>
        <v>#DIV/0!</v>
      </c>
      <c r="BK554" s="22"/>
      <c r="BL554" s="33" t="e">
        <f t="shared" si="88"/>
        <v>#DIV/0!</v>
      </c>
      <c r="BM554" s="22"/>
      <c r="BN554" s="32"/>
      <c r="BO554" s="34" t="e">
        <f t="shared" si="89"/>
        <v>#DIV/0!</v>
      </c>
      <c r="BP554" s="35" t="e">
        <f t="shared" si="90"/>
        <v>#DIV/0!</v>
      </c>
    </row>
    <row r="555" spans="1:68" x14ac:dyDescent="0.45">
      <c r="A555" s="22"/>
      <c r="B555" s="22"/>
      <c r="C555" s="22"/>
      <c r="D555" s="22"/>
      <c r="E555" s="22"/>
      <c r="F555" s="22"/>
      <c r="G555" s="24">
        <f t="shared" si="92"/>
        <v>0</v>
      </c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6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4">
        <f t="shared" si="96"/>
        <v>0</v>
      </c>
      <c r="BF555" s="27">
        <f t="shared" si="94"/>
        <v>0</v>
      </c>
      <c r="BG555" s="28">
        <f t="shared" si="93"/>
        <v>0</v>
      </c>
      <c r="BH555" s="29" t="e">
        <f t="shared" si="95"/>
        <v>#DIV/0!</v>
      </c>
      <c r="BI555" s="30"/>
      <c r="BJ555" s="31" t="e">
        <f t="shared" si="91"/>
        <v>#DIV/0!</v>
      </c>
      <c r="BK555" s="22"/>
      <c r="BL555" s="33" t="e">
        <f t="shared" si="88"/>
        <v>#DIV/0!</v>
      </c>
      <c r="BM555" s="22"/>
      <c r="BN555" s="32"/>
      <c r="BO555" s="34" t="e">
        <f t="shared" si="89"/>
        <v>#DIV/0!</v>
      </c>
      <c r="BP555" s="35" t="e">
        <f t="shared" si="90"/>
        <v>#DIV/0!</v>
      </c>
    </row>
    <row r="556" spans="1:68" x14ac:dyDescent="0.45">
      <c r="A556" s="22"/>
      <c r="B556" s="22"/>
      <c r="C556" s="22"/>
      <c r="D556" s="22"/>
      <c r="E556" s="22"/>
      <c r="F556" s="22"/>
      <c r="G556" s="24">
        <f t="shared" si="92"/>
        <v>0</v>
      </c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6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4">
        <f t="shared" si="96"/>
        <v>0</v>
      </c>
      <c r="BF556" s="27">
        <f t="shared" si="94"/>
        <v>0</v>
      </c>
      <c r="BG556" s="28">
        <f t="shared" si="93"/>
        <v>0</v>
      </c>
      <c r="BH556" s="29" t="e">
        <f t="shared" si="95"/>
        <v>#DIV/0!</v>
      </c>
      <c r="BI556" s="30"/>
      <c r="BJ556" s="31" t="e">
        <f t="shared" si="91"/>
        <v>#DIV/0!</v>
      </c>
      <c r="BK556" s="22"/>
      <c r="BL556" s="33" t="e">
        <f t="shared" si="88"/>
        <v>#DIV/0!</v>
      </c>
      <c r="BM556" s="22"/>
      <c r="BN556" s="32"/>
      <c r="BO556" s="34" t="e">
        <f t="shared" si="89"/>
        <v>#DIV/0!</v>
      </c>
      <c r="BP556" s="35" t="e">
        <f t="shared" si="90"/>
        <v>#DIV/0!</v>
      </c>
    </row>
    <row r="557" spans="1:68" x14ac:dyDescent="0.45">
      <c r="A557" s="22"/>
      <c r="B557" s="22"/>
      <c r="C557" s="22"/>
      <c r="D557" s="22"/>
      <c r="E557" s="22"/>
      <c r="F557" s="22"/>
      <c r="G557" s="24">
        <f t="shared" si="92"/>
        <v>0</v>
      </c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6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4">
        <f t="shared" si="96"/>
        <v>0</v>
      </c>
      <c r="BF557" s="27">
        <f t="shared" si="94"/>
        <v>0</v>
      </c>
      <c r="BG557" s="28">
        <f t="shared" si="93"/>
        <v>0</v>
      </c>
      <c r="BH557" s="29" t="e">
        <f t="shared" si="95"/>
        <v>#DIV/0!</v>
      </c>
      <c r="BI557" s="30"/>
      <c r="BJ557" s="31" t="e">
        <f t="shared" si="91"/>
        <v>#DIV/0!</v>
      </c>
      <c r="BK557" s="22"/>
      <c r="BL557" s="33" t="e">
        <f t="shared" si="88"/>
        <v>#DIV/0!</v>
      </c>
      <c r="BM557" s="22"/>
      <c r="BN557" s="32"/>
      <c r="BO557" s="34" t="e">
        <f t="shared" si="89"/>
        <v>#DIV/0!</v>
      </c>
      <c r="BP557" s="35" t="e">
        <f t="shared" si="90"/>
        <v>#DIV/0!</v>
      </c>
    </row>
    <row r="558" spans="1:68" x14ac:dyDescent="0.45">
      <c r="A558" s="22"/>
      <c r="B558" s="22"/>
      <c r="C558" s="22"/>
      <c r="D558" s="22"/>
      <c r="E558" s="22"/>
      <c r="F558" s="22"/>
      <c r="G558" s="24">
        <f t="shared" si="92"/>
        <v>0</v>
      </c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6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4">
        <f t="shared" si="96"/>
        <v>0</v>
      </c>
      <c r="BF558" s="27">
        <f t="shared" si="94"/>
        <v>0</v>
      </c>
      <c r="BG558" s="28">
        <f t="shared" si="93"/>
        <v>0</v>
      </c>
      <c r="BH558" s="29" t="e">
        <f t="shared" si="95"/>
        <v>#DIV/0!</v>
      </c>
      <c r="BI558" s="30"/>
      <c r="BJ558" s="31" t="e">
        <f t="shared" si="91"/>
        <v>#DIV/0!</v>
      </c>
      <c r="BK558" s="22"/>
      <c r="BL558" s="33" t="e">
        <f t="shared" si="88"/>
        <v>#DIV/0!</v>
      </c>
      <c r="BM558" s="22"/>
      <c r="BN558" s="32"/>
      <c r="BO558" s="34" t="e">
        <f t="shared" si="89"/>
        <v>#DIV/0!</v>
      </c>
      <c r="BP558" s="35" t="e">
        <f t="shared" si="90"/>
        <v>#DIV/0!</v>
      </c>
    </row>
    <row r="559" spans="1:68" x14ac:dyDescent="0.45">
      <c r="A559" s="22"/>
      <c r="B559" s="22"/>
      <c r="C559" s="22"/>
      <c r="D559" s="22"/>
      <c r="E559" s="22"/>
      <c r="F559" s="22"/>
      <c r="G559" s="24">
        <f t="shared" si="92"/>
        <v>0</v>
      </c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6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4">
        <f t="shared" si="96"/>
        <v>0</v>
      </c>
      <c r="BF559" s="27">
        <f t="shared" si="94"/>
        <v>0</v>
      </c>
      <c r="BG559" s="28">
        <f t="shared" si="93"/>
        <v>0</v>
      </c>
      <c r="BH559" s="29" t="e">
        <f t="shared" si="95"/>
        <v>#DIV/0!</v>
      </c>
      <c r="BI559" s="30"/>
      <c r="BJ559" s="31" t="e">
        <f t="shared" si="91"/>
        <v>#DIV/0!</v>
      </c>
      <c r="BK559" s="22"/>
      <c r="BL559" s="33" t="e">
        <f t="shared" si="88"/>
        <v>#DIV/0!</v>
      </c>
      <c r="BM559" s="22"/>
      <c r="BN559" s="32"/>
      <c r="BO559" s="34" t="e">
        <f t="shared" si="89"/>
        <v>#DIV/0!</v>
      </c>
      <c r="BP559" s="35" t="e">
        <f t="shared" si="90"/>
        <v>#DIV/0!</v>
      </c>
    </row>
    <row r="560" spans="1:68" x14ac:dyDescent="0.45">
      <c r="A560" s="22"/>
      <c r="B560" s="22"/>
      <c r="C560" s="22"/>
      <c r="D560" s="22"/>
      <c r="E560" s="22"/>
      <c r="F560" s="22"/>
      <c r="G560" s="24">
        <f t="shared" si="92"/>
        <v>0</v>
      </c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6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4">
        <f t="shared" si="96"/>
        <v>0</v>
      </c>
      <c r="BF560" s="27">
        <f t="shared" si="94"/>
        <v>0</v>
      </c>
      <c r="BG560" s="28">
        <f t="shared" si="93"/>
        <v>0</v>
      </c>
      <c r="BH560" s="29" t="e">
        <f t="shared" si="95"/>
        <v>#DIV/0!</v>
      </c>
      <c r="BI560" s="30"/>
      <c r="BJ560" s="31" t="e">
        <f t="shared" si="91"/>
        <v>#DIV/0!</v>
      </c>
      <c r="BK560" s="22"/>
      <c r="BL560" s="33" t="e">
        <f t="shared" si="88"/>
        <v>#DIV/0!</v>
      </c>
      <c r="BM560" s="22"/>
      <c r="BN560" s="32"/>
      <c r="BO560" s="34" t="e">
        <f t="shared" si="89"/>
        <v>#DIV/0!</v>
      </c>
      <c r="BP560" s="35" t="e">
        <f t="shared" si="90"/>
        <v>#DIV/0!</v>
      </c>
    </row>
    <row r="561" spans="1:68" x14ac:dyDescent="0.45">
      <c r="A561" s="22"/>
      <c r="B561" s="22"/>
      <c r="C561" s="22"/>
      <c r="D561" s="22"/>
      <c r="E561" s="22"/>
      <c r="F561" s="22"/>
      <c r="G561" s="24">
        <f t="shared" si="92"/>
        <v>0</v>
      </c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6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4">
        <f t="shared" si="96"/>
        <v>0</v>
      </c>
      <c r="BF561" s="27">
        <f t="shared" si="94"/>
        <v>0</v>
      </c>
      <c r="BG561" s="28">
        <f t="shared" si="93"/>
        <v>0</v>
      </c>
      <c r="BH561" s="29" t="e">
        <f t="shared" si="95"/>
        <v>#DIV/0!</v>
      </c>
      <c r="BI561" s="30"/>
      <c r="BJ561" s="31" t="e">
        <f t="shared" si="91"/>
        <v>#DIV/0!</v>
      </c>
      <c r="BK561" s="22"/>
      <c r="BL561" s="33" t="e">
        <f t="shared" si="88"/>
        <v>#DIV/0!</v>
      </c>
      <c r="BM561" s="22"/>
      <c r="BN561" s="32"/>
      <c r="BO561" s="34" t="e">
        <f t="shared" si="89"/>
        <v>#DIV/0!</v>
      </c>
      <c r="BP561" s="35" t="e">
        <f t="shared" si="90"/>
        <v>#DIV/0!</v>
      </c>
    </row>
    <row r="562" spans="1:68" x14ac:dyDescent="0.45">
      <c r="A562" s="22"/>
      <c r="B562" s="22"/>
      <c r="C562" s="22"/>
      <c r="D562" s="22"/>
      <c r="E562" s="22"/>
      <c r="F562" s="22"/>
      <c r="G562" s="24">
        <f t="shared" si="92"/>
        <v>0</v>
      </c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6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4">
        <f t="shared" si="96"/>
        <v>0</v>
      </c>
      <c r="BF562" s="27">
        <f t="shared" si="94"/>
        <v>0</v>
      </c>
      <c r="BG562" s="28">
        <f t="shared" si="93"/>
        <v>0</v>
      </c>
      <c r="BH562" s="29" t="e">
        <f t="shared" si="95"/>
        <v>#DIV/0!</v>
      </c>
      <c r="BI562" s="30"/>
      <c r="BJ562" s="31" t="e">
        <f t="shared" si="91"/>
        <v>#DIV/0!</v>
      </c>
      <c r="BK562" s="22"/>
      <c r="BL562" s="33" t="e">
        <f t="shared" si="88"/>
        <v>#DIV/0!</v>
      </c>
      <c r="BM562" s="22"/>
      <c r="BN562" s="32"/>
      <c r="BO562" s="34" t="e">
        <f t="shared" si="89"/>
        <v>#DIV/0!</v>
      </c>
      <c r="BP562" s="35" t="e">
        <f t="shared" si="90"/>
        <v>#DIV/0!</v>
      </c>
    </row>
    <row r="563" spans="1:68" x14ac:dyDescent="0.45">
      <c r="A563" s="22"/>
      <c r="B563" s="22"/>
      <c r="C563" s="22"/>
      <c r="D563" s="22"/>
      <c r="E563" s="22"/>
      <c r="F563" s="22"/>
      <c r="G563" s="24">
        <f t="shared" si="92"/>
        <v>0</v>
      </c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6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4">
        <f t="shared" si="96"/>
        <v>0</v>
      </c>
      <c r="BF563" s="27">
        <f t="shared" si="94"/>
        <v>0</v>
      </c>
      <c r="BG563" s="28">
        <f t="shared" si="93"/>
        <v>0</v>
      </c>
      <c r="BH563" s="29" t="e">
        <f t="shared" si="95"/>
        <v>#DIV/0!</v>
      </c>
      <c r="BI563" s="30"/>
      <c r="BJ563" s="31" t="e">
        <f t="shared" si="91"/>
        <v>#DIV/0!</v>
      </c>
      <c r="BK563" s="22"/>
      <c r="BL563" s="33" t="e">
        <f t="shared" si="88"/>
        <v>#DIV/0!</v>
      </c>
      <c r="BM563" s="22"/>
      <c r="BN563" s="32"/>
      <c r="BO563" s="34" t="e">
        <f t="shared" si="89"/>
        <v>#DIV/0!</v>
      </c>
      <c r="BP563" s="35" t="e">
        <f t="shared" si="90"/>
        <v>#DIV/0!</v>
      </c>
    </row>
    <row r="564" spans="1:68" x14ac:dyDescent="0.45">
      <c r="A564" s="22"/>
      <c r="B564" s="22"/>
      <c r="C564" s="22"/>
      <c r="D564" s="22"/>
      <c r="E564" s="22"/>
      <c r="F564" s="22"/>
      <c r="G564" s="24">
        <f t="shared" si="92"/>
        <v>0</v>
      </c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6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4">
        <f t="shared" si="96"/>
        <v>0</v>
      </c>
      <c r="BF564" s="27">
        <f t="shared" si="94"/>
        <v>0</v>
      </c>
      <c r="BG564" s="28">
        <f t="shared" si="93"/>
        <v>0</v>
      </c>
      <c r="BH564" s="29" t="e">
        <f t="shared" si="95"/>
        <v>#DIV/0!</v>
      </c>
      <c r="BI564" s="30"/>
      <c r="BJ564" s="31" t="e">
        <f t="shared" si="91"/>
        <v>#DIV/0!</v>
      </c>
      <c r="BK564" s="22"/>
      <c r="BL564" s="33" t="e">
        <f t="shared" si="88"/>
        <v>#DIV/0!</v>
      </c>
      <c r="BM564" s="22"/>
      <c r="BN564" s="32"/>
      <c r="BO564" s="34" t="e">
        <f t="shared" si="89"/>
        <v>#DIV/0!</v>
      </c>
      <c r="BP564" s="35" t="e">
        <f t="shared" si="90"/>
        <v>#DIV/0!</v>
      </c>
    </row>
    <row r="565" spans="1:68" x14ac:dyDescent="0.45">
      <c r="A565" s="22"/>
      <c r="B565" s="22"/>
      <c r="C565" s="22"/>
      <c r="D565" s="22"/>
      <c r="E565" s="22"/>
      <c r="F565" s="22"/>
      <c r="G565" s="24">
        <f t="shared" si="92"/>
        <v>0</v>
      </c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6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4">
        <f t="shared" si="96"/>
        <v>0</v>
      </c>
      <c r="BF565" s="27">
        <f t="shared" si="94"/>
        <v>0</v>
      </c>
      <c r="BG565" s="28">
        <f t="shared" si="93"/>
        <v>0</v>
      </c>
      <c r="BH565" s="29" t="e">
        <f t="shared" si="95"/>
        <v>#DIV/0!</v>
      </c>
      <c r="BI565" s="30"/>
      <c r="BJ565" s="31" t="e">
        <f t="shared" si="91"/>
        <v>#DIV/0!</v>
      </c>
      <c r="BK565" s="22"/>
      <c r="BL565" s="33" t="e">
        <f t="shared" si="88"/>
        <v>#DIV/0!</v>
      </c>
      <c r="BM565" s="22"/>
      <c r="BN565" s="32"/>
      <c r="BO565" s="34" t="e">
        <f t="shared" si="89"/>
        <v>#DIV/0!</v>
      </c>
      <c r="BP565" s="35" t="e">
        <f t="shared" si="90"/>
        <v>#DIV/0!</v>
      </c>
    </row>
    <row r="566" spans="1:68" x14ac:dyDescent="0.45">
      <c r="A566" s="22"/>
      <c r="B566" s="22"/>
      <c r="C566" s="22"/>
      <c r="D566" s="22"/>
      <c r="E566" s="22"/>
      <c r="F566" s="22"/>
      <c r="G566" s="24">
        <f t="shared" si="92"/>
        <v>0</v>
      </c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6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4">
        <f t="shared" si="96"/>
        <v>0</v>
      </c>
      <c r="BF566" s="27">
        <f t="shared" si="94"/>
        <v>0</v>
      </c>
      <c r="BG566" s="28">
        <f t="shared" si="93"/>
        <v>0</v>
      </c>
      <c r="BH566" s="29" t="e">
        <f t="shared" si="95"/>
        <v>#DIV/0!</v>
      </c>
      <c r="BI566" s="30"/>
      <c r="BJ566" s="31" t="e">
        <f t="shared" si="91"/>
        <v>#DIV/0!</v>
      </c>
      <c r="BK566" s="22"/>
      <c r="BL566" s="33" t="e">
        <f t="shared" si="88"/>
        <v>#DIV/0!</v>
      </c>
      <c r="BM566" s="22"/>
      <c r="BN566" s="32"/>
      <c r="BO566" s="34" t="e">
        <f t="shared" si="89"/>
        <v>#DIV/0!</v>
      </c>
      <c r="BP566" s="35" t="e">
        <f t="shared" si="90"/>
        <v>#DIV/0!</v>
      </c>
    </row>
    <row r="567" spans="1:68" x14ac:dyDescent="0.45">
      <c r="A567" s="22"/>
      <c r="B567" s="22"/>
      <c r="C567" s="22"/>
      <c r="D567" s="22"/>
      <c r="E567" s="22"/>
      <c r="F567" s="22"/>
      <c r="G567" s="24">
        <f t="shared" si="92"/>
        <v>0</v>
      </c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6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4">
        <f t="shared" si="96"/>
        <v>0</v>
      </c>
      <c r="BF567" s="27">
        <f t="shared" si="94"/>
        <v>0</v>
      </c>
      <c r="BG567" s="28">
        <f t="shared" si="93"/>
        <v>0</v>
      </c>
      <c r="BH567" s="29" t="e">
        <f t="shared" si="95"/>
        <v>#DIV/0!</v>
      </c>
      <c r="BI567" s="30"/>
      <c r="BJ567" s="31" t="e">
        <f t="shared" si="91"/>
        <v>#DIV/0!</v>
      </c>
      <c r="BK567" s="22"/>
      <c r="BL567" s="33" t="e">
        <f t="shared" si="88"/>
        <v>#DIV/0!</v>
      </c>
      <c r="BM567" s="22"/>
      <c r="BN567" s="32"/>
      <c r="BO567" s="34" t="e">
        <f t="shared" si="89"/>
        <v>#DIV/0!</v>
      </c>
      <c r="BP567" s="35" t="e">
        <f t="shared" si="90"/>
        <v>#DIV/0!</v>
      </c>
    </row>
    <row r="568" spans="1:68" x14ac:dyDescent="0.45">
      <c r="A568" s="22"/>
      <c r="B568" s="22"/>
      <c r="C568" s="22"/>
      <c r="D568" s="22"/>
      <c r="E568" s="22"/>
      <c r="F568" s="22"/>
      <c r="G568" s="24">
        <f t="shared" si="92"/>
        <v>0</v>
      </c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6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4">
        <f t="shared" si="96"/>
        <v>0</v>
      </c>
      <c r="BF568" s="27">
        <f t="shared" si="94"/>
        <v>0</v>
      </c>
      <c r="BG568" s="28">
        <f t="shared" si="93"/>
        <v>0</v>
      </c>
      <c r="BH568" s="29" t="e">
        <f t="shared" si="95"/>
        <v>#DIV/0!</v>
      </c>
      <c r="BI568" s="30"/>
      <c r="BJ568" s="31" t="e">
        <f t="shared" si="91"/>
        <v>#DIV/0!</v>
      </c>
      <c r="BK568" s="22"/>
      <c r="BL568" s="33" t="e">
        <f t="shared" si="88"/>
        <v>#DIV/0!</v>
      </c>
      <c r="BM568" s="22"/>
      <c r="BN568" s="32"/>
      <c r="BO568" s="34" t="e">
        <f t="shared" si="89"/>
        <v>#DIV/0!</v>
      </c>
      <c r="BP568" s="35" t="e">
        <f t="shared" si="90"/>
        <v>#DIV/0!</v>
      </c>
    </row>
    <row r="569" spans="1:68" x14ac:dyDescent="0.45">
      <c r="A569" s="22"/>
      <c r="B569" s="22"/>
      <c r="C569" s="22"/>
      <c r="D569" s="22"/>
      <c r="E569" s="22"/>
      <c r="F569" s="22"/>
      <c r="G569" s="24">
        <f t="shared" si="92"/>
        <v>0</v>
      </c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6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4">
        <f t="shared" si="96"/>
        <v>0</v>
      </c>
      <c r="BF569" s="27">
        <f t="shared" si="94"/>
        <v>0</v>
      </c>
      <c r="BG569" s="28">
        <f t="shared" si="93"/>
        <v>0</v>
      </c>
      <c r="BH569" s="29" t="e">
        <f t="shared" si="95"/>
        <v>#DIV/0!</v>
      </c>
      <c r="BI569" s="30"/>
      <c r="BJ569" s="31" t="e">
        <f t="shared" si="91"/>
        <v>#DIV/0!</v>
      </c>
      <c r="BK569" s="22"/>
      <c r="BL569" s="33" t="e">
        <f t="shared" si="88"/>
        <v>#DIV/0!</v>
      </c>
      <c r="BM569" s="22"/>
      <c r="BN569" s="32"/>
      <c r="BO569" s="34" t="e">
        <f t="shared" si="89"/>
        <v>#DIV/0!</v>
      </c>
      <c r="BP569" s="35" t="e">
        <f t="shared" si="90"/>
        <v>#DIV/0!</v>
      </c>
    </row>
    <row r="570" spans="1:68" x14ac:dyDescent="0.45">
      <c r="A570" s="22"/>
      <c r="B570" s="22"/>
      <c r="C570" s="22"/>
      <c r="D570" s="22"/>
      <c r="E570" s="22"/>
      <c r="F570" s="22"/>
      <c r="G570" s="24">
        <f t="shared" si="92"/>
        <v>0</v>
      </c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6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4">
        <f t="shared" si="96"/>
        <v>0</v>
      </c>
      <c r="BF570" s="27">
        <f t="shared" si="94"/>
        <v>0</v>
      </c>
      <c r="BG570" s="28">
        <f t="shared" si="93"/>
        <v>0</v>
      </c>
      <c r="BH570" s="29" t="e">
        <f t="shared" si="95"/>
        <v>#DIV/0!</v>
      </c>
      <c r="BI570" s="30"/>
      <c r="BJ570" s="31" t="e">
        <f t="shared" si="91"/>
        <v>#DIV/0!</v>
      </c>
      <c r="BK570" s="22"/>
      <c r="BL570" s="33" t="e">
        <f t="shared" si="88"/>
        <v>#DIV/0!</v>
      </c>
      <c r="BM570" s="22"/>
      <c r="BN570" s="32"/>
      <c r="BO570" s="34" t="e">
        <f t="shared" si="89"/>
        <v>#DIV/0!</v>
      </c>
      <c r="BP570" s="35" t="e">
        <f t="shared" si="90"/>
        <v>#DIV/0!</v>
      </c>
    </row>
    <row r="571" spans="1:68" x14ac:dyDescent="0.45">
      <c r="A571" s="22"/>
      <c r="B571" s="22"/>
      <c r="C571" s="22"/>
      <c r="D571" s="22"/>
      <c r="E571" s="22"/>
      <c r="F571" s="22"/>
      <c r="G571" s="24">
        <f t="shared" si="92"/>
        <v>0</v>
      </c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6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4">
        <f t="shared" si="96"/>
        <v>0</v>
      </c>
      <c r="BF571" s="27">
        <f t="shared" si="94"/>
        <v>0</v>
      </c>
      <c r="BG571" s="28">
        <f t="shared" si="93"/>
        <v>0</v>
      </c>
      <c r="BH571" s="29" t="e">
        <f t="shared" si="95"/>
        <v>#DIV/0!</v>
      </c>
      <c r="BI571" s="30"/>
      <c r="BJ571" s="31" t="e">
        <f t="shared" si="91"/>
        <v>#DIV/0!</v>
      </c>
      <c r="BK571" s="22"/>
      <c r="BL571" s="33" t="e">
        <f t="shared" si="88"/>
        <v>#DIV/0!</v>
      </c>
      <c r="BM571" s="22"/>
      <c r="BN571" s="32"/>
      <c r="BO571" s="34" t="e">
        <f t="shared" si="89"/>
        <v>#DIV/0!</v>
      </c>
      <c r="BP571" s="35" t="e">
        <f t="shared" si="90"/>
        <v>#DIV/0!</v>
      </c>
    </row>
    <row r="572" spans="1:68" x14ac:dyDescent="0.45">
      <c r="A572" s="22"/>
      <c r="B572" s="22"/>
      <c r="C572" s="22"/>
      <c r="D572" s="22"/>
      <c r="E572" s="22"/>
      <c r="F572" s="22"/>
      <c r="G572" s="24">
        <f t="shared" si="92"/>
        <v>0</v>
      </c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6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4">
        <f t="shared" si="96"/>
        <v>0</v>
      </c>
      <c r="BF572" s="27">
        <f t="shared" si="94"/>
        <v>0</v>
      </c>
      <c r="BG572" s="28">
        <f t="shared" si="93"/>
        <v>0</v>
      </c>
      <c r="BH572" s="29" t="e">
        <f t="shared" si="95"/>
        <v>#DIV/0!</v>
      </c>
      <c r="BI572" s="30"/>
      <c r="BJ572" s="31" t="e">
        <f t="shared" si="91"/>
        <v>#DIV/0!</v>
      </c>
      <c r="BK572" s="22"/>
      <c r="BL572" s="33" t="e">
        <f t="shared" si="88"/>
        <v>#DIV/0!</v>
      </c>
      <c r="BM572" s="22"/>
      <c r="BN572" s="32"/>
      <c r="BO572" s="34" t="e">
        <f t="shared" si="89"/>
        <v>#DIV/0!</v>
      </c>
      <c r="BP572" s="35" t="e">
        <f t="shared" si="90"/>
        <v>#DIV/0!</v>
      </c>
    </row>
    <row r="573" spans="1:68" x14ac:dyDescent="0.45">
      <c r="A573" s="22"/>
      <c r="B573" s="22"/>
      <c r="C573" s="22"/>
      <c r="D573" s="22"/>
      <c r="E573" s="22"/>
      <c r="F573" s="22"/>
      <c r="G573" s="24">
        <f t="shared" si="92"/>
        <v>0</v>
      </c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6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4">
        <f t="shared" si="96"/>
        <v>0</v>
      </c>
      <c r="BF573" s="27">
        <f t="shared" si="94"/>
        <v>0</v>
      </c>
      <c r="BG573" s="28">
        <f t="shared" si="93"/>
        <v>0</v>
      </c>
      <c r="BH573" s="29" t="e">
        <f t="shared" si="95"/>
        <v>#DIV/0!</v>
      </c>
      <c r="BI573" s="30"/>
      <c r="BJ573" s="31" t="e">
        <f t="shared" si="91"/>
        <v>#DIV/0!</v>
      </c>
      <c r="BK573" s="22"/>
      <c r="BL573" s="33" t="e">
        <f t="shared" si="88"/>
        <v>#DIV/0!</v>
      </c>
      <c r="BM573" s="22"/>
      <c r="BN573" s="32"/>
      <c r="BO573" s="34" t="e">
        <f t="shared" si="89"/>
        <v>#DIV/0!</v>
      </c>
      <c r="BP573" s="35" t="e">
        <f t="shared" si="90"/>
        <v>#DIV/0!</v>
      </c>
    </row>
    <row r="574" spans="1:68" x14ac:dyDescent="0.45">
      <c r="A574" s="22"/>
      <c r="B574" s="22"/>
      <c r="C574" s="22"/>
      <c r="D574" s="22"/>
      <c r="E574" s="22"/>
      <c r="F574" s="22"/>
      <c r="G574" s="24">
        <f t="shared" si="92"/>
        <v>0</v>
      </c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6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4">
        <f t="shared" si="96"/>
        <v>0</v>
      </c>
      <c r="BF574" s="27">
        <f t="shared" si="94"/>
        <v>0</v>
      </c>
      <c r="BG574" s="28">
        <f t="shared" si="93"/>
        <v>0</v>
      </c>
      <c r="BH574" s="29" t="e">
        <f t="shared" si="95"/>
        <v>#DIV/0!</v>
      </c>
      <c r="BI574" s="30"/>
      <c r="BJ574" s="31" t="e">
        <f t="shared" si="91"/>
        <v>#DIV/0!</v>
      </c>
      <c r="BK574" s="22"/>
      <c r="BL574" s="33" t="e">
        <f t="shared" si="88"/>
        <v>#DIV/0!</v>
      </c>
      <c r="BM574" s="22"/>
      <c r="BN574" s="32"/>
      <c r="BO574" s="34" t="e">
        <f t="shared" si="89"/>
        <v>#DIV/0!</v>
      </c>
      <c r="BP574" s="35" t="e">
        <f t="shared" si="90"/>
        <v>#DIV/0!</v>
      </c>
    </row>
    <row r="575" spans="1:68" x14ac:dyDescent="0.45">
      <c r="A575" s="22"/>
      <c r="B575" s="22"/>
      <c r="C575" s="22"/>
      <c r="D575" s="22"/>
      <c r="E575" s="22"/>
      <c r="F575" s="22"/>
      <c r="G575" s="24">
        <f t="shared" si="92"/>
        <v>0</v>
      </c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6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4">
        <f t="shared" si="96"/>
        <v>0</v>
      </c>
      <c r="BF575" s="27">
        <f t="shared" si="94"/>
        <v>0</v>
      </c>
      <c r="BG575" s="28">
        <f t="shared" si="93"/>
        <v>0</v>
      </c>
      <c r="BH575" s="29" t="e">
        <f t="shared" si="95"/>
        <v>#DIV/0!</v>
      </c>
      <c r="BI575" s="30"/>
      <c r="BJ575" s="31" t="e">
        <f t="shared" si="91"/>
        <v>#DIV/0!</v>
      </c>
      <c r="BK575" s="22"/>
      <c r="BL575" s="33" t="e">
        <f t="shared" si="88"/>
        <v>#DIV/0!</v>
      </c>
      <c r="BM575" s="22"/>
      <c r="BN575" s="32"/>
      <c r="BO575" s="34" t="e">
        <f t="shared" si="89"/>
        <v>#DIV/0!</v>
      </c>
      <c r="BP575" s="35" t="e">
        <f t="shared" si="90"/>
        <v>#DIV/0!</v>
      </c>
    </row>
    <row r="576" spans="1:68" x14ac:dyDescent="0.45">
      <c r="A576" s="22"/>
      <c r="B576" s="22"/>
      <c r="C576" s="22"/>
      <c r="D576" s="22"/>
      <c r="E576" s="22"/>
      <c r="F576" s="22"/>
      <c r="G576" s="24">
        <f t="shared" si="92"/>
        <v>0</v>
      </c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6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4">
        <f t="shared" si="96"/>
        <v>0</v>
      </c>
      <c r="BF576" s="27">
        <f t="shared" si="94"/>
        <v>0</v>
      </c>
      <c r="BG576" s="28">
        <f t="shared" si="93"/>
        <v>0</v>
      </c>
      <c r="BH576" s="29" t="e">
        <f t="shared" si="95"/>
        <v>#DIV/0!</v>
      </c>
      <c r="BI576" s="30"/>
      <c r="BJ576" s="31" t="e">
        <f t="shared" si="91"/>
        <v>#DIV/0!</v>
      </c>
      <c r="BK576" s="22"/>
      <c r="BL576" s="33" t="e">
        <f t="shared" ref="BL576:BL639" si="97">BK576/BJ576</f>
        <v>#DIV/0!</v>
      </c>
      <c r="BM576" s="22"/>
      <c r="BN576" s="32"/>
      <c r="BO576" s="34" t="e">
        <f t="shared" ref="BO576:BO639" si="98">(BM576-BN576)/BK576</f>
        <v>#DIV/0!</v>
      </c>
      <c r="BP576" s="35" t="e">
        <f t="shared" si="90"/>
        <v>#DIV/0!</v>
      </c>
    </row>
    <row r="577" spans="1:68" x14ac:dyDescent="0.45">
      <c r="A577" s="22"/>
      <c r="B577" s="22"/>
      <c r="C577" s="22"/>
      <c r="D577" s="22"/>
      <c r="E577" s="22"/>
      <c r="F577" s="22"/>
      <c r="G577" s="24">
        <f t="shared" si="92"/>
        <v>0</v>
      </c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6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4">
        <f t="shared" si="96"/>
        <v>0</v>
      </c>
      <c r="BF577" s="27">
        <f t="shared" si="94"/>
        <v>0</v>
      </c>
      <c r="BG577" s="28">
        <f t="shared" si="93"/>
        <v>0</v>
      </c>
      <c r="BH577" s="29" t="e">
        <f t="shared" si="95"/>
        <v>#DIV/0!</v>
      </c>
      <c r="BI577" s="30"/>
      <c r="BJ577" s="31" t="e">
        <f t="shared" si="91"/>
        <v>#DIV/0!</v>
      </c>
      <c r="BK577" s="22"/>
      <c r="BL577" s="33" t="e">
        <f t="shared" si="97"/>
        <v>#DIV/0!</v>
      </c>
      <c r="BM577" s="22"/>
      <c r="BN577" s="32"/>
      <c r="BO577" s="34" t="e">
        <f t="shared" si="98"/>
        <v>#DIV/0!</v>
      </c>
      <c r="BP577" s="35" t="e">
        <f t="shared" si="90"/>
        <v>#DIV/0!</v>
      </c>
    </row>
    <row r="578" spans="1:68" x14ac:dyDescent="0.45">
      <c r="A578" s="22"/>
      <c r="B578" s="22"/>
      <c r="C578" s="22"/>
      <c r="D578" s="22"/>
      <c r="E578" s="22"/>
      <c r="F578" s="22"/>
      <c r="G578" s="24">
        <f t="shared" si="92"/>
        <v>0</v>
      </c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6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4">
        <f t="shared" si="96"/>
        <v>0</v>
      </c>
      <c r="BF578" s="27">
        <f t="shared" si="94"/>
        <v>0</v>
      </c>
      <c r="BG578" s="28">
        <f t="shared" si="93"/>
        <v>0</v>
      </c>
      <c r="BH578" s="29" t="e">
        <f t="shared" si="95"/>
        <v>#DIV/0!</v>
      </c>
      <c r="BI578" s="30"/>
      <c r="BJ578" s="31" t="e">
        <f t="shared" si="91"/>
        <v>#DIV/0!</v>
      </c>
      <c r="BK578" s="22"/>
      <c r="BL578" s="33" t="e">
        <f t="shared" si="97"/>
        <v>#DIV/0!</v>
      </c>
      <c r="BM578" s="22"/>
      <c r="BN578" s="32"/>
      <c r="BO578" s="34" t="e">
        <f t="shared" si="98"/>
        <v>#DIV/0!</v>
      </c>
      <c r="BP578" s="35" t="e">
        <f t="shared" ref="BP578:BP641" si="99">BO578*BL578*BH578</f>
        <v>#DIV/0!</v>
      </c>
    </row>
    <row r="579" spans="1:68" x14ac:dyDescent="0.45">
      <c r="A579" s="22"/>
      <c r="B579" s="22"/>
      <c r="C579" s="22"/>
      <c r="D579" s="22"/>
      <c r="E579" s="22"/>
      <c r="F579" s="22"/>
      <c r="G579" s="24">
        <f t="shared" si="92"/>
        <v>0</v>
      </c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6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4">
        <f t="shared" si="96"/>
        <v>0</v>
      </c>
      <c r="BF579" s="27">
        <f t="shared" si="94"/>
        <v>0</v>
      </c>
      <c r="BG579" s="28">
        <f t="shared" si="93"/>
        <v>0</v>
      </c>
      <c r="BH579" s="29" t="e">
        <f t="shared" si="95"/>
        <v>#DIV/0!</v>
      </c>
      <c r="BI579" s="30"/>
      <c r="BJ579" s="31" t="e">
        <f t="shared" si="91"/>
        <v>#DIV/0!</v>
      </c>
      <c r="BK579" s="22"/>
      <c r="BL579" s="33" t="e">
        <f t="shared" si="97"/>
        <v>#DIV/0!</v>
      </c>
      <c r="BM579" s="22"/>
      <c r="BN579" s="32"/>
      <c r="BO579" s="34" t="e">
        <f t="shared" si="98"/>
        <v>#DIV/0!</v>
      </c>
      <c r="BP579" s="35" t="e">
        <f t="shared" si="99"/>
        <v>#DIV/0!</v>
      </c>
    </row>
    <row r="580" spans="1:68" x14ac:dyDescent="0.45">
      <c r="A580" s="22"/>
      <c r="B580" s="22"/>
      <c r="C580" s="22"/>
      <c r="D580" s="22"/>
      <c r="E580" s="22"/>
      <c r="F580" s="22"/>
      <c r="G580" s="24">
        <f t="shared" si="92"/>
        <v>0</v>
      </c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6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4">
        <f t="shared" si="96"/>
        <v>0</v>
      </c>
      <c r="BF580" s="27">
        <f t="shared" si="94"/>
        <v>0</v>
      </c>
      <c r="BG580" s="28">
        <f t="shared" si="93"/>
        <v>0</v>
      </c>
      <c r="BH580" s="29" t="e">
        <f t="shared" si="95"/>
        <v>#DIV/0!</v>
      </c>
      <c r="BI580" s="30"/>
      <c r="BJ580" s="31" t="e">
        <f t="shared" si="91"/>
        <v>#DIV/0!</v>
      </c>
      <c r="BK580" s="22"/>
      <c r="BL580" s="33" t="e">
        <f t="shared" si="97"/>
        <v>#DIV/0!</v>
      </c>
      <c r="BM580" s="22"/>
      <c r="BN580" s="32"/>
      <c r="BO580" s="34" t="e">
        <f t="shared" si="98"/>
        <v>#DIV/0!</v>
      </c>
      <c r="BP580" s="35" t="e">
        <f t="shared" si="99"/>
        <v>#DIV/0!</v>
      </c>
    </row>
    <row r="581" spans="1:68" x14ac:dyDescent="0.45">
      <c r="A581" s="22"/>
      <c r="B581" s="22"/>
      <c r="C581" s="22"/>
      <c r="D581" s="22"/>
      <c r="E581" s="22"/>
      <c r="F581" s="22"/>
      <c r="G581" s="24">
        <f t="shared" si="92"/>
        <v>0</v>
      </c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6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4">
        <f t="shared" si="96"/>
        <v>0</v>
      </c>
      <c r="BF581" s="27">
        <f t="shared" si="94"/>
        <v>0</v>
      </c>
      <c r="BG581" s="28">
        <f t="shared" si="93"/>
        <v>0</v>
      </c>
      <c r="BH581" s="29" t="e">
        <f t="shared" si="95"/>
        <v>#DIV/0!</v>
      </c>
      <c r="BI581" s="30"/>
      <c r="BJ581" s="31" t="e">
        <f t="shared" si="91"/>
        <v>#DIV/0!</v>
      </c>
      <c r="BK581" s="22"/>
      <c r="BL581" s="33" t="e">
        <f t="shared" si="97"/>
        <v>#DIV/0!</v>
      </c>
      <c r="BM581" s="22"/>
      <c r="BN581" s="32"/>
      <c r="BO581" s="34" t="e">
        <f t="shared" si="98"/>
        <v>#DIV/0!</v>
      </c>
      <c r="BP581" s="35" t="e">
        <f t="shared" si="99"/>
        <v>#DIV/0!</v>
      </c>
    </row>
    <row r="582" spans="1:68" x14ac:dyDescent="0.45">
      <c r="A582" s="22"/>
      <c r="B582" s="22"/>
      <c r="C582" s="22"/>
      <c r="D582" s="22"/>
      <c r="E582" s="22"/>
      <c r="F582" s="22"/>
      <c r="G582" s="24">
        <f t="shared" si="92"/>
        <v>0</v>
      </c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6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4">
        <f t="shared" si="96"/>
        <v>0</v>
      </c>
      <c r="BF582" s="27">
        <f t="shared" si="94"/>
        <v>0</v>
      </c>
      <c r="BG582" s="28">
        <f t="shared" si="93"/>
        <v>0</v>
      </c>
      <c r="BH582" s="29" t="e">
        <f t="shared" si="95"/>
        <v>#DIV/0!</v>
      </c>
      <c r="BI582" s="30"/>
      <c r="BJ582" s="31" t="e">
        <f t="shared" ref="BJ582:BJ645" si="100">(BG582*60)/BI582*7</f>
        <v>#DIV/0!</v>
      </c>
      <c r="BK582" s="22"/>
      <c r="BL582" s="33" t="e">
        <f t="shared" si="97"/>
        <v>#DIV/0!</v>
      </c>
      <c r="BM582" s="22"/>
      <c r="BN582" s="32"/>
      <c r="BO582" s="34" t="e">
        <f t="shared" si="98"/>
        <v>#DIV/0!</v>
      </c>
      <c r="BP582" s="35" t="e">
        <f t="shared" si="99"/>
        <v>#DIV/0!</v>
      </c>
    </row>
    <row r="583" spans="1:68" x14ac:dyDescent="0.45">
      <c r="A583" s="22"/>
      <c r="B583" s="22"/>
      <c r="C583" s="22"/>
      <c r="D583" s="22"/>
      <c r="E583" s="22"/>
      <c r="F583" s="22"/>
      <c r="G583" s="24">
        <f t="shared" si="92"/>
        <v>0</v>
      </c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6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4">
        <f t="shared" si="96"/>
        <v>0</v>
      </c>
      <c r="BF583" s="27">
        <f t="shared" si="94"/>
        <v>0</v>
      </c>
      <c r="BG583" s="28">
        <f t="shared" si="93"/>
        <v>0</v>
      </c>
      <c r="BH583" s="29" t="e">
        <f t="shared" si="95"/>
        <v>#DIV/0!</v>
      </c>
      <c r="BI583" s="30"/>
      <c r="BJ583" s="31" t="e">
        <f t="shared" si="100"/>
        <v>#DIV/0!</v>
      </c>
      <c r="BK583" s="22"/>
      <c r="BL583" s="33" t="e">
        <f t="shared" si="97"/>
        <v>#DIV/0!</v>
      </c>
      <c r="BM583" s="22"/>
      <c r="BN583" s="32"/>
      <c r="BO583" s="34" t="e">
        <f t="shared" si="98"/>
        <v>#DIV/0!</v>
      </c>
      <c r="BP583" s="35" t="e">
        <f t="shared" si="99"/>
        <v>#DIV/0!</v>
      </c>
    </row>
    <row r="584" spans="1:68" x14ac:dyDescent="0.45">
      <c r="A584" s="22"/>
      <c r="B584" s="22"/>
      <c r="C584" s="22"/>
      <c r="D584" s="22"/>
      <c r="E584" s="22"/>
      <c r="F584" s="22"/>
      <c r="G584" s="24">
        <f t="shared" si="92"/>
        <v>0</v>
      </c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6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4">
        <f t="shared" si="96"/>
        <v>0</v>
      </c>
      <c r="BF584" s="27">
        <f t="shared" si="94"/>
        <v>0</v>
      </c>
      <c r="BG584" s="28">
        <f t="shared" si="93"/>
        <v>0</v>
      </c>
      <c r="BH584" s="29" t="e">
        <f t="shared" si="95"/>
        <v>#DIV/0!</v>
      </c>
      <c r="BI584" s="30"/>
      <c r="BJ584" s="31" t="e">
        <f t="shared" si="100"/>
        <v>#DIV/0!</v>
      </c>
      <c r="BK584" s="22"/>
      <c r="BL584" s="33" t="e">
        <f t="shared" si="97"/>
        <v>#DIV/0!</v>
      </c>
      <c r="BM584" s="22"/>
      <c r="BN584" s="32"/>
      <c r="BO584" s="34" t="e">
        <f t="shared" si="98"/>
        <v>#DIV/0!</v>
      </c>
      <c r="BP584" s="35" t="e">
        <f t="shared" si="99"/>
        <v>#DIV/0!</v>
      </c>
    </row>
    <row r="585" spans="1:68" x14ac:dyDescent="0.45">
      <c r="A585" s="22"/>
      <c r="B585" s="22"/>
      <c r="C585" s="22"/>
      <c r="D585" s="22"/>
      <c r="E585" s="22"/>
      <c r="F585" s="22"/>
      <c r="G585" s="24">
        <f t="shared" si="92"/>
        <v>0</v>
      </c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6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4">
        <f t="shared" si="96"/>
        <v>0</v>
      </c>
      <c r="BF585" s="27">
        <f t="shared" si="94"/>
        <v>0</v>
      </c>
      <c r="BG585" s="28">
        <f t="shared" si="93"/>
        <v>0</v>
      </c>
      <c r="BH585" s="29" t="e">
        <f t="shared" si="95"/>
        <v>#DIV/0!</v>
      </c>
      <c r="BI585" s="30"/>
      <c r="BJ585" s="31" t="e">
        <f t="shared" si="100"/>
        <v>#DIV/0!</v>
      </c>
      <c r="BK585" s="22"/>
      <c r="BL585" s="33" t="e">
        <f t="shared" si="97"/>
        <v>#DIV/0!</v>
      </c>
      <c r="BM585" s="22"/>
      <c r="BN585" s="32"/>
      <c r="BO585" s="34" t="e">
        <f t="shared" si="98"/>
        <v>#DIV/0!</v>
      </c>
      <c r="BP585" s="35" t="e">
        <f t="shared" si="99"/>
        <v>#DIV/0!</v>
      </c>
    </row>
    <row r="586" spans="1:68" x14ac:dyDescent="0.45">
      <c r="A586" s="22"/>
      <c r="B586" s="22"/>
      <c r="C586" s="22"/>
      <c r="D586" s="22"/>
      <c r="E586" s="22"/>
      <c r="F586" s="22"/>
      <c r="G586" s="24">
        <f t="shared" si="92"/>
        <v>0</v>
      </c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6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4">
        <f t="shared" si="96"/>
        <v>0</v>
      </c>
      <c r="BF586" s="27">
        <f t="shared" si="94"/>
        <v>0</v>
      </c>
      <c r="BG586" s="28">
        <f t="shared" si="93"/>
        <v>0</v>
      </c>
      <c r="BH586" s="29" t="e">
        <f t="shared" si="95"/>
        <v>#DIV/0!</v>
      </c>
      <c r="BI586" s="30"/>
      <c r="BJ586" s="31" t="e">
        <f t="shared" si="100"/>
        <v>#DIV/0!</v>
      </c>
      <c r="BK586" s="22"/>
      <c r="BL586" s="33" t="e">
        <f t="shared" si="97"/>
        <v>#DIV/0!</v>
      </c>
      <c r="BM586" s="22"/>
      <c r="BN586" s="32"/>
      <c r="BO586" s="34" t="e">
        <f t="shared" si="98"/>
        <v>#DIV/0!</v>
      </c>
      <c r="BP586" s="35" t="e">
        <f t="shared" si="99"/>
        <v>#DIV/0!</v>
      </c>
    </row>
    <row r="587" spans="1:68" x14ac:dyDescent="0.45">
      <c r="A587" s="22"/>
      <c r="B587" s="22"/>
      <c r="C587" s="22"/>
      <c r="D587" s="22"/>
      <c r="E587" s="22"/>
      <c r="F587" s="22"/>
      <c r="G587" s="24">
        <f t="shared" si="92"/>
        <v>0</v>
      </c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6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4">
        <f t="shared" si="96"/>
        <v>0</v>
      </c>
      <c r="BF587" s="27">
        <f t="shared" si="94"/>
        <v>0</v>
      </c>
      <c r="BG587" s="28">
        <f t="shared" si="93"/>
        <v>0</v>
      </c>
      <c r="BH587" s="29" t="e">
        <f t="shared" si="95"/>
        <v>#DIV/0!</v>
      </c>
      <c r="BI587" s="30"/>
      <c r="BJ587" s="31" t="e">
        <f t="shared" si="100"/>
        <v>#DIV/0!</v>
      </c>
      <c r="BK587" s="22"/>
      <c r="BL587" s="33" t="e">
        <f t="shared" si="97"/>
        <v>#DIV/0!</v>
      </c>
      <c r="BM587" s="22"/>
      <c r="BN587" s="32"/>
      <c r="BO587" s="34" t="e">
        <f t="shared" si="98"/>
        <v>#DIV/0!</v>
      </c>
      <c r="BP587" s="35" t="e">
        <f t="shared" si="99"/>
        <v>#DIV/0!</v>
      </c>
    </row>
    <row r="588" spans="1:68" x14ac:dyDescent="0.45">
      <c r="A588" s="22"/>
      <c r="B588" s="22"/>
      <c r="C588" s="22"/>
      <c r="D588" s="22"/>
      <c r="E588" s="22"/>
      <c r="F588" s="22"/>
      <c r="G588" s="24">
        <f t="shared" si="92"/>
        <v>0</v>
      </c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6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4">
        <f t="shared" si="96"/>
        <v>0</v>
      </c>
      <c r="BF588" s="27">
        <f t="shared" si="94"/>
        <v>0</v>
      </c>
      <c r="BG588" s="28">
        <f t="shared" si="93"/>
        <v>0</v>
      </c>
      <c r="BH588" s="29" t="e">
        <f t="shared" si="95"/>
        <v>#DIV/0!</v>
      </c>
      <c r="BI588" s="30"/>
      <c r="BJ588" s="31" t="e">
        <f t="shared" si="100"/>
        <v>#DIV/0!</v>
      </c>
      <c r="BK588" s="22"/>
      <c r="BL588" s="33" t="e">
        <f t="shared" si="97"/>
        <v>#DIV/0!</v>
      </c>
      <c r="BM588" s="22"/>
      <c r="BN588" s="32"/>
      <c r="BO588" s="34" t="e">
        <f t="shared" si="98"/>
        <v>#DIV/0!</v>
      </c>
      <c r="BP588" s="35" t="e">
        <f t="shared" si="99"/>
        <v>#DIV/0!</v>
      </c>
    </row>
    <row r="589" spans="1:68" x14ac:dyDescent="0.45">
      <c r="A589" s="22"/>
      <c r="B589" s="22"/>
      <c r="C589" s="22"/>
      <c r="D589" s="22"/>
      <c r="E589" s="22"/>
      <c r="F589" s="22"/>
      <c r="G589" s="24">
        <f t="shared" si="92"/>
        <v>0</v>
      </c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6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4">
        <f t="shared" si="96"/>
        <v>0</v>
      </c>
      <c r="BF589" s="27">
        <f t="shared" si="94"/>
        <v>0</v>
      </c>
      <c r="BG589" s="28">
        <f t="shared" si="93"/>
        <v>0</v>
      </c>
      <c r="BH589" s="29" t="e">
        <f t="shared" si="95"/>
        <v>#DIV/0!</v>
      </c>
      <c r="BI589" s="30"/>
      <c r="BJ589" s="31" t="e">
        <f t="shared" si="100"/>
        <v>#DIV/0!</v>
      </c>
      <c r="BK589" s="22"/>
      <c r="BL589" s="33" t="e">
        <f t="shared" si="97"/>
        <v>#DIV/0!</v>
      </c>
      <c r="BM589" s="22"/>
      <c r="BN589" s="32"/>
      <c r="BO589" s="34" t="e">
        <f t="shared" si="98"/>
        <v>#DIV/0!</v>
      </c>
      <c r="BP589" s="35" t="e">
        <f t="shared" si="99"/>
        <v>#DIV/0!</v>
      </c>
    </row>
    <row r="590" spans="1:68" x14ac:dyDescent="0.45">
      <c r="A590" s="22"/>
      <c r="B590" s="22"/>
      <c r="C590" s="22"/>
      <c r="D590" s="22"/>
      <c r="E590" s="22"/>
      <c r="F590" s="22"/>
      <c r="G590" s="24">
        <f t="shared" si="92"/>
        <v>0</v>
      </c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6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4">
        <f t="shared" si="96"/>
        <v>0</v>
      </c>
      <c r="BF590" s="27">
        <f t="shared" si="94"/>
        <v>0</v>
      </c>
      <c r="BG590" s="28">
        <f t="shared" si="93"/>
        <v>0</v>
      </c>
      <c r="BH590" s="29" t="e">
        <f t="shared" si="95"/>
        <v>#DIV/0!</v>
      </c>
      <c r="BI590" s="30"/>
      <c r="BJ590" s="31" t="e">
        <f t="shared" si="100"/>
        <v>#DIV/0!</v>
      </c>
      <c r="BK590" s="22"/>
      <c r="BL590" s="33" t="e">
        <f t="shared" si="97"/>
        <v>#DIV/0!</v>
      </c>
      <c r="BM590" s="22"/>
      <c r="BN590" s="32"/>
      <c r="BO590" s="34" t="e">
        <f t="shared" si="98"/>
        <v>#DIV/0!</v>
      </c>
      <c r="BP590" s="35" t="e">
        <f t="shared" si="99"/>
        <v>#DIV/0!</v>
      </c>
    </row>
    <row r="591" spans="1:68" x14ac:dyDescent="0.45">
      <c r="A591" s="22"/>
      <c r="B591" s="22"/>
      <c r="C591" s="22"/>
      <c r="D591" s="22"/>
      <c r="E591" s="22"/>
      <c r="F591" s="22"/>
      <c r="G591" s="24">
        <f t="shared" si="92"/>
        <v>0</v>
      </c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6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4">
        <f t="shared" si="96"/>
        <v>0</v>
      </c>
      <c r="BF591" s="27">
        <f t="shared" si="94"/>
        <v>0</v>
      </c>
      <c r="BG591" s="28">
        <f t="shared" si="93"/>
        <v>0</v>
      </c>
      <c r="BH591" s="29" t="e">
        <f t="shared" si="95"/>
        <v>#DIV/0!</v>
      </c>
      <c r="BI591" s="30"/>
      <c r="BJ591" s="31" t="e">
        <f t="shared" si="100"/>
        <v>#DIV/0!</v>
      </c>
      <c r="BK591" s="22"/>
      <c r="BL591" s="33" t="e">
        <f t="shared" si="97"/>
        <v>#DIV/0!</v>
      </c>
      <c r="BM591" s="22"/>
      <c r="BN591" s="32"/>
      <c r="BO591" s="34" t="e">
        <f t="shared" si="98"/>
        <v>#DIV/0!</v>
      </c>
      <c r="BP591" s="35" t="e">
        <f t="shared" si="99"/>
        <v>#DIV/0!</v>
      </c>
    </row>
    <row r="592" spans="1:68" x14ac:dyDescent="0.45">
      <c r="A592" s="22"/>
      <c r="B592" s="22"/>
      <c r="C592" s="22"/>
      <c r="D592" s="22"/>
      <c r="E592" s="22"/>
      <c r="F592" s="22"/>
      <c r="G592" s="24">
        <f t="shared" si="92"/>
        <v>0</v>
      </c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6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4">
        <f t="shared" si="96"/>
        <v>0</v>
      </c>
      <c r="BF592" s="27">
        <f t="shared" si="94"/>
        <v>0</v>
      </c>
      <c r="BG592" s="28">
        <f t="shared" si="93"/>
        <v>0</v>
      </c>
      <c r="BH592" s="29" t="e">
        <f t="shared" si="95"/>
        <v>#DIV/0!</v>
      </c>
      <c r="BI592" s="30"/>
      <c r="BJ592" s="31" t="e">
        <f t="shared" si="100"/>
        <v>#DIV/0!</v>
      </c>
      <c r="BK592" s="22"/>
      <c r="BL592" s="33" t="e">
        <f t="shared" si="97"/>
        <v>#DIV/0!</v>
      </c>
      <c r="BM592" s="22"/>
      <c r="BN592" s="32"/>
      <c r="BO592" s="34" t="e">
        <f t="shared" si="98"/>
        <v>#DIV/0!</v>
      </c>
      <c r="BP592" s="35" t="e">
        <f t="shared" si="99"/>
        <v>#DIV/0!</v>
      </c>
    </row>
    <row r="593" spans="1:68" x14ac:dyDescent="0.45">
      <c r="A593" s="22"/>
      <c r="B593" s="22"/>
      <c r="C593" s="22"/>
      <c r="D593" s="22"/>
      <c r="E593" s="22"/>
      <c r="F593" s="22"/>
      <c r="G593" s="24">
        <f t="shared" si="92"/>
        <v>0</v>
      </c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6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4">
        <f t="shared" si="96"/>
        <v>0</v>
      </c>
      <c r="BF593" s="27">
        <f t="shared" si="94"/>
        <v>0</v>
      </c>
      <c r="BG593" s="28">
        <f t="shared" si="93"/>
        <v>0</v>
      </c>
      <c r="BH593" s="29" t="e">
        <f t="shared" si="95"/>
        <v>#DIV/0!</v>
      </c>
      <c r="BI593" s="30"/>
      <c r="BJ593" s="31" t="e">
        <f t="shared" si="100"/>
        <v>#DIV/0!</v>
      </c>
      <c r="BK593" s="22"/>
      <c r="BL593" s="33" t="e">
        <f t="shared" si="97"/>
        <v>#DIV/0!</v>
      </c>
      <c r="BM593" s="22"/>
      <c r="BN593" s="32"/>
      <c r="BO593" s="34" t="e">
        <f t="shared" si="98"/>
        <v>#DIV/0!</v>
      </c>
      <c r="BP593" s="35" t="e">
        <f t="shared" si="99"/>
        <v>#DIV/0!</v>
      </c>
    </row>
    <row r="594" spans="1:68" x14ac:dyDescent="0.45">
      <c r="A594" s="22"/>
      <c r="B594" s="22"/>
      <c r="C594" s="22"/>
      <c r="D594" s="22"/>
      <c r="E594" s="22"/>
      <c r="F594" s="22"/>
      <c r="G594" s="24">
        <f t="shared" si="92"/>
        <v>0</v>
      </c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6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4">
        <f t="shared" si="96"/>
        <v>0</v>
      </c>
      <c r="BF594" s="27">
        <f t="shared" si="94"/>
        <v>0</v>
      </c>
      <c r="BG594" s="28">
        <f t="shared" si="93"/>
        <v>0</v>
      </c>
      <c r="BH594" s="29" t="e">
        <f t="shared" si="95"/>
        <v>#DIV/0!</v>
      </c>
      <c r="BI594" s="30"/>
      <c r="BJ594" s="31" t="e">
        <f t="shared" si="100"/>
        <v>#DIV/0!</v>
      </c>
      <c r="BK594" s="22"/>
      <c r="BL594" s="33" t="e">
        <f t="shared" si="97"/>
        <v>#DIV/0!</v>
      </c>
      <c r="BM594" s="22"/>
      <c r="BN594" s="32"/>
      <c r="BO594" s="34" t="e">
        <f t="shared" si="98"/>
        <v>#DIV/0!</v>
      </c>
      <c r="BP594" s="35" t="e">
        <f t="shared" si="99"/>
        <v>#DIV/0!</v>
      </c>
    </row>
    <row r="595" spans="1:68" x14ac:dyDescent="0.45">
      <c r="A595" s="22"/>
      <c r="B595" s="22"/>
      <c r="C595" s="22"/>
      <c r="D595" s="22"/>
      <c r="E595" s="22"/>
      <c r="F595" s="22"/>
      <c r="G595" s="24">
        <f t="shared" si="92"/>
        <v>0</v>
      </c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6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4">
        <f t="shared" si="96"/>
        <v>0</v>
      </c>
      <c r="BF595" s="27">
        <f t="shared" si="94"/>
        <v>0</v>
      </c>
      <c r="BG595" s="28">
        <f t="shared" si="93"/>
        <v>0</v>
      </c>
      <c r="BH595" s="29" t="e">
        <f t="shared" si="95"/>
        <v>#DIV/0!</v>
      </c>
      <c r="BI595" s="30"/>
      <c r="BJ595" s="31" t="e">
        <f t="shared" si="100"/>
        <v>#DIV/0!</v>
      </c>
      <c r="BK595" s="22"/>
      <c r="BL595" s="33" t="e">
        <f t="shared" si="97"/>
        <v>#DIV/0!</v>
      </c>
      <c r="BM595" s="22"/>
      <c r="BN595" s="32"/>
      <c r="BO595" s="34" t="e">
        <f t="shared" si="98"/>
        <v>#DIV/0!</v>
      </c>
      <c r="BP595" s="35" t="e">
        <f t="shared" si="99"/>
        <v>#DIV/0!</v>
      </c>
    </row>
    <row r="596" spans="1:68" x14ac:dyDescent="0.45">
      <c r="A596" s="22"/>
      <c r="B596" s="22"/>
      <c r="C596" s="22"/>
      <c r="D596" s="22"/>
      <c r="E596" s="22"/>
      <c r="F596" s="22"/>
      <c r="G596" s="24">
        <f t="shared" si="92"/>
        <v>0</v>
      </c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6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4">
        <f t="shared" si="96"/>
        <v>0</v>
      </c>
      <c r="BF596" s="27">
        <f t="shared" si="94"/>
        <v>0</v>
      </c>
      <c r="BG596" s="28">
        <f t="shared" si="93"/>
        <v>0</v>
      </c>
      <c r="BH596" s="29" t="e">
        <f t="shared" si="95"/>
        <v>#DIV/0!</v>
      </c>
      <c r="BI596" s="30"/>
      <c r="BJ596" s="31" t="e">
        <f t="shared" si="100"/>
        <v>#DIV/0!</v>
      </c>
      <c r="BK596" s="22"/>
      <c r="BL596" s="33" t="e">
        <f t="shared" si="97"/>
        <v>#DIV/0!</v>
      </c>
      <c r="BM596" s="22"/>
      <c r="BN596" s="32"/>
      <c r="BO596" s="34" t="e">
        <f t="shared" si="98"/>
        <v>#DIV/0!</v>
      </c>
      <c r="BP596" s="35" t="e">
        <f t="shared" si="99"/>
        <v>#DIV/0!</v>
      </c>
    </row>
    <row r="597" spans="1:68" x14ac:dyDescent="0.45">
      <c r="A597" s="22"/>
      <c r="B597" s="22"/>
      <c r="C597" s="22"/>
      <c r="D597" s="22"/>
      <c r="E597" s="22"/>
      <c r="F597" s="22"/>
      <c r="G597" s="24">
        <f t="shared" si="92"/>
        <v>0</v>
      </c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6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4">
        <f t="shared" si="96"/>
        <v>0</v>
      </c>
      <c r="BF597" s="27">
        <f t="shared" si="94"/>
        <v>0</v>
      </c>
      <c r="BG597" s="28">
        <f t="shared" si="93"/>
        <v>0</v>
      </c>
      <c r="BH597" s="29" t="e">
        <f t="shared" si="95"/>
        <v>#DIV/0!</v>
      </c>
      <c r="BI597" s="30"/>
      <c r="BJ597" s="31" t="e">
        <f t="shared" si="100"/>
        <v>#DIV/0!</v>
      </c>
      <c r="BK597" s="22"/>
      <c r="BL597" s="33" t="e">
        <f t="shared" si="97"/>
        <v>#DIV/0!</v>
      </c>
      <c r="BM597" s="22"/>
      <c r="BN597" s="32"/>
      <c r="BO597" s="34" t="e">
        <f t="shared" si="98"/>
        <v>#DIV/0!</v>
      </c>
      <c r="BP597" s="35" t="e">
        <f t="shared" si="99"/>
        <v>#DIV/0!</v>
      </c>
    </row>
    <row r="598" spans="1:68" x14ac:dyDescent="0.45">
      <c r="A598" s="22"/>
      <c r="B598" s="22"/>
      <c r="C598" s="22"/>
      <c r="D598" s="22"/>
      <c r="E598" s="22"/>
      <c r="F598" s="22"/>
      <c r="G598" s="24">
        <f t="shared" si="92"/>
        <v>0</v>
      </c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6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4">
        <f t="shared" si="96"/>
        <v>0</v>
      </c>
      <c r="BF598" s="27">
        <f t="shared" si="94"/>
        <v>0</v>
      </c>
      <c r="BG598" s="28">
        <f t="shared" si="93"/>
        <v>0</v>
      </c>
      <c r="BH598" s="29" t="e">
        <f t="shared" si="95"/>
        <v>#DIV/0!</v>
      </c>
      <c r="BI598" s="30"/>
      <c r="BJ598" s="31" t="e">
        <f t="shared" si="100"/>
        <v>#DIV/0!</v>
      </c>
      <c r="BK598" s="22"/>
      <c r="BL598" s="33" t="e">
        <f t="shared" si="97"/>
        <v>#DIV/0!</v>
      </c>
      <c r="BM598" s="22"/>
      <c r="BN598" s="32"/>
      <c r="BO598" s="34" t="e">
        <f t="shared" si="98"/>
        <v>#DIV/0!</v>
      </c>
      <c r="BP598" s="35" t="e">
        <f t="shared" si="99"/>
        <v>#DIV/0!</v>
      </c>
    </row>
    <row r="599" spans="1:68" x14ac:dyDescent="0.45">
      <c r="A599" s="22"/>
      <c r="B599" s="22"/>
      <c r="C599" s="22"/>
      <c r="D599" s="22"/>
      <c r="E599" s="22"/>
      <c r="F599" s="22"/>
      <c r="G599" s="24">
        <f t="shared" si="92"/>
        <v>0</v>
      </c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6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4">
        <f t="shared" si="96"/>
        <v>0</v>
      </c>
      <c r="BF599" s="27">
        <f t="shared" si="94"/>
        <v>0</v>
      </c>
      <c r="BG599" s="28">
        <f t="shared" si="93"/>
        <v>0</v>
      </c>
      <c r="BH599" s="29" t="e">
        <f t="shared" si="95"/>
        <v>#DIV/0!</v>
      </c>
      <c r="BI599" s="30"/>
      <c r="BJ599" s="31" t="e">
        <f t="shared" si="100"/>
        <v>#DIV/0!</v>
      </c>
      <c r="BK599" s="22"/>
      <c r="BL599" s="33" t="e">
        <f t="shared" si="97"/>
        <v>#DIV/0!</v>
      </c>
      <c r="BM599" s="22"/>
      <c r="BN599" s="32"/>
      <c r="BO599" s="34" t="e">
        <f t="shared" si="98"/>
        <v>#DIV/0!</v>
      </c>
      <c r="BP599" s="35" t="e">
        <f t="shared" si="99"/>
        <v>#DIV/0!</v>
      </c>
    </row>
    <row r="600" spans="1:68" x14ac:dyDescent="0.45">
      <c r="A600" s="22"/>
      <c r="B600" s="22"/>
      <c r="C600" s="22"/>
      <c r="D600" s="22"/>
      <c r="E600" s="22"/>
      <c r="F600" s="22"/>
      <c r="G600" s="24">
        <f t="shared" ref="G600:G663" si="101">(D600-C600)-(E600+F600)</f>
        <v>0</v>
      </c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6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4">
        <f t="shared" si="96"/>
        <v>0</v>
      </c>
      <c r="BF600" s="27">
        <f t="shared" si="94"/>
        <v>0</v>
      </c>
      <c r="BG600" s="28">
        <f t="shared" ref="BG600:BG663" si="102">(HOUR(BF600)*60)+MINUTE(BF600)</f>
        <v>0</v>
      </c>
      <c r="BH600" s="29" t="e">
        <f t="shared" si="95"/>
        <v>#DIV/0!</v>
      </c>
      <c r="BI600" s="30"/>
      <c r="BJ600" s="31" t="e">
        <f t="shared" si="100"/>
        <v>#DIV/0!</v>
      </c>
      <c r="BK600" s="22"/>
      <c r="BL600" s="33" t="e">
        <f t="shared" si="97"/>
        <v>#DIV/0!</v>
      </c>
      <c r="BM600" s="22"/>
      <c r="BN600" s="32"/>
      <c r="BO600" s="34" t="e">
        <f t="shared" si="98"/>
        <v>#DIV/0!</v>
      </c>
      <c r="BP600" s="35" t="e">
        <f t="shared" si="99"/>
        <v>#DIV/0!</v>
      </c>
    </row>
    <row r="601" spans="1:68" x14ac:dyDescent="0.45">
      <c r="A601" s="22"/>
      <c r="B601" s="22"/>
      <c r="C601" s="22"/>
      <c r="D601" s="22"/>
      <c r="E601" s="22"/>
      <c r="F601" s="22"/>
      <c r="G601" s="24">
        <f t="shared" si="101"/>
        <v>0</v>
      </c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6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4">
        <f t="shared" si="96"/>
        <v>0</v>
      </c>
      <c r="BF601" s="27">
        <f t="shared" ref="BF601:BF664" si="103">G601-BE601</f>
        <v>0</v>
      </c>
      <c r="BG601" s="28">
        <f t="shared" si="102"/>
        <v>0</v>
      </c>
      <c r="BH601" s="29" t="e">
        <f t="shared" ref="BH601:BH664" si="104">BF601/G601</f>
        <v>#DIV/0!</v>
      </c>
      <c r="BI601" s="30"/>
      <c r="BJ601" s="31" t="e">
        <f t="shared" si="100"/>
        <v>#DIV/0!</v>
      </c>
      <c r="BK601" s="22"/>
      <c r="BL601" s="33" t="e">
        <f t="shared" si="97"/>
        <v>#DIV/0!</v>
      </c>
      <c r="BM601" s="22"/>
      <c r="BN601" s="32"/>
      <c r="BO601" s="34" t="e">
        <f t="shared" si="98"/>
        <v>#DIV/0!</v>
      </c>
      <c r="BP601" s="35" t="e">
        <f t="shared" si="99"/>
        <v>#DIV/0!</v>
      </c>
    </row>
    <row r="602" spans="1:68" x14ac:dyDescent="0.45">
      <c r="A602" s="22"/>
      <c r="B602" s="22"/>
      <c r="C602" s="22"/>
      <c r="D602" s="22"/>
      <c r="E602" s="22"/>
      <c r="F602" s="22"/>
      <c r="G602" s="24">
        <f t="shared" si="101"/>
        <v>0</v>
      </c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6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4">
        <f t="shared" si="96"/>
        <v>0</v>
      </c>
      <c r="BF602" s="27">
        <f t="shared" si="103"/>
        <v>0</v>
      </c>
      <c r="BG602" s="28">
        <f t="shared" si="102"/>
        <v>0</v>
      </c>
      <c r="BH602" s="29" t="e">
        <f t="shared" si="104"/>
        <v>#DIV/0!</v>
      </c>
      <c r="BI602" s="30"/>
      <c r="BJ602" s="31" t="e">
        <f t="shared" si="100"/>
        <v>#DIV/0!</v>
      </c>
      <c r="BK602" s="22"/>
      <c r="BL602" s="33" t="e">
        <f t="shared" si="97"/>
        <v>#DIV/0!</v>
      </c>
      <c r="BM602" s="22"/>
      <c r="BN602" s="32"/>
      <c r="BO602" s="34" t="e">
        <f t="shared" si="98"/>
        <v>#DIV/0!</v>
      </c>
      <c r="BP602" s="35" t="e">
        <f t="shared" si="99"/>
        <v>#DIV/0!</v>
      </c>
    </row>
    <row r="603" spans="1:68" x14ac:dyDescent="0.45">
      <c r="A603" s="22"/>
      <c r="B603" s="22"/>
      <c r="C603" s="22"/>
      <c r="D603" s="22"/>
      <c r="E603" s="22"/>
      <c r="F603" s="22"/>
      <c r="G603" s="24">
        <f t="shared" si="101"/>
        <v>0</v>
      </c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6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4">
        <f t="shared" si="96"/>
        <v>0</v>
      </c>
      <c r="BF603" s="27">
        <f t="shared" si="103"/>
        <v>0</v>
      </c>
      <c r="BG603" s="28">
        <f t="shared" si="102"/>
        <v>0</v>
      </c>
      <c r="BH603" s="29" t="e">
        <f t="shared" si="104"/>
        <v>#DIV/0!</v>
      </c>
      <c r="BI603" s="30"/>
      <c r="BJ603" s="31" t="e">
        <f t="shared" si="100"/>
        <v>#DIV/0!</v>
      </c>
      <c r="BK603" s="22"/>
      <c r="BL603" s="33" t="e">
        <f t="shared" si="97"/>
        <v>#DIV/0!</v>
      </c>
      <c r="BM603" s="22"/>
      <c r="BN603" s="32"/>
      <c r="BO603" s="34" t="e">
        <f t="shared" si="98"/>
        <v>#DIV/0!</v>
      </c>
      <c r="BP603" s="35" t="e">
        <f t="shared" si="99"/>
        <v>#DIV/0!</v>
      </c>
    </row>
    <row r="604" spans="1:68" x14ac:dyDescent="0.45">
      <c r="A604" s="22"/>
      <c r="B604" s="22"/>
      <c r="C604" s="22"/>
      <c r="D604" s="22"/>
      <c r="E604" s="22"/>
      <c r="F604" s="22"/>
      <c r="G604" s="24">
        <f t="shared" si="101"/>
        <v>0</v>
      </c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6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4">
        <f t="shared" ref="BE604:BE667" si="105">SUM(H604:BD604)</f>
        <v>0</v>
      </c>
      <c r="BF604" s="27">
        <f t="shared" si="103"/>
        <v>0</v>
      </c>
      <c r="BG604" s="28">
        <f t="shared" si="102"/>
        <v>0</v>
      </c>
      <c r="BH604" s="29" t="e">
        <f t="shared" si="104"/>
        <v>#DIV/0!</v>
      </c>
      <c r="BI604" s="30"/>
      <c r="BJ604" s="31" t="e">
        <f t="shared" si="100"/>
        <v>#DIV/0!</v>
      </c>
      <c r="BK604" s="22"/>
      <c r="BL604" s="33" t="e">
        <f t="shared" si="97"/>
        <v>#DIV/0!</v>
      </c>
      <c r="BM604" s="22"/>
      <c r="BN604" s="32"/>
      <c r="BO604" s="34" t="e">
        <f t="shared" si="98"/>
        <v>#DIV/0!</v>
      </c>
      <c r="BP604" s="35" t="e">
        <f t="shared" si="99"/>
        <v>#DIV/0!</v>
      </c>
    </row>
    <row r="605" spans="1:68" x14ac:dyDescent="0.45">
      <c r="A605" s="22"/>
      <c r="B605" s="22"/>
      <c r="C605" s="22"/>
      <c r="D605" s="22"/>
      <c r="E605" s="22"/>
      <c r="F605" s="22"/>
      <c r="G605" s="24">
        <f t="shared" si="101"/>
        <v>0</v>
      </c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6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4">
        <f t="shared" si="105"/>
        <v>0</v>
      </c>
      <c r="BF605" s="27">
        <f t="shared" si="103"/>
        <v>0</v>
      </c>
      <c r="BG605" s="28">
        <f t="shared" si="102"/>
        <v>0</v>
      </c>
      <c r="BH605" s="29" t="e">
        <f t="shared" si="104"/>
        <v>#DIV/0!</v>
      </c>
      <c r="BI605" s="30"/>
      <c r="BJ605" s="31" t="e">
        <f t="shared" si="100"/>
        <v>#DIV/0!</v>
      </c>
      <c r="BK605" s="22"/>
      <c r="BL605" s="33" t="e">
        <f t="shared" si="97"/>
        <v>#DIV/0!</v>
      </c>
      <c r="BM605" s="22"/>
      <c r="BN605" s="32"/>
      <c r="BO605" s="34" t="e">
        <f t="shared" si="98"/>
        <v>#DIV/0!</v>
      </c>
      <c r="BP605" s="35" t="e">
        <f t="shared" si="99"/>
        <v>#DIV/0!</v>
      </c>
    </row>
    <row r="606" spans="1:68" x14ac:dyDescent="0.45">
      <c r="A606" s="22"/>
      <c r="B606" s="22"/>
      <c r="C606" s="22"/>
      <c r="D606" s="22"/>
      <c r="E606" s="22"/>
      <c r="F606" s="22"/>
      <c r="G606" s="24">
        <f t="shared" si="101"/>
        <v>0</v>
      </c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6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4">
        <f t="shared" si="105"/>
        <v>0</v>
      </c>
      <c r="BF606" s="27">
        <f t="shared" si="103"/>
        <v>0</v>
      </c>
      <c r="BG606" s="28">
        <f t="shared" si="102"/>
        <v>0</v>
      </c>
      <c r="BH606" s="29" t="e">
        <f t="shared" si="104"/>
        <v>#DIV/0!</v>
      </c>
      <c r="BI606" s="30"/>
      <c r="BJ606" s="31" t="e">
        <f t="shared" si="100"/>
        <v>#DIV/0!</v>
      </c>
      <c r="BK606" s="22"/>
      <c r="BL606" s="33" t="e">
        <f t="shared" si="97"/>
        <v>#DIV/0!</v>
      </c>
      <c r="BM606" s="22"/>
      <c r="BN606" s="32"/>
      <c r="BO606" s="34" t="e">
        <f t="shared" si="98"/>
        <v>#DIV/0!</v>
      </c>
      <c r="BP606" s="35" t="e">
        <f t="shared" si="99"/>
        <v>#DIV/0!</v>
      </c>
    </row>
    <row r="607" spans="1:68" x14ac:dyDescent="0.45">
      <c r="A607" s="22"/>
      <c r="B607" s="22"/>
      <c r="C607" s="22"/>
      <c r="D607" s="22"/>
      <c r="E607" s="22"/>
      <c r="F607" s="22"/>
      <c r="G607" s="24">
        <f t="shared" si="101"/>
        <v>0</v>
      </c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6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4">
        <f t="shared" si="105"/>
        <v>0</v>
      </c>
      <c r="BF607" s="27">
        <f t="shared" si="103"/>
        <v>0</v>
      </c>
      <c r="BG607" s="28">
        <f t="shared" si="102"/>
        <v>0</v>
      </c>
      <c r="BH607" s="29" t="e">
        <f t="shared" si="104"/>
        <v>#DIV/0!</v>
      </c>
      <c r="BI607" s="30"/>
      <c r="BJ607" s="31" t="e">
        <f t="shared" si="100"/>
        <v>#DIV/0!</v>
      </c>
      <c r="BK607" s="22"/>
      <c r="BL607" s="33" t="e">
        <f t="shared" si="97"/>
        <v>#DIV/0!</v>
      </c>
      <c r="BM607" s="22"/>
      <c r="BN607" s="32"/>
      <c r="BO607" s="34" t="e">
        <f t="shared" si="98"/>
        <v>#DIV/0!</v>
      </c>
      <c r="BP607" s="35" t="e">
        <f t="shared" si="99"/>
        <v>#DIV/0!</v>
      </c>
    </row>
    <row r="608" spans="1:68" x14ac:dyDescent="0.45">
      <c r="A608" s="22"/>
      <c r="B608" s="22"/>
      <c r="C608" s="22"/>
      <c r="D608" s="22"/>
      <c r="E608" s="22"/>
      <c r="F608" s="22"/>
      <c r="G608" s="24">
        <f t="shared" si="101"/>
        <v>0</v>
      </c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6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4">
        <f t="shared" si="105"/>
        <v>0</v>
      </c>
      <c r="BF608" s="27">
        <f t="shared" si="103"/>
        <v>0</v>
      </c>
      <c r="BG608" s="28">
        <f t="shared" si="102"/>
        <v>0</v>
      </c>
      <c r="BH608" s="29" t="e">
        <f t="shared" si="104"/>
        <v>#DIV/0!</v>
      </c>
      <c r="BI608" s="30"/>
      <c r="BJ608" s="31" t="e">
        <f t="shared" si="100"/>
        <v>#DIV/0!</v>
      </c>
      <c r="BK608" s="22"/>
      <c r="BL608" s="33" t="e">
        <f t="shared" si="97"/>
        <v>#DIV/0!</v>
      </c>
      <c r="BM608" s="22"/>
      <c r="BN608" s="32"/>
      <c r="BO608" s="34" t="e">
        <f t="shared" si="98"/>
        <v>#DIV/0!</v>
      </c>
      <c r="BP608" s="35" t="e">
        <f t="shared" si="99"/>
        <v>#DIV/0!</v>
      </c>
    </row>
    <row r="609" spans="1:68" x14ac:dyDescent="0.45">
      <c r="A609" s="22"/>
      <c r="B609" s="22"/>
      <c r="C609" s="22"/>
      <c r="D609" s="22"/>
      <c r="E609" s="22"/>
      <c r="F609" s="22"/>
      <c r="G609" s="24">
        <f t="shared" si="101"/>
        <v>0</v>
      </c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6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4">
        <f t="shared" si="105"/>
        <v>0</v>
      </c>
      <c r="BF609" s="27">
        <f t="shared" si="103"/>
        <v>0</v>
      </c>
      <c r="BG609" s="28">
        <f t="shared" si="102"/>
        <v>0</v>
      </c>
      <c r="BH609" s="29" t="e">
        <f t="shared" si="104"/>
        <v>#DIV/0!</v>
      </c>
      <c r="BI609" s="30"/>
      <c r="BJ609" s="31" t="e">
        <f t="shared" si="100"/>
        <v>#DIV/0!</v>
      </c>
      <c r="BK609" s="22"/>
      <c r="BL609" s="33" t="e">
        <f t="shared" si="97"/>
        <v>#DIV/0!</v>
      </c>
      <c r="BM609" s="22"/>
      <c r="BN609" s="32"/>
      <c r="BO609" s="34" t="e">
        <f t="shared" si="98"/>
        <v>#DIV/0!</v>
      </c>
      <c r="BP609" s="35" t="e">
        <f t="shared" si="99"/>
        <v>#DIV/0!</v>
      </c>
    </row>
    <row r="610" spans="1:68" x14ac:dyDescent="0.45">
      <c r="A610" s="22"/>
      <c r="B610" s="22"/>
      <c r="C610" s="22"/>
      <c r="D610" s="22"/>
      <c r="E610" s="22"/>
      <c r="F610" s="22"/>
      <c r="G610" s="24">
        <f t="shared" si="101"/>
        <v>0</v>
      </c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6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4">
        <f t="shared" si="105"/>
        <v>0</v>
      </c>
      <c r="BF610" s="27">
        <f t="shared" si="103"/>
        <v>0</v>
      </c>
      <c r="BG610" s="28">
        <f t="shared" si="102"/>
        <v>0</v>
      </c>
      <c r="BH610" s="29" t="e">
        <f t="shared" si="104"/>
        <v>#DIV/0!</v>
      </c>
      <c r="BI610" s="30"/>
      <c r="BJ610" s="31" t="e">
        <f t="shared" si="100"/>
        <v>#DIV/0!</v>
      </c>
      <c r="BK610" s="22"/>
      <c r="BL610" s="33" t="e">
        <f t="shared" si="97"/>
        <v>#DIV/0!</v>
      </c>
      <c r="BM610" s="22"/>
      <c r="BN610" s="32"/>
      <c r="BO610" s="34" t="e">
        <f t="shared" si="98"/>
        <v>#DIV/0!</v>
      </c>
      <c r="BP610" s="35" t="e">
        <f t="shared" si="99"/>
        <v>#DIV/0!</v>
      </c>
    </row>
    <row r="611" spans="1:68" x14ac:dyDescent="0.45">
      <c r="A611" s="22"/>
      <c r="B611" s="22"/>
      <c r="C611" s="22"/>
      <c r="D611" s="22"/>
      <c r="E611" s="22"/>
      <c r="F611" s="22"/>
      <c r="G611" s="24">
        <f t="shared" si="101"/>
        <v>0</v>
      </c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6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4">
        <f t="shared" si="105"/>
        <v>0</v>
      </c>
      <c r="BF611" s="27">
        <f t="shared" si="103"/>
        <v>0</v>
      </c>
      <c r="BG611" s="28">
        <f t="shared" si="102"/>
        <v>0</v>
      </c>
      <c r="BH611" s="29" t="e">
        <f t="shared" si="104"/>
        <v>#DIV/0!</v>
      </c>
      <c r="BI611" s="30"/>
      <c r="BJ611" s="31" t="e">
        <f t="shared" si="100"/>
        <v>#DIV/0!</v>
      </c>
      <c r="BK611" s="22"/>
      <c r="BL611" s="33" t="e">
        <f t="shared" si="97"/>
        <v>#DIV/0!</v>
      </c>
      <c r="BM611" s="22"/>
      <c r="BN611" s="32"/>
      <c r="BO611" s="34" t="e">
        <f t="shared" si="98"/>
        <v>#DIV/0!</v>
      </c>
      <c r="BP611" s="35" t="e">
        <f t="shared" si="99"/>
        <v>#DIV/0!</v>
      </c>
    </row>
    <row r="612" spans="1:68" x14ac:dyDescent="0.45">
      <c r="A612" s="22"/>
      <c r="B612" s="22"/>
      <c r="C612" s="22"/>
      <c r="D612" s="22"/>
      <c r="E612" s="22"/>
      <c r="F612" s="22"/>
      <c r="G612" s="24">
        <f t="shared" si="101"/>
        <v>0</v>
      </c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6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4">
        <f t="shared" si="105"/>
        <v>0</v>
      </c>
      <c r="BF612" s="27">
        <f t="shared" si="103"/>
        <v>0</v>
      </c>
      <c r="BG612" s="28">
        <f t="shared" si="102"/>
        <v>0</v>
      </c>
      <c r="BH612" s="29" t="e">
        <f t="shared" si="104"/>
        <v>#DIV/0!</v>
      </c>
      <c r="BI612" s="30"/>
      <c r="BJ612" s="31" t="e">
        <f t="shared" si="100"/>
        <v>#DIV/0!</v>
      </c>
      <c r="BK612" s="22"/>
      <c r="BL612" s="33" t="e">
        <f t="shared" si="97"/>
        <v>#DIV/0!</v>
      </c>
      <c r="BM612" s="22"/>
      <c r="BN612" s="32"/>
      <c r="BO612" s="34" t="e">
        <f t="shared" si="98"/>
        <v>#DIV/0!</v>
      </c>
      <c r="BP612" s="35" t="e">
        <f t="shared" si="99"/>
        <v>#DIV/0!</v>
      </c>
    </row>
    <row r="613" spans="1:68" x14ac:dyDescent="0.45">
      <c r="A613" s="22"/>
      <c r="B613" s="22"/>
      <c r="C613" s="22"/>
      <c r="D613" s="22"/>
      <c r="E613" s="22"/>
      <c r="F613" s="22"/>
      <c r="G613" s="24">
        <f t="shared" si="101"/>
        <v>0</v>
      </c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6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4">
        <f t="shared" si="105"/>
        <v>0</v>
      </c>
      <c r="BF613" s="27">
        <f t="shared" si="103"/>
        <v>0</v>
      </c>
      <c r="BG613" s="28">
        <f t="shared" si="102"/>
        <v>0</v>
      </c>
      <c r="BH613" s="29" t="e">
        <f t="shared" si="104"/>
        <v>#DIV/0!</v>
      </c>
      <c r="BI613" s="30"/>
      <c r="BJ613" s="31" t="e">
        <f t="shared" si="100"/>
        <v>#DIV/0!</v>
      </c>
      <c r="BK613" s="22"/>
      <c r="BL613" s="33" t="e">
        <f t="shared" si="97"/>
        <v>#DIV/0!</v>
      </c>
      <c r="BM613" s="22"/>
      <c r="BN613" s="32"/>
      <c r="BO613" s="34" t="e">
        <f t="shared" si="98"/>
        <v>#DIV/0!</v>
      </c>
      <c r="BP613" s="35" t="e">
        <f t="shared" si="99"/>
        <v>#DIV/0!</v>
      </c>
    </row>
    <row r="614" spans="1:68" x14ac:dyDescent="0.45">
      <c r="A614" s="22"/>
      <c r="B614" s="22"/>
      <c r="C614" s="22"/>
      <c r="D614" s="22"/>
      <c r="E614" s="22"/>
      <c r="F614" s="22"/>
      <c r="G614" s="24">
        <f t="shared" si="101"/>
        <v>0</v>
      </c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6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4">
        <f t="shared" si="105"/>
        <v>0</v>
      </c>
      <c r="BF614" s="27">
        <f t="shared" si="103"/>
        <v>0</v>
      </c>
      <c r="BG614" s="28">
        <f t="shared" si="102"/>
        <v>0</v>
      </c>
      <c r="BH614" s="29" t="e">
        <f t="shared" si="104"/>
        <v>#DIV/0!</v>
      </c>
      <c r="BI614" s="30"/>
      <c r="BJ614" s="31" t="e">
        <f t="shared" si="100"/>
        <v>#DIV/0!</v>
      </c>
      <c r="BK614" s="22"/>
      <c r="BL614" s="33" t="e">
        <f t="shared" si="97"/>
        <v>#DIV/0!</v>
      </c>
      <c r="BM614" s="22"/>
      <c r="BN614" s="32"/>
      <c r="BO614" s="34" t="e">
        <f t="shared" si="98"/>
        <v>#DIV/0!</v>
      </c>
      <c r="BP614" s="35" t="e">
        <f t="shared" si="99"/>
        <v>#DIV/0!</v>
      </c>
    </row>
    <row r="615" spans="1:68" x14ac:dyDescent="0.45">
      <c r="A615" s="22"/>
      <c r="B615" s="22"/>
      <c r="C615" s="22"/>
      <c r="D615" s="22"/>
      <c r="E615" s="22"/>
      <c r="F615" s="22"/>
      <c r="G615" s="24">
        <f t="shared" si="101"/>
        <v>0</v>
      </c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6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4">
        <f t="shared" si="105"/>
        <v>0</v>
      </c>
      <c r="BF615" s="27">
        <f t="shared" si="103"/>
        <v>0</v>
      </c>
      <c r="BG615" s="28">
        <f t="shared" si="102"/>
        <v>0</v>
      </c>
      <c r="BH615" s="29" t="e">
        <f t="shared" si="104"/>
        <v>#DIV/0!</v>
      </c>
      <c r="BI615" s="30"/>
      <c r="BJ615" s="31" t="e">
        <f t="shared" si="100"/>
        <v>#DIV/0!</v>
      </c>
      <c r="BK615" s="22"/>
      <c r="BL615" s="33" t="e">
        <f t="shared" si="97"/>
        <v>#DIV/0!</v>
      </c>
      <c r="BM615" s="22"/>
      <c r="BN615" s="32"/>
      <c r="BO615" s="34" t="e">
        <f t="shared" si="98"/>
        <v>#DIV/0!</v>
      </c>
      <c r="BP615" s="35" t="e">
        <f t="shared" si="99"/>
        <v>#DIV/0!</v>
      </c>
    </row>
    <row r="616" spans="1:68" x14ac:dyDescent="0.45">
      <c r="A616" s="22"/>
      <c r="B616" s="22"/>
      <c r="C616" s="22"/>
      <c r="D616" s="22"/>
      <c r="E616" s="22"/>
      <c r="F616" s="22"/>
      <c r="G616" s="24">
        <f t="shared" si="101"/>
        <v>0</v>
      </c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6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4">
        <f t="shared" si="105"/>
        <v>0</v>
      </c>
      <c r="BF616" s="27">
        <f t="shared" si="103"/>
        <v>0</v>
      </c>
      <c r="BG616" s="28">
        <f t="shared" si="102"/>
        <v>0</v>
      </c>
      <c r="BH616" s="29" t="e">
        <f t="shared" si="104"/>
        <v>#DIV/0!</v>
      </c>
      <c r="BI616" s="30"/>
      <c r="BJ616" s="31" t="e">
        <f t="shared" si="100"/>
        <v>#DIV/0!</v>
      </c>
      <c r="BK616" s="22"/>
      <c r="BL616" s="33" t="e">
        <f t="shared" si="97"/>
        <v>#DIV/0!</v>
      </c>
      <c r="BM616" s="22"/>
      <c r="BN616" s="32"/>
      <c r="BO616" s="34" t="e">
        <f t="shared" si="98"/>
        <v>#DIV/0!</v>
      </c>
      <c r="BP616" s="35" t="e">
        <f t="shared" si="99"/>
        <v>#DIV/0!</v>
      </c>
    </row>
    <row r="617" spans="1:68" x14ac:dyDescent="0.45">
      <c r="A617" s="22"/>
      <c r="B617" s="22"/>
      <c r="C617" s="22"/>
      <c r="D617" s="22"/>
      <c r="E617" s="22"/>
      <c r="F617" s="22"/>
      <c r="G617" s="24">
        <f t="shared" si="101"/>
        <v>0</v>
      </c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6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4">
        <f t="shared" si="105"/>
        <v>0</v>
      </c>
      <c r="BF617" s="27">
        <f t="shared" si="103"/>
        <v>0</v>
      </c>
      <c r="BG617" s="28">
        <f t="shared" si="102"/>
        <v>0</v>
      </c>
      <c r="BH617" s="29" t="e">
        <f t="shared" si="104"/>
        <v>#DIV/0!</v>
      </c>
      <c r="BI617" s="30"/>
      <c r="BJ617" s="31" t="e">
        <f t="shared" si="100"/>
        <v>#DIV/0!</v>
      </c>
      <c r="BK617" s="22"/>
      <c r="BL617" s="33" t="e">
        <f t="shared" si="97"/>
        <v>#DIV/0!</v>
      </c>
      <c r="BM617" s="22"/>
      <c r="BN617" s="32"/>
      <c r="BO617" s="34" t="e">
        <f t="shared" si="98"/>
        <v>#DIV/0!</v>
      </c>
      <c r="BP617" s="35" t="e">
        <f t="shared" si="99"/>
        <v>#DIV/0!</v>
      </c>
    </row>
    <row r="618" spans="1:68" x14ac:dyDescent="0.45">
      <c r="A618" s="22"/>
      <c r="B618" s="22"/>
      <c r="C618" s="22"/>
      <c r="D618" s="22"/>
      <c r="E618" s="22"/>
      <c r="F618" s="22"/>
      <c r="G618" s="24">
        <f t="shared" si="101"/>
        <v>0</v>
      </c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6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4">
        <f t="shared" si="105"/>
        <v>0</v>
      </c>
      <c r="BF618" s="27">
        <f t="shared" si="103"/>
        <v>0</v>
      </c>
      <c r="BG618" s="28">
        <f t="shared" si="102"/>
        <v>0</v>
      </c>
      <c r="BH618" s="29" t="e">
        <f t="shared" si="104"/>
        <v>#DIV/0!</v>
      </c>
      <c r="BI618" s="30"/>
      <c r="BJ618" s="31" t="e">
        <f t="shared" si="100"/>
        <v>#DIV/0!</v>
      </c>
      <c r="BK618" s="22"/>
      <c r="BL618" s="33" t="e">
        <f t="shared" si="97"/>
        <v>#DIV/0!</v>
      </c>
      <c r="BM618" s="22"/>
      <c r="BN618" s="32"/>
      <c r="BO618" s="34" t="e">
        <f t="shared" si="98"/>
        <v>#DIV/0!</v>
      </c>
      <c r="BP618" s="35" t="e">
        <f t="shared" si="99"/>
        <v>#DIV/0!</v>
      </c>
    </row>
    <row r="619" spans="1:68" x14ac:dyDescent="0.45">
      <c r="A619" s="22"/>
      <c r="B619" s="22"/>
      <c r="C619" s="22"/>
      <c r="D619" s="22"/>
      <c r="E619" s="22"/>
      <c r="F619" s="22"/>
      <c r="G619" s="24">
        <f t="shared" si="101"/>
        <v>0</v>
      </c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6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4">
        <f t="shared" si="105"/>
        <v>0</v>
      </c>
      <c r="BF619" s="27">
        <f t="shared" si="103"/>
        <v>0</v>
      </c>
      <c r="BG619" s="28">
        <f t="shared" si="102"/>
        <v>0</v>
      </c>
      <c r="BH619" s="29" t="e">
        <f t="shared" si="104"/>
        <v>#DIV/0!</v>
      </c>
      <c r="BI619" s="30"/>
      <c r="BJ619" s="31" t="e">
        <f t="shared" si="100"/>
        <v>#DIV/0!</v>
      </c>
      <c r="BK619" s="22"/>
      <c r="BL619" s="33" t="e">
        <f t="shared" si="97"/>
        <v>#DIV/0!</v>
      </c>
      <c r="BM619" s="22"/>
      <c r="BN619" s="32"/>
      <c r="BO619" s="34" t="e">
        <f t="shared" si="98"/>
        <v>#DIV/0!</v>
      </c>
      <c r="BP619" s="35" t="e">
        <f t="shared" si="99"/>
        <v>#DIV/0!</v>
      </c>
    </row>
    <row r="620" spans="1:68" x14ac:dyDescent="0.45">
      <c r="A620" s="22"/>
      <c r="B620" s="22"/>
      <c r="C620" s="22"/>
      <c r="D620" s="22"/>
      <c r="E620" s="22"/>
      <c r="F620" s="22"/>
      <c r="G620" s="24">
        <f t="shared" si="101"/>
        <v>0</v>
      </c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6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4">
        <f t="shared" si="105"/>
        <v>0</v>
      </c>
      <c r="BF620" s="27">
        <f t="shared" si="103"/>
        <v>0</v>
      </c>
      <c r="BG620" s="28">
        <f t="shared" si="102"/>
        <v>0</v>
      </c>
      <c r="BH620" s="29" t="e">
        <f t="shared" si="104"/>
        <v>#DIV/0!</v>
      </c>
      <c r="BI620" s="30"/>
      <c r="BJ620" s="31" t="e">
        <f t="shared" si="100"/>
        <v>#DIV/0!</v>
      </c>
      <c r="BK620" s="22"/>
      <c r="BL620" s="33" t="e">
        <f t="shared" si="97"/>
        <v>#DIV/0!</v>
      </c>
      <c r="BM620" s="22"/>
      <c r="BN620" s="32"/>
      <c r="BO620" s="34" t="e">
        <f t="shared" si="98"/>
        <v>#DIV/0!</v>
      </c>
      <c r="BP620" s="35" t="e">
        <f t="shared" si="99"/>
        <v>#DIV/0!</v>
      </c>
    </row>
    <row r="621" spans="1:68" x14ac:dyDescent="0.45">
      <c r="A621" s="22"/>
      <c r="B621" s="22"/>
      <c r="C621" s="22"/>
      <c r="D621" s="22"/>
      <c r="E621" s="22"/>
      <c r="F621" s="22"/>
      <c r="G621" s="24">
        <f t="shared" si="101"/>
        <v>0</v>
      </c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6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4">
        <f t="shared" si="105"/>
        <v>0</v>
      </c>
      <c r="BF621" s="27">
        <f t="shared" si="103"/>
        <v>0</v>
      </c>
      <c r="BG621" s="28">
        <f t="shared" si="102"/>
        <v>0</v>
      </c>
      <c r="BH621" s="29" t="e">
        <f t="shared" si="104"/>
        <v>#DIV/0!</v>
      </c>
      <c r="BI621" s="30"/>
      <c r="BJ621" s="31" t="e">
        <f t="shared" si="100"/>
        <v>#DIV/0!</v>
      </c>
      <c r="BK621" s="22"/>
      <c r="BL621" s="33" t="e">
        <f t="shared" si="97"/>
        <v>#DIV/0!</v>
      </c>
      <c r="BM621" s="22"/>
      <c r="BN621" s="32"/>
      <c r="BO621" s="34" t="e">
        <f t="shared" si="98"/>
        <v>#DIV/0!</v>
      </c>
      <c r="BP621" s="35" t="e">
        <f t="shared" si="99"/>
        <v>#DIV/0!</v>
      </c>
    </row>
    <row r="622" spans="1:68" x14ac:dyDescent="0.45">
      <c r="A622" s="22"/>
      <c r="B622" s="22"/>
      <c r="C622" s="22"/>
      <c r="D622" s="22"/>
      <c r="E622" s="22"/>
      <c r="F622" s="22"/>
      <c r="G622" s="24">
        <f t="shared" si="101"/>
        <v>0</v>
      </c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6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4">
        <f t="shared" si="105"/>
        <v>0</v>
      </c>
      <c r="BF622" s="27">
        <f t="shared" si="103"/>
        <v>0</v>
      </c>
      <c r="BG622" s="28">
        <f t="shared" si="102"/>
        <v>0</v>
      </c>
      <c r="BH622" s="29" t="e">
        <f t="shared" si="104"/>
        <v>#DIV/0!</v>
      </c>
      <c r="BI622" s="30"/>
      <c r="BJ622" s="31" t="e">
        <f t="shared" si="100"/>
        <v>#DIV/0!</v>
      </c>
      <c r="BK622" s="22"/>
      <c r="BL622" s="33" t="e">
        <f t="shared" si="97"/>
        <v>#DIV/0!</v>
      </c>
      <c r="BM622" s="22"/>
      <c r="BN622" s="32"/>
      <c r="BO622" s="34" t="e">
        <f t="shared" si="98"/>
        <v>#DIV/0!</v>
      </c>
      <c r="BP622" s="35" t="e">
        <f t="shared" si="99"/>
        <v>#DIV/0!</v>
      </c>
    </row>
    <row r="623" spans="1:68" x14ac:dyDescent="0.45">
      <c r="A623" s="22"/>
      <c r="B623" s="22"/>
      <c r="C623" s="22"/>
      <c r="D623" s="22"/>
      <c r="E623" s="22"/>
      <c r="F623" s="22"/>
      <c r="G623" s="24">
        <f t="shared" si="101"/>
        <v>0</v>
      </c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6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4">
        <f t="shared" si="105"/>
        <v>0</v>
      </c>
      <c r="BF623" s="27">
        <f t="shared" si="103"/>
        <v>0</v>
      </c>
      <c r="BG623" s="28">
        <f t="shared" si="102"/>
        <v>0</v>
      </c>
      <c r="BH623" s="29" t="e">
        <f t="shared" si="104"/>
        <v>#DIV/0!</v>
      </c>
      <c r="BI623" s="30"/>
      <c r="BJ623" s="31" t="e">
        <f t="shared" si="100"/>
        <v>#DIV/0!</v>
      </c>
      <c r="BK623" s="22"/>
      <c r="BL623" s="33" t="e">
        <f t="shared" si="97"/>
        <v>#DIV/0!</v>
      </c>
      <c r="BM623" s="22"/>
      <c r="BN623" s="32"/>
      <c r="BO623" s="34" t="e">
        <f t="shared" si="98"/>
        <v>#DIV/0!</v>
      </c>
      <c r="BP623" s="35" t="e">
        <f t="shared" si="99"/>
        <v>#DIV/0!</v>
      </c>
    </row>
    <row r="624" spans="1:68" x14ac:dyDescent="0.45">
      <c r="A624" s="22"/>
      <c r="B624" s="22"/>
      <c r="C624" s="22"/>
      <c r="D624" s="22"/>
      <c r="E624" s="22"/>
      <c r="F624" s="22"/>
      <c r="G624" s="24">
        <f t="shared" si="101"/>
        <v>0</v>
      </c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6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4">
        <f t="shared" si="105"/>
        <v>0</v>
      </c>
      <c r="BF624" s="27">
        <f t="shared" si="103"/>
        <v>0</v>
      </c>
      <c r="BG624" s="28">
        <f t="shared" si="102"/>
        <v>0</v>
      </c>
      <c r="BH624" s="29" t="e">
        <f t="shared" si="104"/>
        <v>#DIV/0!</v>
      </c>
      <c r="BI624" s="30"/>
      <c r="BJ624" s="31" t="e">
        <f t="shared" si="100"/>
        <v>#DIV/0!</v>
      </c>
      <c r="BK624" s="22"/>
      <c r="BL624" s="33" t="e">
        <f t="shared" si="97"/>
        <v>#DIV/0!</v>
      </c>
      <c r="BM624" s="22"/>
      <c r="BN624" s="32"/>
      <c r="BO624" s="34" t="e">
        <f t="shared" si="98"/>
        <v>#DIV/0!</v>
      </c>
      <c r="BP624" s="35" t="e">
        <f t="shared" si="99"/>
        <v>#DIV/0!</v>
      </c>
    </row>
    <row r="625" spans="1:68" x14ac:dyDescent="0.45">
      <c r="A625" s="22"/>
      <c r="B625" s="22"/>
      <c r="C625" s="22"/>
      <c r="D625" s="22"/>
      <c r="E625" s="22"/>
      <c r="F625" s="22"/>
      <c r="G625" s="24">
        <f t="shared" si="101"/>
        <v>0</v>
      </c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6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4">
        <f t="shared" si="105"/>
        <v>0</v>
      </c>
      <c r="BF625" s="27">
        <f t="shared" si="103"/>
        <v>0</v>
      </c>
      <c r="BG625" s="28">
        <f t="shared" si="102"/>
        <v>0</v>
      </c>
      <c r="BH625" s="29" t="e">
        <f t="shared" si="104"/>
        <v>#DIV/0!</v>
      </c>
      <c r="BI625" s="30"/>
      <c r="BJ625" s="31" t="e">
        <f t="shared" si="100"/>
        <v>#DIV/0!</v>
      </c>
      <c r="BK625" s="22"/>
      <c r="BL625" s="33" t="e">
        <f t="shared" si="97"/>
        <v>#DIV/0!</v>
      </c>
      <c r="BM625" s="22"/>
      <c r="BN625" s="32"/>
      <c r="BO625" s="34" t="e">
        <f t="shared" si="98"/>
        <v>#DIV/0!</v>
      </c>
      <c r="BP625" s="35" t="e">
        <f t="shared" si="99"/>
        <v>#DIV/0!</v>
      </c>
    </row>
    <row r="626" spans="1:68" x14ac:dyDescent="0.45">
      <c r="A626" s="22"/>
      <c r="B626" s="22"/>
      <c r="C626" s="22"/>
      <c r="D626" s="22"/>
      <c r="E626" s="22"/>
      <c r="F626" s="22"/>
      <c r="G626" s="24">
        <f t="shared" si="101"/>
        <v>0</v>
      </c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6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4">
        <f t="shared" si="105"/>
        <v>0</v>
      </c>
      <c r="BF626" s="27">
        <f t="shared" si="103"/>
        <v>0</v>
      </c>
      <c r="BG626" s="28">
        <f t="shared" si="102"/>
        <v>0</v>
      </c>
      <c r="BH626" s="29" t="e">
        <f t="shared" si="104"/>
        <v>#DIV/0!</v>
      </c>
      <c r="BI626" s="30"/>
      <c r="BJ626" s="31" t="e">
        <f t="shared" si="100"/>
        <v>#DIV/0!</v>
      </c>
      <c r="BK626" s="22"/>
      <c r="BL626" s="33" t="e">
        <f t="shared" si="97"/>
        <v>#DIV/0!</v>
      </c>
      <c r="BM626" s="22"/>
      <c r="BN626" s="32"/>
      <c r="BO626" s="34" t="e">
        <f t="shared" si="98"/>
        <v>#DIV/0!</v>
      </c>
      <c r="BP626" s="35" t="e">
        <f t="shared" si="99"/>
        <v>#DIV/0!</v>
      </c>
    </row>
    <row r="627" spans="1:68" x14ac:dyDescent="0.45">
      <c r="A627" s="22"/>
      <c r="B627" s="22"/>
      <c r="C627" s="22"/>
      <c r="D627" s="22"/>
      <c r="E627" s="22"/>
      <c r="F627" s="22"/>
      <c r="G627" s="24">
        <f t="shared" si="101"/>
        <v>0</v>
      </c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6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4">
        <f t="shared" si="105"/>
        <v>0</v>
      </c>
      <c r="BF627" s="27">
        <f t="shared" si="103"/>
        <v>0</v>
      </c>
      <c r="BG627" s="28">
        <f t="shared" si="102"/>
        <v>0</v>
      </c>
      <c r="BH627" s="29" t="e">
        <f t="shared" si="104"/>
        <v>#DIV/0!</v>
      </c>
      <c r="BI627" s="30"/>
      <c r="BJ627" s="31" t="e">
        <f t="shared" si="100"/>
        <v>#DIV/0!</v>
      </c>
      <c r="BK627" s="22"/>
      <c r="BL627" s="33" t="e">
        <f t="shared" si="97"/>
        <v>#DIV/0!</v>
      </c>
      <c r="BM627" s="22"/>
      <c r="BN627" s="32"/>
      <c r="BO627" s="34" t="e">
        <f t="shared" si="98"/>
        <v>#DIV/0!</v>
      </c>
      <c r="BP627" s="35" t="e">
        <f t="shared" si="99"/>
        <v>#DIV/0!</v>
      </c>
    </row>
    <row r="628" spans="1:68" x14ac:dyDescent="0.45">
      <c r="A628" s="22"/>
      <c r="B628" s="22"/>
      <c r="C628" s="22"/>
      <c r="D628" s="22"/>
      <c r="E628" s="22"/>
      <c r="F628" s="22"/>
      <c r="G628" s="24">
        <f t="shared" si="101"/>
        <v>0</v>
      </c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6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4">
        <f t="shared" si="105"/>
        <v>0</v>
      </c>
      <c r="BF628" s="27">
        <f t="shared" si="103"/>
        <v>0</v>
      </c>
      <c r="BG628" s="28">
        <f t="shared" si="102"/>
        <v>0</v>
      </c>
      <c r="BH628" s="29" t="e">
        <f t="shared" si="104"/>
        <v>#DIV/0!</v>
      </c>
      <c r="BI628" s="30"/>
      <c r="BJ628" s="31" t="e">
        <f t="shared" si="100"/>
        <v>#DIV/0!</v>
      </c>
      <c r="BK628" s="22"/>
      <c r="BL628" s="33" t="e">
        <f t="shared" si="97"/>
        <v>#DIV/0!</v>
      </c>
      <c r="BM628" s="22"/>
      <c r="BN628" s="32"/>
      <c r="BO628" s="34" t="e">
        <f t="shared" si="98"/>
        <v>#DIV/0!</v>
      </c>
      <c r="BP628" s="35" t="e">
        <f t="shared" si="99"/>
        <v>#DIV/0!</v>
      </c>
    </row>
    <row r="629" spans="1:68" x14ac:dyDescent="0.45">
      <c r="A629" s="22"/>
      <c r="B629" s="22"/>
      <c r="C629" s="22"/>
      <c r="D629" s="22"/>
      <c r="E629" s="22"/>
      <c r="F629" s="22"/>
      <c r="G629" s="24">
        <f t="shared" si="101"/>
        <v>0</v>
      </c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6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4">
        <f t="shared" si="105"/>
        <v>0</v>
      </c>
      <c r="BF629" s="27">
        <f t="shared" si="103"/>
        <v>0</v>
      </c>
      <c r="BG629" s="28">
        <f t="shared" si="102"/>
        <v>0</v>
      </c>
      <c r="BH629" s="29" t="e">
        <f t="shared" si="104"/>
        <v>#DIV/0!</v>
      </c>
      <c r="BI629" s="30"/>
      <c r="BJ629" s="31" t="e">
        <f t="shared" si="100"/>
        <v>#DIV/0!</v>
      </c>
      <c r="BK629" s="22"/>
      <c r="BL629" s="33" t="e">
        <f t="shared" si="97"/>
        <v>#DIV/0!</v>
      </c>
      <c r="BM629" s="22"/>
      <c r="BN629" s="32"/>
      <c r="BO629" s="34" t="e">
        <f t="shared" si="98"/>
        <v>#DIV/0!</v>
      </c>
      <c r="BP629" s="35" t="e">
        <f t="shared" si="99"/>
        <v>#DIV/0!</v>
      </c>
    </row>
    <row r="630" spans="1:68" x14ac:dyDescent="0.45">
      <c r="A630" s="22"/>
      <c r="B630" s="22"/>
      <c r="C630" s="22"/>
      <c r="D630" s="22"/>
      <c r="E630" s="22"/>
      <c r="F630" s="22"/>
      <c r="G630" s="24">
        <f t="shared" si="101"/>
        <v>0</v>
      </c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6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4">
        <f t="shared" si="105"/>
        <v>0</v>
      </c>
      <c r="BF630" s="27">
        <f t="shared" si="103"/>
        <v>0</v>
      </c>
      <c r="BG630" s="28">
        <f t="shared" si="102"/>
        <v>0</v>
      </c>
      <c r="BH630" s="29" t="e">
        <f t="shared" si="104"/>
        <v>#DIV/0!</v>
      </c>
      <c r="BI630" s="30"/>
      <c r="BJ630" s="31" t="e">
        <f t="shared" si="100"/>
        <v>#DIV/0!</v>
      </c>
      <c r="BK630" s="22"/>
      <c r="BL630" s="33" t="e">
        <f t="shared" si="97"/>
        <v>#DIV/0!</v>
      </c>
      <c r="BM630" s="22"/>
      <c r="BN630" s="32"/>
      <c r="BO630" s="34" t="e">
        <f t="shared" si="98"/>
        <v>#DIV/0!</v>
      </c>
      <c r="BP630" s="35" t="e">
        <f t="shared" si="99"/>
        <v>#DIV/0!</v>
      </c>
    </row>
    <row r="631" spans="1:68" x14ac:dyDescent="0.45">
      <c r="A631" s="22"/>
      <c r="B631" s="22"/>
      <c r="C631" s="22"/>
      <c r="D631" s="22"/>
      <c r="E631" s="22"/>
      <c r="F631" s="22"/>
      <c r="G631" s="24">
        <f t="shared" si="101"/>
        <v>0</v>
      </c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6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4">
        <f t="shared" si="105"/>
        <v>0</v>
      </c>
      <c r="BF631" s="27">
        <f t="shared" si="103"/>
        <v>0</v>
      </c>
      <c r="BG631" s="28">
        <f t="shared" si="102"/>
        <v>0</v>
      </c>
      <c r="BH631" s="29" t="e">
        <f t="shared" si="104"/>
        <v>#DIV/0!</v>
      </c>
      <c r="BI631" s="30"/>
      <c r="BJ631" s="31" t="e">
        <f t="shared" si="100"/>
        <v>#DIV/0!</v>
      </c>
      <c r="BK631" s="22"/>
      <c r="BL631" s="33" t="e">
        <f t="shared" si="97"/>
        <v>#DIV/0!</v>
      </c>
      <c r="BM631" s="22"/>
      <c r="BN631" s="32"/>
      <c r="BO631" s="34" t="e">
        <f t="shared" si="98"/>
        <v>#DIV/0!</v>
      </c>
      <c r="BP631" s="35" t="e">
        <f t="shared" si="99"/>
        <v>#DIV/0!</v>
      </c>
    </row>
    <row r="632" spans="1:68" x14ac:dyDescent="0.45">
      <c r="A632" s="22"/>
      <c r="B632" s="22"/>
      <c r="C632" s="22"/>
      <c r="D632" s="22"/>
      <c r="E632" s="22"/>
      <c r="F632" s="22"/>
      <c r="G632" s="24">
        <f t="shared" si="101"/>
        <v>0</v>
      </c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6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4">
        <f t="shared" si="105"/>
        <v>0</v>
      </c>
      <c r="BF632" s="27">
        <f t="shared" si="103"/>
        <v>0</v>
      </c>
      <c r="BG632" s="28">
        <f t="shared" si="102"/>
        <v>0</v>
      </c>
      <c r="BH632" s="29" t="e">
        <f t="shared" si="104"/>
        <v>#DIV/0!</v>
      </c>
      <c r="BI632" s="30"/>
      <c r="BJ632" s="31" t="e">
        <f t="shared" si="100"/>
        <v>#DIV/0!</v>
      </c>
      <c r="BK632" s="22"/>
      <c r="BL632" s="33" t="e">
        <f t="shared" si="97"/>
        <v>#DIV/0!</v>
      </c>
      <c r="BM632" s="22"/>
      <c r="BN632" s="32"/>
      <c r="BO632" s="34" t="e">
        <f t="shared" si="98"/>
        <v>#DIV/0!</v>
      </c>
      <c r="BP632" s="35" t="e">
        <f t="shared" si="99"/>
        <v>#DIV/0!</v>
      </c>
    </row>
    <row r="633" spans="1:68" x14ac:dyDescent="0.45">
      <c r="A633" s="22"/>
      <c r="B633" s="22"/>
      <c r="C633" s="22"/>
      <c r="D633" s="22"/>
      <c r="E633" s="22"/>
      <c r="F633" s="22"/>
      <c r="G633" s="24">
        <f t="shared" si="101"/>
        <v>0</v>
      </c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6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4">
        <f t="shared" si="105"/>
        <v>0</v>
      </c>
      <c r="BF633" s="27">
        <f t="shared" si="103"/>
        <v>0</v>
      </c>
      <c r="BG633" s="28">
        <f t="shared" si="102"/>
        <v>0</v>
      </c>
      <c r="BH633" s="29" t="e">
        <f t="shared" si="104"/>
        <v>#DIV/0!</v>
      </c>
      <c r="BI633" s="30"/>
      <c r="BJ633" s="31" t="e">
        <f t="shared" si="100"/>
        <v>#DIV/0!</v>
      </c>
      <c r="BK633" s="22"/>
      <c r="BL633" s="33" t="e">
        <f t="shared" si="97"/>
        <v>#DIV/0!</v>
      </c>
      <c r="BM633" s="22"/>
      <c r="BN633" s="32"/>
      <c r="BO633" s="34" t="e">
        <f t="shared" si="98"/>
        <v>#DIV/0!</v>
      </c>
      <c r="BP633" s="35" t="e">
        <f t="shared" si="99"/>
        <v>#DIV/0!</v>
      </c>
    </row>
    <row r="634" spans="1:68" x14ac:dyDescent="0.45">
      <c r="A634" s="22"/>
      <c r="B634" s="22"/>
      <c r="C634" s="22"/>
      <c r="D634" s="22"/>
      <c r="E634" s="22"/>
      <c r="F634" s="22"/>
      <c r="G634" s="24">
        <f t="shared" si="101"/>
        <v>0</v>
      </c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6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4">
        <f t="shared" si="105"/>
        <v>0</v>
      </c>
      <c r="BF634" s="27">
        <f t="shared" si="103"/>
        <v>0</v>
      </c>
      <c r="BG634" s="28">
        <f t="shared" si="102"/>
        <v>0</v>
      </c>
      <c r="BH634" s="29" t="e">
        <f t="shared" si="104"/>
        <v>#DIV/0!</v>
      </c>
      <c r="BI634" s="30"/>
      <c r="BJ634" s="31" t="e">
        <f t="shared" si="100"/>
        <v>#DIV/0!</v>
      </c>
      <c r="BK634" s="22"/>
      <c r="BL634" s="33" t="e">
        <f t="shared" si="97"/>
        <v>#DIV/0!</v>
      </c>
      <c r="BM634" s="22"/>
      <c r="BN634" s="32"/>
      <c r="BO634" s="34" t="e">
        <f t="shared" si="98"/>
        <v>#DIV/0!</v>
      </c>
      <c r="BP634" s="35" t="e">
        <f t="shared" si="99"/>
        <v>#DIV/0!</v>
      </c>
    </row>
    <row r="635" spans="1:68" x14ac:dyDescent="0.45">
      <c r="A635" s="22"/>
      <c r="B635" s="22"/>
      <c r="C635" s="22"/>
      <c r="D635" s="22"/>
      <c r="E635" s="22"/>
      <c r="F635" s="22"/>
      <c r="G635" s="24">
        <f t="shared" si="101"/>
        <v>0</v>
      </c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6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4">
        <f t="shared" si="105"/>
        <v>0</v>
      </c>
      <c r="BF635" s="27">
        <f t="shared" si="103"/>
        <v>0</v>
      </c>
      <c r="BG635" s="28">
        <f t="shared" si="102"/>
        <v>0</v>
      </c>
      <c r="BH635" s="29" t="e">
        <f t="shared" si="104"/>
        <v>#DIV/0!</v>
      </c>
      <c r="BI635" s="30"/>
      <c r="BJ635" s="31" t="e">
        <f t="shared" si="100"/>
        <v>#DIV/0!</v>
      </c>
      <c r="BK635" s="22"/>
      <c r="BL635" s="33" t="e">
        <f t="shared" si="97"/>
        <v>#DIV/0!</v>
      </c>
      <c r="BM635" s="22"/>
      <c r="BN635" s="32"/>
      <c r="BO635" s="34" t="e">
        <f t="shared" si="98"/>
        <v>#DIV/0!</v>
      </c>
      <c r="BP635" s="35" t="e">
        <f t="shared" si="99"/>
        <v>#DIV/0!</v>
      </c>
    </row>
    <row r="636" spans="1:68" x14ac:dyDescent="0.45">
      <c r="A636" s="22"/>
      <c r="B636" s="22"/>
      <c r="C636" s="22"/>
      <c r="D636" s="22"/>
      <c r="E636" s="22"/>
      <c r="F636" s="22"/>
      <c r="G636" s="24">
        <f t="shared" si="101"/>
        <v>0</v>
      </c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6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4">
        <f t="shared" si="105"/>
        <v>0</v>
      </c>
      <c r="BF636" s="27">
        <f t="shared" si="103"/>
        <v>0</v>
      </c>
      <c r="BG636" s="28">
        <f t="shared" si="102"/>
        <v>0</v>
      </c>
      <c r="BH636" s="29" t="e">
        <f t="shared" si="104"/>
        <v>#DIV/0!</v>
      </c>
      <c r="BI636" s="30"/>
      <c r="BJ636" s="31" t="e">
        <f t="shared" si="100"/>
        <v>#DIV/0!</v>
      </c>
      <c r="BK636" s="22"/>
      <c r="BL636" s="33" t="e">
        <f t="shared" si="97"/>
        <v>#DIV/0!</v>
      </c>
      <c r="BM636" s="22"/>
      <c r="BN636" s="32"/>
      <c r="BO636" s="34" t="e">
        <f t="shared" si="98"/>
        <v>#DIV/0!</v>
      </c>
      <c r="BP636" s="35" t="e">
        <f t="shared" si="99"/>
        <v>#DIV/0!</v>
      </c>
    </row>
    <row r="637" spans="1:68" x14ac:dyDescent="0.45">
      <c r="A637" s="22"/>
      <c r="B637" s="22"/>
      <c r="C637" s="22"/>
      <c r="D637" s="22"/>
      <c r="E637" s="22"/>
      <c r="F637" s="22"/>
      <c r="G637" s="24">
        <f t="shared" si="101"/>
        <v>0</v>
      </c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6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4">
        <f t="shared" si="105"/>
        <v>0</v>
      </c>
      <c r="BF637" s="27">
        <f t="shared" si="103"/>
        <v>0</v>
      </c>
      <c r="BG637" s="28">
        <f t="shared" si="102"/>
        <v>0</v>
      </c>
      <c r="BH637" s="29" t="e">
        <f t="shared" si="104"/>
        <v>#DIV/0!</v>
      </c>
      <c r="BI637" s="30"/>
      <c r="BJ637" s="31" t="e">
        <f t="shared" si="100"/>
        <v>#DIV/0!</v>
      </c>
      <c r="BK637" s="22"/>
      <c r="BL637" s="33" t="e">
        <f t="shared" si="97"/>
        <v>#DIV/0!</v>
      </c>
      <c r="BM637" s="22"/>
      <c r="BN637" s="32"/>
      <c r="BO637" s="34" t="e">
        <f t="shared" si="98"/>
        <v>#DIV/0!</v>
      </c>
      <c r="BP637" s="35" t="e">
        <f t="shared" si="99"/>
        <v>#DIV/0!</v>
      </c>
    </row>
    <row r="638" spans="1:68" x14ac:dyDescent="0.45">
      <c r="A638" s="22"/>
      <c r="B638" s="22"/>
      <c r="C638" s="22"/>
      <c r="D638" s="22"/>
      <c r="E638" s="22"/>
      <c r="F638" s="22"/>
      <c r="G638" s="24">
        <f t="shared" si="101"/>
        <v>0</v>
      </c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6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4">
        <f t="shared" si="105"/>
        <v>0</v>
      </c>
      <c r="BF638" s="27">
        <f t="shared" si="103"/>
        <v>0</v>
      </c>
      <c r="BG638" s="28">
        <f t="shared" si="102"/>
        <v>0</v>
      </c>
      <c r="BH638" s="29" t="e">
        <f t="shared" si="104"/>
        <v>#DIV/0!</v>
      </c>
      <c r="BI638" s="30"/>
      <c r="BJ638" s="31" t="e">
        <f t="shared" si="100"/>
        <v>#DIV/0!</v>
      </c>
      <c r="BK638" s="22"/>
      <c r="BL638" s="33" t="e">
        <f t="shared" si="97"/>
        <v>#DIV/0!</v>
      </c>
      <c r="BM638" s="22"/>
      <c r="BN638" s="32"/>
      <c r="BO638" s="34" t="e">
        <f t="shared" si="98"/>
        <v>#DIV/0!</v>
      </c>
      <c r="BP638" s="35" t="e">
        <f t="shared" si="99"/>
        <v>#DIV/0!</v>
      </c>
    </row>
    <row r="639" spans="1:68" x14ac:dyDescent="0.45">
      <c r="A639" s="22"/>
      <c r="B639" s="22"/>
      <c r="C639" s="22"/>
      <c r="D639" s="22"/>
      <c r="E639" s="22"/>
      <c r="F639" s="22"/>
      <c r="G639" s="24">
        <f t="shared" si="101"/>
        <v>0</v>
      </c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6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4">
        <f t="shared" si="105"/>
        <v>0</v>
      </c>
      <c r="BF639" s="27">
        <f t="shared" si="103"/>
        <v>0</v>
      </c>
      <c r="BG639" s="28">
        <f t="shared" si="102"/>
        <v>0</v>
      </c>
      <c r="BH639" s="29" t="e">
        <f t="shared" si="104"/>
        <v>#DIV/0!</v>
      </c>
      <c r="BI639" s="30"/>
      <c r="BJ639" s="31" t="e">
        <f t="shared" si="100"/>
        <v>#DIV/0!</v>
      </c>
      <c r="BK639" s="22"/>
      <c r="BL639" s="33" t="e">
        <f t="shared" si="97"/>
        <v>#DIV/0!</v>
      </c>
      <c r="BM639" s="22"/>
      <c r="BN639" s="32"/>
      <c r="BO639" s="34" t="e">
        <f t="shared" si="98"/>
        <v>#DIV/0!</v>
      </c>
      <c r="BP639" s="35" t="e">
        <f t="shared" si="99"/>
        <v>#DIV/0!</v>
      </c>
    </row>
    <row r="640" spans="1:68" x14ac:dyDescent="0.45">
      <c r="A640" s="22"/>
      <c r="B640" s="22"/>
      <c r="C640" s="22"/>
      <c r="D640" s="22"/>
      <c r="E640" s="22"/>
      <c r="F640" s="22"/>
      <c r="G640" s="24">
        <f t="shared" si="101"/>
        <v>0</v>
      </c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6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4">
        <f t="shared" si="105"/>
        <v>0</v>
      </c>
      <c r="BF640" s="27">
        <f t="shared" si="103"/>
        <v>0</v>
      </c>
      <c r="BG640" s="28">
        <f t="shared" si="102"/>
        <v>0</v>
      </c>
      <c r="BH640" s="29" t="e">
        <f t="shared" si="104"/>
        <v>#DIV/0!</v>
      </c>
      <c r="BI640" s="30"/>
      <c r="BJ640" s="31" t="e">
        <f t="shared" si="100"/>
        <v>#DIV/0!</v>
      </c>
      <c r="BK640" s="22"/>
      <c r="BL640" s="33" t="e">
        <f t="shared" ref="BL640:BL703" si="106">BK640/BJ640</f>
        <v>#DIV/0!</v>
      </c>
      <c r="BM640" s="22"/>
      <c r="BN640" s="32"/>
      <c r="BO640" s="34" t="e">
        <f t="shared" ref="BO640:BO703" si="107">(BM640-BN640)/BK640</f>
        <v>#DIV/0!</v>
      </c>
      <c r="BP640" s="35" t="e">
        <f t="shared" si="99"/>
        <v>#DIV/0!</v>
      </c>
    </row>
    <row r="641" spans="1:68" x14ac:dyDescent="0.45">
      <c r="A641" s="22"/>
      <c r="B641" s="22"/>
      <c r="C641" s="22"/>
      <c r="D641" s="22"/>
      <c r="E641" s="22"/>
      <c r="F641" s="22"/>
      <c r="G641" s="24">
        <f t="shared" si="101"/>
        <v>0</v>
      </c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6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4">
        <f t="shared" si="105"/>
        <v>0</v>
      </c>
      <c r="BF641" s="27">
        <f t="shared" si="103"/>
        <v>0</v>
      </c>
      <c r="BG641" s="28">
        <f t="shared" si="102"/>
        <v>0</v>
      </c>
      <c r="BH641" s="29" t="e">
        <f t="shared" si="104"/>
        <v>#DIV/0!</v>
      </c>
      <c r="BI641" s="30"/>
      <c r="BJ641" s="31" t="e">
        <f t="shared" si="100"/>
        <v>#DIV/0!</v>
      </c>
      <c r="BK641" s="22"/>
      <c r="BL641" s="33" t="e">
        <f t="shared" si="106"/>
        <v>#DIV/0!</v>
      </c>
      <c r="BM641" s="22"/>
      <c r="BN641" s="32"/>
      <c r="BO641" s="34" t="e">
        <f t="shared" si="107"/>
        <v>#DIV/0!</v>
      </c>
      <c r="BP641" s="35" t="e">
        <f t="shared" si="99"/>
        <v>#DIV/0!</v>
      </c>
    </row>
    <row r="642" spans="1:68" x14ac:dyDescent="0.45">
      <c r="A642" s="22"/>
      <c r="B642" s="22"/>
      <c r="C642" s="22"/>
      <c r="D642" s="22"/>
      <c r="E642" s="22"/>
      <c r="F642" s="22"/>
      <c r="G642" s="24">
        <f t="shared" si="101"/>
        <v>0</v>
      </c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6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4">
        <f t="shared" si="105"/>
        <v>0</v>
      </c>
      <c r="BF642" s="27">
        <f t="shared" si="103"/>
        <v>0</v>
      </c>
      <c r="BG642" s="28">
        <f t="shared" si="102"/>
        <v>0</v>
      </c>
      <c r="BH642" s="29" t="e">
        <f t="shared" si="104"/>
        <v>#DIV/0!</v>
      </c>
      <c r="BI642" s="30"/>
      <c r="BJ642" s="31" t="e">
        <f t="shared" si="100"/>
        <v>#DIV/0!</v>
      </c>
      <c r="BK642" s="22"/>
      <c r="BL642" s="33" t="e">
        <f t="shared" si="106"/>
        <v>#DIV/0!</v>
      </c>
      <c r="BM642" s="22"/>
      <c r="BN642" s="32"/>
      <c r="BO642" s="34" t="e">
        <f t="shared" si="107"/>
        <v>#DIV/0!</v>
      </c>
      <c r="BP642" s="35" t="e">
        <f t="shared" ref="BP642:BP705" si="108">BO642*BL642*BH642</f>
        <v>#DIV/0!</v>
      </c>
    </row>
    <row r="643" spans="1:68" x14ac:dyDescent="0.45">
      <c r="A643" s="22"/>
      <c r="B643" s="22"/>
      <c r="C643" s="22"/>
      <c r="D643" s="22"/>
      <c r="E643" s="22"/>
      <c r="F643" s="22"/>
      <c r="G643" s="24">
        <f t="shared" si="101"/>
        <v>0</v>
      </c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6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4">
        <f t="shared" si="105"/>
        <v>0</v>
      </c>
      <c r="BF643" s="27">
        <f t="shared" si="103"/>
        <v>0</v>
      </c>
      <c r="BG643" s="28">
        <f t="shared" si="102"/>
        <v>0</v>
      </c>
      <c r="BH643" s="29" t="e">
        <f t="shared" si="104"/>
        <v>#DIV/0!</v>
      </c>
      <c r="BI643" s="30"/>
      <c r="BJ643" s="31" t="e">
        <f t="shared" si="100"/>
        <v>#DIV/0!</v>
      </c>
      <c r="BK643" s="22"/>
      <c r="BL643" s="33" t="e">
        <f t="shared" si="106"/>
        <v>#DIV/0!</v>
      </c>
      <c r="BM643" s="22"/>
      <c r="BN643" s="32"/>
      <c r="BO643" s="34" t="e">
        <f t="shared" si="107"/>
        <v>#DIV/0!</v>
      </c>
      <c r="BP643" s="35" t="e">
        <f t="shared" si="108"/>
        <v>#DIV/0!</v>
      </c>
    </row>
    <row r="644" spans="1:68" x14ac:dyDescent="0.45">
      <c r="A644" s="22"/>
      <c r="B644" s="22"/>
      <c r="C644" s="22"/>
      <c r="D644" s="22"/>
      <c r="E644" s="22"/>
      <c r="F644" s="22"/>
      <c r="G644" s="24">
        <f t="shared" si="101"/>
        <v>0</v>
      </c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6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4">
        <f t="shared" si="105"/>
        <v>0</v>
      </c>
      <c r="BF644" s="27">
        <f t="shared" si="103"/>
        <v>0</v>
      </c>
      <c r="BG644" s="28">
        <f t="shared" si="102"/>
        <v>0</v>
      </c>
      <c r="BH644" s="29" t="e">
        <f t="shared" si="104"/>
        <v>#DIV/0!</v>
      </c>
      <c r="BI644" s="30"/>
      <c r="BJ644" s="31" t="e">
        <f t="shared" si="100"/>
        <v>#DIV/0!</v>
      </c>
      <c r="BK644" s="22"/>
      <c r="BL644" s="33" t="e">
        <f t="shared" si="106"/>
        <v>#DIV/0!</v>
      </c>
      <c r="BM644" s="22"/>
      <c r="BN644" s="32"/>
      <c r="BO644" s="34" t="e">
        <f t="shared" si="107"/>
        <v>#DIV/0!</v>
      </c>
      <c r="BP644" s="35" t="e">
        <f t="shared" si="108"/>
        <v>#DIV/0!</v>
      </c>
    </row>
    <row r="645" spans="1:68" x14ac:dyDescent="0.45">
      <c r="A645" s="22"/>
      <c r="B645" s="22"/>
      <c r="C645" s="22"/>
      <c r="D645" s="22"/>
      <c r="E645" s="22"/>
      <c r="F645" s="22"/>
      <c r="G645" s="24">
        <f t="shared" si="101"/>
        <v>0</v>
      </c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6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4">
        <f t="shared" si="105"/>
        <v>0</v>
      </c>
      <c r="BF645" s="27">
        <f t="shared" si="103"/>
        <v>0</v>
      </c>
      <c r="BG645" s="28">
        <f t="shared" si="102"/>
        <v>0</v>
      </c>
      <c r="BH645" s="29" t="e">
        <f t="shared" si="104"/>
        <v>#DIV/0!</v>
      </c>
      <c r="BI645" s="30"/>
      <c r="BJ645" s="31" t="e">
        <f t="shared" si="100"/>
        <v>#DIV/0!</v>
      </c>
      <c r="BK645" s="22"/>
      <c r="BL645" s="33" t="e">
        <f t="shared" si="106"/>
        <v>#DIV/0!</v>
      </c>
      <c r="BM645" s="22"/>
      <c r="BN645" s="32"/>
      <c r="BO645" s="34" t="e">
        <f t="shared" si="107"/>
        <v>#DIV/0!</v>
      </c>
      <c r="BP645" s="35" t="e">
        <f t="shared" si="108"/>
        <v>#DIV/0!</v>
      </c>
    </row>
    <row r="646" spans="1:68" x14ac:dyDescent="0.45">
      <c r="A646" s="22"/>
      <c r="B646" s="22"/>
      <c r="C646" s="22"/>
      <c r="D646" s="22"/>
      <c r="E646" s="22"/>
      <c r="F646" s="22"/>
      <c r="G646" s="24">
        <f t="shared" si="101"/>
        <v>0</v>
      </c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6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4">
        <f t="shared" si="105"/>
        <v>0</v>
      </c>
      <c r="BF646" s="27">
        <f t="shared" si="103"/>
        <v>0</v>
      </c>
      <c r="BG646" s="28">
        <f t="shared" si="102"/>
        <v>0</v>
      </c>
      <c r="BH646" s="29" t="e">
        <f t="shared" si="104"/>
        <v>#DIV/0!</v>
      </c>
      <c r="BI646" s="30"/>
      <c r="BJ646" s="31" t="e">
        <f t="shared" ref="BJ646:BJ709" si="109">(BG646*60)/BI646*7</f>
        <v>#DIV/0!</v>
      </c>
      <c r="BK646" s="22"/>
      <c r="BL646" s="33" t="e">
        <f t="shared" si="106"/>
        <v>#DIV/0!</v>
      </c>
      <c r="BM646" s="22"/>
      <c r="BN646" s="32"/>
      <c r="BO646" s="34" t="e">
        <f t="shared" si="107"/>
        <v>#DIV/0!</v>
      </c>
      <c r="BP646" s="35" t="e">
        <f t="shared" si="108"/>
        <v>#DIV/0!</v>
      </c>
    </row>
    <row r="647" spans="1:68" x14ac:dyDescent="0.45">
      <c r="A647" s="22"/>
      <c r="B647" s="22"/>
      <c r="C647" s="22"/>
      <c r="D647" s="22"/>
      <c r="E647" s="22"/>
      <c r="F647" s="22"/>
      <c r="G647" s="24">
        <f t="shared" si="101"/>
        <v>0</v>
      </c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6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4">
        <f t="shared" si="105"/>
        <v>0</v>
      </c>
      <c r="BF647" s="27">
        <f t="shared" si="103"/>
        <v>0</v>
      </c>
      <c r="BG647" s="28">
        <f t="shared" si="102"/>
        <v>0</v>
      </c>
      <c r="BH647" s="29" t="e">
        <f t="shared" si="104"/>
        <v>#DIV/0!</v>
      </c>
      <c r="BI647" s="30"/>
      <c r="BJ647" s="31" t="e">
        <f t="shared" si="109"/>
        <v>#DIV/0!</v>
      </c>
      <c r="BK647" s="22"/>
      <c r="BL647" s="33" t="e">
        <f t="shared" si="106"/>
        <v>#DIV/0!</v>
      </c>
      <c r="BM647" s="22"/>
      <c r="BN647" s="32"/>
      <c r="BO647" s="34" t="e">
        <f t="shared" si="107"/>
        <v>#DIV/0!</v>
      </c>
      <c r="BP647" s="35" t="e">
        <f t="shared" si="108"/>
        <v>#DIV/0!</v>
      </c>
    </row>
    <row r="648" spans="1:68" x14ac:dyDescent="0.45">
      <c r="A648" s="22"/>
      <c r="B648" s="22"/>
      <c r="C648" s="22"/>
      <c r="D648" s="22"/>
      <c r="E648" s="22"/>
      <c r="F648" s="22"/>
      <c r="G648" s="24">
        <f t="shared" si="101"/>
        <v>0</v>
      </c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6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4">
        <f t="shared" si="105"/>
        <v>0</v>
      </c>
      <c r="BF648" s="27">
        <f t="shared" si="103"/>
        <v>0</v>
      </c>
      <c r="BG648" s="28">
        <f t="shared" si="102"/>
        <v>0</v>
      </c>
      <c r="BH648" s="29" t="e">
        <f t="shared" si="104"/>
        <v>#DIV/0!</v>
      </c>
      <c r="BI648" s="30"/>
      <c r="BJ648" s="31" t="e">
        <f t="shared" si="109"/>
        <v>#DIV/0!</v>
      </c>
      <c r="BK648" s="22"/>
      <c r="BL648" s="33" t="e">
        <f t="shared" si="106"/>
        <v>#DIV/0!</v>
      </c>
      <c r="BM648" s="22"/>
      <c r="BN648" s="32"/>
      <c r="BO648" s="34" t="e">
        <f t="shared" si="107"/>
        <v>#DIV/0!</v>
      </c>
      <c r="BP648" s="35" t="e">
        <f t="shared" si="108"/>
        <v>#DIV/0!</v>
      </c>
    </row>
    <row r="649" spans="1:68" x14ac:dyDescent="0.45">
      <c r="A649" s="22"/>
      <c r="B649" s="22"/>
      <c r="C649" s="22"/>
      <c r="D649" s="22"/>
      <c r="E649" s="22"/>
      <c r="F649" s="22"/>
      <c r="G649" s="24">
        <f t="shared" si="101"/>
        <v>0</v>
      </c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6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4">
        <f t="shared" si="105"/>
        <v>0</v>
      </c>
      <c r="BF649" s="27">
        <f t="shared" si="103"/>
        <v>0</v>
      </c>
      <c r="BG649" s="28">
        <f t="shared" si="102"/>
        <v>0</v>
      </c>
      <c r="BH649" s="29" t="e">
        <f t="shared" si="104"/>
        <v>#DIV/0!</v>
      </c>
      <c r="BI649" s="30"/>
      <c r="BJ649" s="31" t="e">
        <f t="shared" si="109"/>
        <v>#DIV/0!</v>
      </c>
      <c r="BK649" s="22"/>
      <c r="BL649" s="33" t="e">
        <f t="shared" si="106"/>
        <v>#DIV/0!</v>
      </c>
      <c r="BM649" s="22"/>
      <c r="BN649" s="32"/>
      <c r="BO649" s="34" t="e">
        <f t="shared" si="107"/>
        <v>#DIV/0!</v>
      </c>
      <c r="BP649" s="35" t="e">
        <f t="shared" si="108"/>
        <v>#DIV/0!</v>
      </c>
    </row>
    <row r="650" spans="1:68" x14ac:dyDescent="0.45">
      <c r="A650" s="22"/>
      <c r="B650" s="22"/>
      <c r="C650" s="22"/>
      <c r="D650" s="22"/>
      <c r="E650" s="22"/>
      <c r="F650" s="22"/>
      <c r="G650" s="24">
        <f t="shared" si="101"/>
        <v>0</v>
      </c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6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4">
        <f t="shared" si="105"/>
        <v>0</v>
      </c>
      <c r="BF650" s="27">
        <f t="shared" si="103"/>
        <v>0</v>
      </c>
      <c r="BG650" s="28">
        <f t="shared" si="102"/>
        <v>0</v>
      </c>
      <c r="BH650" s="29" t="e">
        <f t="shared" si="104"/>
        <v>#DIV/0!</v>
      </c>
      <c r="BI650" s="30"/>
      <c r="BJ650" s="31" t="e">
        <f t="shared" si="109"/>
        <v>#DIV/0!</v>
      </c>
      <c r="BK650" s="22"/>
      <c r="BL650" s="33" t="e">
        <f t="shared" si="106"/>
        <v>#DIV/0!</v>
      </c>
      <c r="BM650" s="22"/>
      <c r="BN650" s="32"/>
      <c r="BO650" s="34" t="e">
        <f t="shared" si="107"/>
        <v>#DIV/0!</v>
      </c>
      <c r="BP650" s="35" t="e">
        <f t="shared" si="108"/>
        <v>#DIV/0!</v>
      </c>
    </row>
    <row r="651" spans="1:68" x14ac:dyDescent="0.45">
      <c r="A651" s="22"/>
      <c r="B651" s="22"/>
      <c r="C651" s="22"/>
      <c r="D651" s="22"/>
      <c r="E651" s="22"/>
      <c r="F651" s="22"/>
      <c r="G651" s="24">
        <f t="shared" si="101"/>
        <v>0</v>
      </c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6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4">
        <f t="shared" si="105"/>
        <v>0</v>
      </c>
      <c r="BF651" s="27">
        <f t="shared" si="103"/>
        <v>0</v>
      </c>
      <c r="BG651" s="28">
        <f t="shared" si="102"/>
        <v>0</v>
      </c>
      <c r="BH651" s="29" t="e">
        <f t="shared" si="104"/>
        <v>#DIV/0!</v>
      </c>
      <c r="BI651" s="30"/>
      <c r="BJ651" s="31" t="e">
        <f t="shared" si="109"/>
        <v>#DIV/0!</v>
      </c>
      <c r="BK651" s="22"/>
      <c r="BL651" s="33" t="e">
        <f t="shared" si="106"/>
        <v>#DIV/0!</v>
      </c>
      <c r="BM651" s="22"/>
      <c r="BN651" s="32"/>
      <c r="BO651" s="34" t="e">
        <f t="shared" si="107"/>
        <v>#DIV/0!</v>
      </c>
      <c r="BP651" s="35" t="e">
        <f t="shared" si="108"/>
        <v>#DIV/0!</v>
      </c>
    </row>
    <row r="652" spans="1:68" x14ac:dyDescent="0.45">
      <c r="A652" s="22"/>
      <c r="B652" s="22"/>
      <c r="C652" s="22"/>
      <c r="D652" s="22"/>
      <c r="E652" s="22"/>
      <c r="F652" s="22"/>
      <c r="G652" s="24">
        <f t="shared" si="101"/>
        <v>0</v>
      </c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6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4">
        <f t="shared" si="105"/>
        <v>0</v>
      </c>
      <c r="BF652" s="27">
        <f t="shared" si="103"/>
        <v>0</v>
      </c>
      <c r="BG652" s="28">
        <f t="shared" si="102"/>
        <v>0</v>
      </c>
      <c r="BH652" s="29" t="e">
        <f t="shared" si="104"/>
        <v>#DIV/0!</v>
      </c>
      <c r="BI652" s="30"/>
      <c r="BJ652" s="31" t="e">
        <f t="shared" si="109"/>
        <v>#DIV/0!</v>
      </c>
      <c r="BK652" s="22"/>
      <c r="BL652" s="33" t="e">
        <f t="shared" si="106"/>
        <v>#DIV/0!</v>
      </c>
      <c r="BM652" s="22"/>
      <c r="BN652" s="32"/>
      <c r="BO652" s="34" t="e">
        <f t="shared" si="107"/>
        <v>#DIV/0!</v>
      </c>
      <c r="BP652" s="35" t="e">
        <f t="shared" si="108"/>
        <v>#DIV/0!</v>
      </c>
    </row>
    <row r="653" spans="1:68" x14ac:dyDescent="0.45">
      <c r="A653" s="22"/>
      <c r="B653" s="22"/>
      <c r="C653" s="22"/>
      <c r="D653" s="22"/>
      <c r="E653" s="22"/>
      <c r="F653" s="22"/>
      <c r="G653" s="24">
        <f t="shared" si="101"/>
        <v>0</v>
      </c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6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4">
        <f t="shared" si="105"/>
        <v>0</v>
      </c>
      <c r="BF653" s="27">
        <f t="shared" si="103"/>
        <v>0</v>
      </c>
      <c r="BG653" s="28">
        <f t="shared" si="102"/>
        <v>0</v>
      </c>
      <c r="BH653" s="29" t="e">
        <f t="shared" si="104"/>
        <v>#DIV/0!</v>
      </c>
      <c r="BI653" s="30"/>
      <c r="BJ653" s="31" t="e">
        <f t="shared" si="109"/>
        <v>#DIV/0!</v>
      </c>
      <c r="BK653" s="22"/>
      <c r="BL653" s="33" t="e">
        <f t="shared" si="106"/>
        <v>#DIV/0!</v>
      </c>
      <c r="BM653" s="22"/>
      <c r="BN653" s="32"/>
      <c r="BO653" s="34" t="e">
        <f t="shared" si="107"/>
        <v>#DIV/0!</v>
      </c>
      <c r="BP653" s="35" t="e">
        <f t="shared" si="108"/>
        <v>#DIV/0!</v>
      </c>
    </row>
    <row r="654" spans="1:68" x14ac:dyDescent="0.45">
      <c r="A654" s="22"/>
      <c r="B654" s="22"/>
      <c r="C654" s="22"/>
      <c r="D654" s="22"/>
      <c r="E654" s="22"/>
      <c r="F654" s="22"/>
      <c r="G654" s="24">
        <f t="shared" si="101"/>
        <v>0</v>
      </c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6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4">
        <f t="shared" si="105"/>
        <v>0</v>
      </c>
      <c r="BF654" s="27">
        <f t="shared" si="103"/>
        <v>0</v>
      </c>
      <c r="BG654" s="28">
        <f t="shared" si="102"/>
        <v>0</v>
      </c>
      <c r="BH654" s="29" t="e">
        <f t="shared" si="104"/>
        <v>#DIV/0!</v>
      </c>
      <c r="BI654" s="30"/>
      <c r="BJ654" s="31" t="e">
        <f t="shared" si="109"/>
        <v>#DIV/0!</v>
      </c>
      <c r="BK654" s="22"/>
      <c r="BL654" s="33" t="e">
        <f t="shared" si="106"/>
        <v>#DIV/0!</v>
      </c>
      <c r="BM654" s="22"/>
      <c r="BN654" s="32"/>
      <c r="BO654" s="34" t="e">
        <f t="shared" si="107"/>
        <v>#DIV/0!</v>
      </c>
      <c r="BP654" s="35" t="e">
        <f t="shared" si="108"/>
        <v>#DIV/0!</v>
      </c>
    </row>
    <row r="655" spans="1:68" x14ac:dyDescent="0.45">
      <c r="A655" s="22"/>
      <c r="B655" s="22"/>
      <c r="C655" s="22"/>
      <c r="D655" s="22"/>
      <c r="E655" s="22"/>
      <c r="F655" s="22"/>
      <c r="G655" s="24">
        <f t="shared" si="101"/>
        <v>0</v>
      </c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6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4">
        <f t="shared" si="105"/>
        <v>0</v>
      </c>
      <c r="BF655" s="27">
        <f t="shared" si="103"/>
        <v>0</v>
      </c>
      <c r="BG655" s="28">
        <f t="shared" si="102"/>
        <v>0</v>
      </c>
      <c r="BH655" s="29" t="e">
        <f t="shared" si="104"/>
        <v>#DIV/0!</v>
      </c>
      <c r="BI655" s="30"/>
      <c r="BJ655" s="31" t="e">
        <f t="shared" si="109"/>
        <v>#DIV/0!</v>
      </c>
      <c r="BK655" s="22"/>
      <c r="BL655" s="33" t="e">
        <f t="shared" si="106"/>
        <v>#DIV/0!</v>
      </c>
      <c r="BM655" s="22"/>
      <c r="BN655" s="32"/>
      <c r="BO655" s="34" t="e">
        <f t="shared" si="107"/>
        <v>#DIV/0!</v>
      </c>
      <c r="BP655" s="35" t="e">
        <f t="shared" si="108"/>
        <v>#DIV/0!</v>
      </c>
    </row>
    <row r="656" spans="1:68" x14ac:dyDescent="0.45">
      <c r="A656" s="22"/>
      <c r="B656" s="22"/>
      <c r="C656" s="22"/>
      <c r="D656" s="22"/>
      <c r="E656" s="22"/>
      <c r="F656" s="22"/>
      <c r="G656" s="24">
        <f t="shared" si="101"/>
        <v>0</v>
      </c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6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4">
        <f t="shared" si="105"/>
        <v>0</v>
      </c>
      <c r="BF656" s="27">
        <f t="shared" si="103"/>
        <v>0</v>
      </c>
      <c r="BG656" s="28">
        <f t="shared" si="102"/>
        <v>0</v>
      </c>
      <c r="BH656" s="29" t="e">
        <f t="shared" si="104"/>
        <v>#DIV/0!</v>
      </c>
      <c r="BI656" s="30"/>
      <c r="BJ656" s="31" t="e">
        <f t="shared" si="109"/>
        <v>#DIV/0!</v>
      </c>
      <c r="BK656" s="22"/>
      <c r="BL656" s="33" t="e">
        <f t="shared" si="106"/>
        <v>#DIV/0!</v>
      </c>
      <c r="BM656" s="22"/>
      <c r="BN656" s="32"/>
      <c r="BO656" s="34" t="e">
        <f t="shared" si="107"/>
        <v>#DIV/0!</v>
      </c>
      <c r="BP656" s="35" t="e">
        <f t="shared" si="108"/>
        <v>#DIV/0!</v>
      </c>
    </row>
    <row r="657" spans="1:68" x14ac:dyDescent="0.45">
      <c r="A657" s="22"/>
      <c r="B657" s="22"/>
      <c r="C657" s="22"/>
      <c r="D657" s="22"/>
      <c r="E657" s="22"/>
      <c r="F657" s="22"/>
      <c r="G657" s="24">
        <f t="shared" si="101"/>
        <v>0</v>
      </c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6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4">
        <f t="shared" si="105"/>
        <v>0</v>
      </c>
      <c r="BF657" s="27">
        <f t="shared" si="103"/>
        <v>0</v>
      </c>
      <c r="BG657" s="28">
        <f t="shared" si="102"/>
        <v>0</v>
      </c>
      <c r="BH657" s="29" t="e">
        <f t="shared" si="104"/>
        <v>#DIV/0!</v>
      </c>
      <c r="BI657" s="30"/>
      <c r="BJ657" s="31" t="e">
        <f t="shared" si="109"/>
        <v>#DIV/0!</v>
      </c>
      <c r="BK657" s="22"/>
      <c r="BL657" s="33" t="e">
        <f t="shared" si="106"/>
        <v>#DIV/0!</v>
      </c>
      <c r="BM657" s="22"/>
      <c r="BN657" s="32"/>
      <c r="BO657" s="34" t="e">
        <f t="shared" si="107"/>
        <v>#DIV/0!</v>
      </c>
      <c r="BP657" s="35" t="e">
        <f t="shared" si="108"/>
        <v>#DIV/0!</v>
      </c>
    </row>
    <row r="658" spans="1:68" x14ac:dyDescent="0.45">
      <c r="A658" s="22"/>
      <c r="B658" s="22"/>
      <c r="C658" s="22"/>
      <c r="D658" s="22"/>
      <c r="E658" s="22"/>
      <c r="F658" s="22"/>
      <c r="G658" s="24">
        <f t="shared" si="101"/>
        <v>0</v>
      </c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6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4">
        <f t="shared" si="105"/>
        <v>0</v>
      </c>
      <c r="BF658" s="27">
        <f t="shared" si="103"/>
        <v>0</v>
      </c>
      <c r="BG658" s="28">
        <f t="shared" si="102"/>
        <v>0</v>
      </c>
      <c r="BH658" s="29" t="e">
        <f t="shared" si="104"/>
        <v>#DIV/0!</v>
      </c>
      <c r="BI658" s="30"/>
      <c r="BJ658" s="31" t="e">
        <f t="shared" si="109"/>
        <v>#DIV/0!</v>
      </c>
      <c r="BK658" s="22"/>
      <c r="BL658" s="33" t="e">
        <f t="shared" si="106"/>
        <v>#DIV/0!</v>
      </c>
      <c r="BM658" s="22"/>
      <c r="BN658" s="32"/>
      <c r="BO658" s="34" t="e">
        <f t="shared" si="107"/>
        <v>#DIV/0!</v>
      </c>
      <c r="BP658" s="35" t="e">
        <f t="shared" si="108"/>
        <v>#DIV/0!</v>
      </c>
    </row>
    <row r="659" spans="1:68" x14ac:dyDescent="0.45">
      <c r="A659" s="22"/>
      <c r="B659" s="22"/>
      <c r="C659" s="22"/>
      <c r="D659" s="22"/>
      <c r="E659" s="22"/>
      <c r="F659" s="22"/>
      <c r="G659" s="24">
        <f t="shared" si="101"/>
        <v>0</v>
      </c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6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4">
        <f t="shared" si="105"/>
        <v>0</v>
      </c>
      <c r="BF659" s="27">
        <f t="shared" si="103"/>
        <v>0</v>
      </c>
      <c r="BG659" s="28">
        <f t="shared" si="102"/>
        <v>0</v>
      </c>
      <c r="BH659" s="29" t="e">
        <f t="shared" si="104"/>
        <v>#DIV/0!</v>
      </c>
      <c r="BI659" s="30"/>
      <c r="BJ659" s="31" t="e">
        <f t="shared" si="109"/>
        <v>#DIV/0!</v>
      </c>
      <c r="BK659" s="22"/>
      <c r="BL659" s="33" t="e">
        <f t="shared" si="106"/>
        <v>#DIV/0!</v>
      </c>
      <c r="BM659" s="22"/>
      <c r="BN659" s="32"/>
      <c r="BO659" s="34" t="e">
        <f t="shared" si="107"/>
        <v>#DIV/0!</v>
      </c>
      <c r="BP659" s="35" t="e">
        <f t="shared" si="108"/>
        <v>#DIV/0!</v>
      </c>
    </row>
    <row r="660" spans="1:68" x14ac:dyDescent="0.45">
      <c r="A660" s="22"/>
      <c r="B660" s="22"/>
      <c r="C660" s="22"/>
      <c r="D660" s="22"/>
      <c r="E660" s="22"/>
      <c r="F660" s="22"/>
      <c r="G660" s="24">
        <f t="shared" si="101"/>
        <v>0</v>
      </c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6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4">
        <f t="shared" si="105"/>
        <v>0</v>
      </c>
      <c r="BF660" s="27">
        <f t="shared" si="103"/>
        <v>0</v>
      </c>
      <c r="BG660" s="28">
        <f t="shared" si="102"/>
        <v>0</v>
      </c>
      <c r="BH660" s="29" t="e">
        <f t="shared" si="104"/>
        <v>#DIV/0!</v>
      </c>
      <c r="BI660" s="30"/>
      <c r="BJ660" s="31" t="e">
        <f t="shared" si="109"/>
        <v>#DIV/0!</v>
      </c>
      <c r="BK660" s="22"/>
      <c r="BL660" s="33" t="e">
        <f t="shared" si="106"/>
        <v>#DIV/0!</v>
      </c>
      <c r="BM660" s="22"/>
      <c r="BN660" s="32"/>
      <c r="BO660" s="34" t="e">
        <f t="shared" si="107"/>
        <v>#DIV/0!</v>
      </c>
      <c r="BP660" s="35" t="e">
        <f t="shared" si="108"/>
        <v>#DIV/0!</v>
      </c>
    </row>
    <row r="661" spans="1:68" x14ac:dyDescent="0.45">
      <c r="A661" s="22"/>
      <c r="B661" s="22"/>
      <c r="C661" s="22"/>
      <c r="D661" s="22"/>
      <c r="E661" s="22"/>
      <c r="F661" s="22"/>
      <c r="G661" s="24">
        <f t="shared" si="101"/>
        <v>0</v>
      </c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6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4">
        <f t="shared" si="105"/>
        <v>0</v>
      </c>
      <c r="BF661" s="27">
        <f t="shared" si="103"/>
        <v>0</v>
      </c>
      <c r="BG661" s="28">
        <f t="shared" si="102"/>
        <v>0</v>
      </c>
      <c r="BH661" s="29" t="e">
        <f t="shared" si="104"/>
        <v>#DIV/0!</v>
      </c>
      <c r="BI661" s="30"/>
      <c r="BJ661" s="31" t="e">
        <f t="shared" si="109"/>
        <v>#DIV/0!</v>
      </c>
      <c r="BK661" s="22"/>
      <c r="BL661" s="33" t="e">
        <f t="shared" si="106"/>
        <v>#DIV/0!</v>
      </c>
      <c r="BM661" s="22"/>
      <c r="BN661" s="32"/>
      <c r="BO661" s="34" t="e">
        <f t="shared" si="107"/>
        <v>#DIV/0!</v>
      </c>
      <c r="BP661" s="35" t="e">
        <f t="shared" si="108"/>
        <v>#DIV/0!</v>
      </c>
    </row>
    <row r="662" spans="1:68" x14ac:dyDescent="0.45">
      <c r="A662" s="22"/>
      <c r="B662" s="22"/>
      <c r="C662" s="22"/>
      <c r="D662" s="22"/>
      <c r="E662" s="22"/>
      <c r="F662" s="22"/>
      <c r="G662" s="24">
        <f t="shared" si="101"/>
        <v>0</v>
      </c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6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4">
        <f t="shared" si="105"/>
        <v>0</v>
      </c>
      <c r="BF662" s="27">
        <f t="shared" si="103"/>
        <v>0</v>
      </c>
      <c r="BG662" s="28">
        <f t="shared" si="102"/>
        <v>0</v>
      </c>
      <c r="BH662" s="29" t="e">
        <f t="shared" si="104"/>
        <v>#DIV/0!</v>
      </c>
      <c r="BI662" s="30"/>
      <c r="BJ662" s="31" t="e">
        <f t="shared" si="109"/>
        <v>#DIV/0!</v>
      </c>
      <c r="BK662" s="22"/>
      <c r="BL662" s="33" t="e">
        <f t="shared" si="106"/>
        <v>#DIV/0!</v>
      </c>
      <c r="BM662" s="22"/>
      <c r="BN662" s="32"/>
      <c r="BO662" s="34" t="e">
        <f t="shared" si="107"/>
        <v>#DIV/0!</v>
      </c>
      <c r="BP662" s="35" t="e">
        <f t="shared" si="108"/>
        <v>#DIV/0!</v>
      </c>
    </row>
    <row r="663" spans="1:68" x14ac:dyDescent="0.45">
      <c r="A663" s="22"/>
      <c r="B663" s="22"/>
      <c r="C663" s="22"/>
      <c r="D663" s="22"/>
      <c r="E663" s="22"/>
      <c r="F663" s="22"/>
      <c r="G663" s="24">
        <f t="shared" si="101"/>
        <v>0</v>
      </c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6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4">
        <f t="shared" si="105"/>
        <v>0</v>
      </c>
      <c r="BF663" s="27">
        <f t="shared" si="103"/>
        <v>0</v>
      </c>
      <c r="BG663" s="28">
        <f t="shared" si="102"/>
        <v>0</v>
      </c>
      <c r="BH663" s="29" t="e">
        <f t="shared" si="104"/>
        <v>#DIV/0!</v>
      </c>
      <c r="BI663" s="30"/>
      <c r="BJ663" s="31" t="e">
        <f t="shared" si="109"/>
        <v>#DIV/0!</v>
      </c>
      <c r="BK663" s="22"/>
      <c r="BL663" s="33" t="e">
        <f t="shared" si="106"/>
        <v>#DIV/0!</v>
      </c>
      <c r="BM663" s="22"/>
      <c r="BN663" s="32"/>
      <c r="BO663" s="34" t="e">
        <f t="shared" si="107"/>
        <v>#DIV/0!</v>
      </c>
      <c r="BP663" s="35" t="e">
        <f t="shared" si="108"/>
        <v>#DIV/0!</v>
      </c>
    </row>
    <row r="664" spans="1:68" x14ac:dyDescent="0.45">
      <c r="A664" s="22"/>
      <c r="B664" s="22"/>
      <c r="C664" s="22"/>
      <c r="D664" s="22"/>
      <c r="E664" s="22"/>
      <c r="F664" s="22"/>
      <c r="G664" s="24">
        <f t="shared" ref="G664:G727" si="110">(D664-C664)-(E664+F664)</f>
        <v>0</v>
      </c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6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4">
        <f t="shared" si="105"/>
        <v>0</v>
      </c>
      <c r="BF664" s="27">
        <f t="shared" si="103"/>
        <v>0</v>
      </c>
      <c r="BG664" s="28">
        <f t="shared" ref="BG664:BG727" si="111">(HOUR(BF664)*60)+MINUTE(BF664)</f>
        <v>0</v>
      </c>
      <c r="BH664" s="29" t="e">
        <f t="shared" si="104"/>
        <v>#DIV/0!</v>
      </c>
      <c r="BI664" s="30"/>
      <c r="BJ664" s="31" t="e">
        <f t="shared" si="109"/>
        <v>#DIV/0!</v>
      </c>
      <c r="BK664" s="22"/>
      <c r="BL664" s="33" t="e">
        <f t="shared" si="106"/>
        <v>#DIV/0!</v>
      </c>
      <c r="BM664" s="22"/>
      <c r="BN664" s="32"/>
      <c r="BO664" s="34" t="e">
        <f t="shared" si="107"/>
        <v>#DIV/0!</v>
      </c>
      <c r="BP664" s="35" t="e">
        <f t="shared" si="108"/>
        <v>#DIV/0!</v>
      </c>
    </row>
    <row r="665" spans="1:68" x14ac:dyDescent="0.45">
      <c r="A665" s="22"/>
      <c r="B665" s="22"/>
      <c r="C665" s="22"/>
      <c r="D665" s="22"/>
      <c r="E665" s="22"/>
      <c r="F665" s="22"/>
      <c r="G665" s="24">
        <f t="shared" si="110"/>
        <v>0</v>
      </c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6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4">
        <f t="shared" si="105"/>
        <v>0</v>
      </c>
      <c r="BF665" s="27">
        <f t="shared" ref="BF665:BF728" si="112">G665-BE665</f>
        <v>0</v>
      </c>
      <c r="BG665" s="28">
        <f t="shared" si="111"/>
        <v>0</v>
      </c>
      <c r="BH665" s="29" t="e">
        <f t="shared" ref="BH665:BH728" si="113">BF665/G665</f>
        <v>#DIV/0!</v>
      </c>
      <c r="BI665" s="30"/>
      <c r="BJ665" s="31" t="e">
        <f t="shared" si="109"/>
        <v>#DIV/0!</v>
      </c>
      <c r="BK665" s="22"/>
      <c r="BL665" s="33" t="e">
        <f t="shared" si="106"/>
        <v>#DIV/0!</v>
      </c>
      <c r="BM665" s="22"/>
      <c r="BN665" s="32"/>
      <c r="BO665" s="34" t="e">
        <f t="shared" si="107"/>
        <v>#DIV/0!</v>
      </c>
      <c r="BP665" s="35" t="e">
        <f t="shared" si="108"/>
        <v>#DIV/0!</v>
      </c>
    </row>
    <row r="666" spans="1:68" x14ac:dyDescent="0.45">
      <c r="A666" s="22"/>
      <c r="B666" s="22"/>
      <c r="C666" s="22"/>
      <c r="D666" s="22"/>
      <c r="E666" s="22"/>
      <c r="F666" s="22"/>
      <c r="G666" s="24">
        <f t="shared" si="110"/>
        <v>0</v>
      </c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6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4">
        <f t="shared" si="105"/>
        <v>0</v>
      </c>
      <c r="BF666" s="27">
        <f t="shared" si="112"/>
        <v>0</v>
      </c>
      <c r="BG666" s="28">
        <f t="shared" si="111"/>
        <v>0</v>
      </c>
      <c r="BH666" s="29" t="e">
        <f t="shared" si="113"/>
        <v>#DIV/0!</v>
      </c>
      <c r="BI666" s="30"/>
      <c r="BJ666" s="31" t="e">
        <f t="shared" si="109"/>
        <v>#DIV/0!</v>
      </c>
      <c r="BK666" s="22"/>
      <c r="BL666" s="33" t="e">
        <f t="shared" si="106"/>
        <v>#DIV/0!</v>
      </c>
      <c r="BM666" s="22"/>
      <c r="BN666" s="32"/>
      <c r="BO666" s="34" t="e">
        <f t="shared" si="107"/>
        <v>#DIV/0!</v>
      </c>
      <c r="BP666" s="35" t="e">
        <f t="shared" si="108"/>
        <v>#DIV/0!</v>
      </c>
    </row>
    <row r="667" spans="1:68" x14ac:dyDescent="0.45">
      <c r="A667" s="22"/>
      <c r="B667" s="22"/>
      <c r="C667" s="22"/>
      <c r="D667" s="22"/>
      <c r="E667" s="22"/>
      <c r="F667" s="22"/>
      <c r="G667" s="24">
        <f t="shared" si="110"/>
        <v>0</v>
      </c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6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4">
        <f t="shared" si="105"/>
        <v>0</v>
      </c>
      <c r="BF667" s="27">
        <f t="shared" si="112"/>
        <v>0</v>
      </c>
      <c r="BG667" s="28">
        <f t="shared" si="111"/>
        <v>0</v>
      </c>
      <c r="BH667" s="29" t="e">
        <f t="shared" si="113"/>
        <v>#DIV/0!</v>
      </c>
      <c r="BI667" s="30"/>
      <c r="BJ667" s="31" t="e">
        <f t="shared" si="109"/>
        <v>#DIV/0!</v>
      </c>
      <c r="BK667" s="22"/>
      <c r="BL667" s="33" t="e">
        <f t="shared" si="106"/>
        <v>#DIV/0!</v>
      </c>
      <c r="BM667" s="22"/>
      <c r="BN667" s="32"/>
      <c r="BO667" s="34" t="e">
        <f t="shared" si="107"/>
        <v>#DIV/0!</v>
      </c>
      <c r="BP667" s="35" t="e">
        <f t="shared" si="108"/>
        <v>#DIV/0!</v>
      </c>
    </row>
    <row r="668" spans="1:68" x14ac:dyDescent="0.45">
      <c r="A668" s="22"/>
      <c r="B668" s="22"/>
      <c r="C668" s="22"/>
      <c r="D668" s="22"/>
      <c r="E668" s="22"/>
      <c r="F668" s="22"/>
      <c r="G668" s="24">
        <f t="shared" si="110"/>
        <v>0</v>
      </c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6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4">
        <f t="shared" ref="BE668:BE731" si="114">SUM(H668:BD668)</f>
        <v>0</v>
      </c>
      <c r="BF668" s="27">
        <f t="shared" si="112"/>
        <v>0</v>
      </c>
      <c r="BG668" s="28">
        <f t="shared" si="111"/>
        <v>0</v>
      </c>
      <c r="BH668" s="29" t="e">
        <f t="shared" si="113"/>
        <v>#DIV/0!</v>
      </c>
      <c r="BI668" s="30"/>
      <c r="BJ668" s="31" t="e">
        <f t="shared" si="109"/>
        <v>#DIV/0!</v>
      </c>
      <c r="BK668" s="22"/>
      <c r="BL668" s="33" t="e">
        <f t="shared" si="106"/>
        <v>#DIV/0!</v>
      </c>
      <c r="BM668" s="22"/>
      <c r="BN668" s="32"/>
      <c r="BO668" s="34" t="e">
        <f t="shared" si="107"/>
        <v>#DIV/0!</v>
      </c>
      <c r="BP668" s="35" t="e">
        <f t="shared" si="108"/>
        <v>#DIV/0!</v>
      </c>
    </row>
    <row r="669" spans="1:68" x14ac:dyDescent="0.45">
      <c r="A669" s="22"/>
      <c r="B669" s="22"/>
      <c r="C669" s="22"/>
      <c r="D669" s="22"/>
      <c r="E669" s="22"/>
      <c r="F669" s="22"/>
      <c r="G669" s="24">
        <f t="shared" si="110"/>
        <v>0</v>
      </c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6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4">
        <f t="shared" si="114"/>
        <v>0</v>
      </c>
      <c r="BF669" s="27">
        <f t="shared" si="112"/>
        <v>0</v>
      </c>
      <c r="BG669" s="28">
        <f t="shared" si="111"/>
        <v>0</v>
      </c>
      <c r="BH669" s="29" t="e">
        <f t="shared" si="113"/>
        <v>#DIV/0!</v>
      </c>
      <c r="BI669" s="30"/>
      <c r="BJ669" s="31" t="e">
        <f t="shared" si="109"/>
        <v>#DIV/0!</v>
      </c>
      <c r="BK669" s="22"/>
      <c r="BL669" s="33" t="e">
        <f t="shared" si="106"/>
        <v>#DIV/0!</v>
      </c>
      <c r="BM669" s="22"/>
      <c r="BN669" s="32"/>
      <c r="BO669" s="34" t="e">
        <f t="shared" si="107"/>
        <v>#DIV/0!</v>
      </c>
      <c r="BP669" s="35" t="e">
        <f t="shared" si="108"/>
        <v>#DIV/0!</v>
      </c>
    </row>
    <row r="670" spans="1:68" x14ac:dyDescent="0.45">
      <c r="A670" s="22"/>
      <c r="B670" s="22"/>
      <c r="C670" s="22"/>
      <c r="D670" s="22"/>
      <c r="E670" s="22"/>
      <c r="F670" s="22"/>
      <c r="G670" s="24">
        <f t="shared" si="110"/>
        <v>0</v>
      </c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6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4">
        <f t="shared" si="114"/>
        <v>0</v>
      </c>
      <c r="BF670" s="27">
        <f t="shared" si="112"/>
        <v>0</v>
      </c>
      <c r="BG670" s="28">
        <f t="shared" si="111"/>
        <v>0</v>
      </c>
      <c r="BH670" s="29" t="e">
        <f t="shared" si="113"/>
        <v>#DIV/0!</v>
      </c>
      <c r="BI670" s="30"/>
      <c r="BJ670" s="31" t="e">
        <f t="shared" si="109"/>
        <v>#DIV/0!</v>
      </c>
      <c r="BK670" s="22"/>
      <c r="BL670" s="33" t="e">
        <f t="shared" si="106"/>
        <v>#DIV/0!</v>
      </c>
      <c r="BM670" s="22"/>
      <c r="BN670" s="32"/>
      <c r="BO670" s="34" t="e">
        <f t="shared" si="107"/>
        <v>#DIV/0!</v>
      </c>
      <c r="BP670" s="35" t="e">
        <f t="shared" si="108"/>
        <v>#DIV/0!</v>
      </c>
    </row>
    <row r="671" spans="1:68" x14ac:dyDescent="0.45">
      <c r="A671" s="22"/>
      <c r="B671" s="22"/>
      <c r="C671" s="22"/>
      <c r="D671" s="22"/>
      <c r="E671" s="22"/>
      <c r="F671" s="22"/>
      <c r="G671" s="24">
        <f t="shared" si="110"/>
        <v>0</v>
      </c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6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4">
        <f t="shared" si="114"/>
        <v>0</v>
      </c>
      <c r="BF671" s="27">
        <f t="shared" si="112"/>
        <v>0</v>
      </c>
      <c r="BG671" s="28">
        <f t="shared" si="111"/>
        <v>0</v>
      </c>
      <c r="BH671" s="29" t="e">
        <f t="shared" si="113"/>
        <v>#DIV/0!</v>
      </c>
      <c r="BI671" s="30"/>
      <c r="BJ671" s="31" t="e">
        <f t="shared" si="109"/>
        <v>#DIV/0!</v>
      </c>
      <c r="BK671" s="22"/>
      <c r="BL671" s="33" t="e">
        <f t="shared" si="106"/>
        <v>#DIV/0!</v>
      </c>
      <c r="BM671" s="22"/>
      <c r="BN671" s="32"/>
      <c r="BO671" s="34" t="e">
        <f t="shared" si="107"/>
        <v>#DIV/0!</v>
      </c>
      <c r="BP671" s="35" t="e">
        <f t="shared" si="108"/>
        <v>#DIV/0!</v>
      </c>
    </row>
    <row r="672" spans="1:68" x14ac:dyDescent="0.45">
      <c r="A672" s="22"/>
      <c r="B672" s="22"/>
      <c r="C672" s="22"/>
      <c r="D672" s="22"/>
      <c r="E672" s="22"/>
      <c r="F672" s="22"/>
      <c r="G672" s="24">
        <f t="shared" si="110"/>
        <v>0</v>
      </c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6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4">
        <f t="shared" si="114"/>
        <v>0</v>
      </c>
      <c r="BF672" s="27">
        <f t="shared" si="112"/>
        <v>0</v>
      </c>
      <c r="BG672" s="28">
        <f t="shared" si="111"/>
        <v>0</v>
      </c>
      <c r="BH672" s="29" t="e">
        <f t="shared" si="113"/>
        <v>#DIV/0!</v>
      </c>
      <c r="BI672" s="30"/>
      <c r="BJ672" s="31" t="e">
        <f t="shared" si="109"/>
        <v>#DIV/0!</v>
      </c>
      <c r="BK672" s="22"/>
      <c r="BL672" s="33" t="e">
        <f t="shared" si="106"/>
        <v>#DIV/0!</v>
      </c>
      <c r="BM672" s="22"/>
      <c r="BN672" s="32"/>
      <c r="BO672" s="34" t="e">
        <f t="shared" si="107"/>
        <v>#DIV/0!</v>
      </c>
      <c r="BP672" s="35" t="e">
        <f t="shared" si="108"/>
        <v>#DIV/0!</v>
      </c>
    </row>
    <row r="673" spans="1:68" x14ac:dyDescent="0.45">
      <c r="A673" s="22"/>
      <c r="B673" s="22"/>
      <c r="C673" s="22"/>
      <c r="D673" s="22"/>
      <c r="E673" s="22"/>
      <c r="F673" s="22"/>
      <c r="G673" s="24">
        <f t="shared" si="110"/>
        <v>0</v>
      </c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6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4">
        <f t="shared" si="114"/>
        <v>0</v>
      </c>
      <c r="BF673" s="27">
        <f t="shared" si="112"/>
        <v>0</v>
      </c>
      <c r="BG673" s="28">
        <f t="shared" si="111"/>
        <v>0</v>
      </c>
      <c r="BH673" s="29" t="e">
        <f t="shared" si="113"/>
        <v>#DIV/0!</v>
      </c>
      <c r="BI673" s="30"/>
      <c r="BJ673" s="31" t="e">
        <f t="shared" si="109"/>
        <v>#DIV/0!</v>
      </c>
      <c r="BK673" s="22"/>
      <c r="BL673" s="33" t="e">
        <f t="shared" si="106"/>
        <v>#DIV/0!</v>
      </c>
      <c r="BM673" s="22"/>
      <c r="BN673" s="32"/>
      <c r="BO673" s="34" t="e">
        <f t="shared" si="107"/>
        <v>#DIV/0!</v>
      </c>
      <c r="BP673" s="35" t="e">
        <f t="shared" si="108"/>
        <v>#DIV/0!</v>
      </c>
    </row>
    <row r="674" spans="1:68" x14ac:dyDescent="0.45">
      <c r="A674" s="22"/>
      <c r="B674" s="22"/>
      <c r="C674" s="22"/>
      <c r="D674" s="22"/>
      <c r="E674" s="22"/>
      <c r="F674" s="22"/>
      <c r="G674" s="24">
        <f t="shared" si="110"/>
        <v>0</v>
      </c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6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4">
        <f t="shared" si="114"/>
        <v>0</v>
      </c>
      <c r="BF674" s="27">
        <f t="shared" si="112"/>
        <v>0</v>
      </c>
      <c r="BG674" s="28">
        <f t="shared" si="111"/>
        <v>0</v>
      </c>
      <c r="BH674" s="29" t="e">
        <f t="shared" si="113"/>
        <v>#DIV/0!</v>
      </c>
      <c r="BI674" s="30"/>
      <c r="BJ674" s="31" t="e">
        <f t="shared" si="109"/>
        <v>#DIV/0!</v>
      </c>
      <c r="BK674" s="22"/>
      <c r="BL674" s="33" t="e">
        <f t="shared" si="106"/>
        <v>#DIV/0!</v>
      </c>
      <c r="BM674" s="22"/>
      <c r="BN674" s="32"/>
      <c r="BO674" s="34" t="e">
        <f t="shared" si="107"/>
        <v>#DIV/0!</v>
      </c>
      <c r="BP674" s="35" t="e">
        <f t="shared" si="108"/>
        <v>#DIV/0!</v>
      </c>
    </row>
    <row r="675" spans="1:68" x14ac:dyDescent="0.45">
      <c r="A675" s="22"/>
      <c r="B675" s="22"/>
      <c r="C675" s="22"/>
      <c r="D675" s="22"/>
      <c r="E675" s="22"/>
      <c r="F675" s="22"/>
      <c r="G675" s="24">
        <f t="shared" si="110"/>
        <v>0</v>
      </c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6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4">
        <f t="shared" si="114"/>
        <v>0</v>
      </c>
      <c r="BF675" s="27">
        <f t="shared" si="112"/>
        <v>0</v>
      </c>
      <c r="BG675" s="28">
        <f t="shared" si="111"/>
        <v>0</v>
      </c>
      <c r="BH675" s="29" t="e">
        <f t="shared" si="113"/>
        <v>#DIV/0!</v>
      </c>
      <c r="BI675" s="30"/>
      <c r="BJ675" s="31" t="e">
        <f t="shared" si="109"/>
        <v>#DIV/0!</v>
      </c>
      <c r="BK675" s="22"/>
      <c r="BL675" s="33" t="e">
        <f t="shared" si="106"/>
        <v>#DIV/0!</v>
      </c>
      <c r="BM675" s="22"/>
      <c r="BN675" s="32"/>
      <c r="BO675" s="34" t="e">
        <f t="shared" si="107"/>
        <v>#DIV/0!</v>
      </c>
      <c r="BP675" s="35" t="e">
        <f t="shared" si="108"/>
        <v>#DIV/0!</v>
      </c>
    </row>
    <row r="676" spans="1:68" x14ac:dyDescent="0.45">
      <c r="A676" s="22"/>
      <c r="B676" s="22"/>
      <c r="C676" s="22"/>
      <c r="D676" s="22"/>
      <c r="E676" s="22"/>
      <c r="F676" s="22"/>
      <c r="G676" s="24">
        <f t="shared" si="110"/>
        <v>0</v>
      </c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6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4">
        <f t="shared" si="114"/>
        <v>0</v>
      </c>
      <c r="BF676" s="27">
        <f t="shared" si="112"/>
        <v>0</v>
      </c>
      <c r="BG676" s="28">
        <f t="shared" si="111"/>
        <v>0</v>
      </c>
      <c r="BH676" s="29" t="e">
        <f t="shared" si="113"/>
        <v>#DIV/0!</v>
      </c>
      <c r="BI676" s="30"/>
      <c r="BJ676" s="31" t="e">
        <f t="shared" si="109"/>
        <v>#DIV/0!</v>
      </c>
      <c r="BK676" s="22"/>
      <c r="BL676" s="33" t="e">
        <f t="shared" si="106"/>
        <v>#DIV/0!</v>
      </c>
      <c r="BM676" s="22"/>
      <c r="BN676" s="32"/>
      <c r="BO676" s="34" t="e">
        <f t="shared" si="107"/>
        <v>#DIV/0!</v>
      </c>
      <c r="BP676" s="35" t="e">
        <f t="shared" si="108"/>
        <v>#DIV/0!</v>
      </c>
    </row>
    <row r="677" spans="1:68" x14ac:dyDescent="0.45">
      <c r="A677" s="22"/>
      <c r="B677" s="22"/>
      <c r="C677" s="22"/>
      <c r="D677" s="22"/>
      <c r="E677" s="22"/>
      <c r="F677" s="22"/>
      <c r="G677" s="24">
        <f t="shared" si="110"/>
        <v>0</v>
      </c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6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4">
        <f t="shared" si="114"/>
        <v>0</v>
      </c>
      <c r="BF677" s="27">
        <f t="shared" si="112"/>
        <v>0</v>
      </c>
      <c r="BG677" s="28">
        <f t="shared" si="111"/>
        <v>0</v>
      </c>
      <c r="BH677" s="29" t="e">
        <f t="shared" si="113"/>
        <v>#DIV/0!</v>
      </c>
      <c r="BI677" s="30"/>
      <c r="BJ677" s="31" t="e">
        <f t="shared" si="109"/>
        <v>#DIV/0!</v>
      </c>
      <c r="BK677" s="22"/>
      <c r="BL677" s="33" t="e">
        <f t="shared" si="106"/>
        <v>#DIV/0!</v>
      </c>
      <c r="BM677" s="22"/>
      <c r="BN677" s="32"/>
      <c r="BO677" s="34" t="e">
        <f t="shared" si="107"/>
        <v>#DIV/0!</v>
      </c>
      <c r="BP677" s="35" t="e">
        <f t="shared" si="108"/>
        <v>#DIV/0!</v>
      </c>
    </row>
    <row r="678" spans="1:68" x14ac:dyDescent="0.45">
      <c r="A678" s="22"/>
      <c r="B678" s="22"/>
      <c r="C678" s="22"/>
      <c r="D678" s="22"/>
      <c r="E678" s="22"/>
      <c r="F678" s="22"/>
      <c r="G678" s="24">
        <f t="shared" si="110"/>
        <v>0</v>
      </c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6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4">
        <f t="shared" si="114"/>
        <v>0</v>
      </c>
      <c r="BF678" s="27">
        <f t="shared" si="112"/>
        <v>0</v>
      </c>
      <c r="BG678" s="28">
        <f t="shared" si="111"/>
        <v>0</v>
      </c>
      <c r="BH678" s="29" t="e">
        <f t="shared" si="113"/>
        <v>#DIV/0!</v>
      </c>
      <c r="BI678" s="30"/>
      <c r="BJ678" s="31" t="e">
        <f t="shared" si="109"/>
        <v>#DIV/0!</v>
      </c>
      <c r="BK678" s="22"/>
      <c r="BL678" s="33" t="e">
        <f t="shared" si="106"/>
        <v>#DIV/0!</v>
      </c>
      <c r="BM678" s="22"/>
      <c r="BN678" s="32"/>
      <c r="BO678" s="34" t="e">
        <f t="shared" si="107"/>
        <v>#DIV/0!</v>
      </c>
      <c r="BP678" s="35" t="e">
        <f t="shared" si="108"/>
        <v>#DIV/0!</v>
      </c>
    </row>
    <row r="679" spans="1:68" x14ac:dyDescent="0.45">
      <c r="A679" s="22"/>
      <c r="B679" s="22"/>
      <c r="C679" s="22"/>
      <c r="D679" s="22"/>
      <c r="E679" s="22"/>
      <c r="F679" s="22"/>
      <c r="G679" s="24">
        <f t="shared" si="110"/>
        <v>0</v>
      </c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6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4">
        <f t="shared" si="114"/>
        <v>0</v>
      </c>
      <c r="BF679" s="27">
        <f t="shared" si="112"/>
        <v>0</v>
      </c>
      <c r="BG679" s="28">
        <f t="shared" si="111"/>
        <v>0</v>
      </c>
      <c r="BH679" s="29" t="e">
        <f t="shared" si="113"/>
        <v>#DIV/0!</v>
      </c>
      <c r="BI679" s="30"/>
      <c r="BJ679" s="31" t="e">
        <f t="shared" si="109"/>
        <v>#DIV/0!</v>
      </c>
      <c r="BK679" s="22"/>
      <c r="BL679" s="33" t="e">
        <f t="shared" si="106"/>
        <v>#DIV/0!</v>
      </c>
      <c r="BM679" s="22"/>
      <c r="BN679" s="32"/>
      <c r="BO679" s="34" t="e">
        <f t="shared" si="107"/>
        <v>#DIV/0!</v>
      </c>
      <c r="BP679" s="35" t="e">
        <f t="shared" si="108"/>
        <v>#DIV/0!</v>
      </c>
    </row>
    <row r="680" spans="1:68" x14ac:dyDescent="0.45">
      <c r="A680" s="22"/>
      <c r="B680" s="22"/>
      <c r="C680" s="22"/>
      <c r="D680" s="22"/>
      <c r="E680" s="22"/>
      <c r="F680" s="22"/>
      <c r="G680" s="24">
        <f t="shared" si="110"/>
        <v>0</v>
      </c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6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4">
        <f t="shared" si="114"/>
        <v>0</v>
      </c>
      <c r="BF680" s="27">
        <f t="shared" si="112"/>
        <v>0</v>
      </c>
      <c r="BG680" s="28">
        <f t="shared" si="111"/>
        <v>0</v>
      </c>
      <c r="BH680" s="29" t="e">
        <f t="shared" si="113"/>
        <v>#DIV/0!</v>
      </c>
      <c r="BI680" s="30"/>
      <c r="BJ680" s="31" t="e">
        <f t="shared" si="109"/>
        <v>#DIV/0!</v>
      </c>
      <c r="BK680" s="22"/>
      <c r="BL680" s="33" t="e">
        <f t="shared" si="106"/>
        <v>#DIV/0!</v>
      </c>
      <c r="BM680" s="22"/>
      <c r="BN680" s="32"/>
      <c r="BO680" s="34" t="e">
        <f t="shared" si="107"/>
        <v>#DIV/0!</v>
      </c>
      <c r="BP680" s="35" t="e">
        <f t="shared" si="108"/>
        <v>#DIV/0!</v>
      </c>
    </row>
    <row r="681" spans="1:68" x14ac:dyDescent="0.45">
      <c r="A681" s="22"/>
      <c r="B681" s="22"/>
      <c r="C681" s="22"/>
      <c r="D681" s="22"/>
      <c r="E681" s="22"/>
      <c r="F681" s="22"/>
      <c r="G681" s="24">
        <f t="shared" si="110"/>
        <v>0</v>
      </c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6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4">
        <f t="shared" si="114"/>
        <v>0</v>
      </c>
      <c r="BF681" s="27">
        <f t="shared" si="112"/>
        <v>0</v>
      </c>
      <c r="BG681" s="28">
        <f t="shared" si="111"/>
        <v>0</v>
      </c>
      <c r="BH681" s="29" t="e">
        <f t="shared" si="113"/>
        <v>#DIV/0!</v>
      </c>
      <c r="BI681" s="30"/>
      <c r="BJ681" s="31" t="e">
        <f t="shared" si="109"/>
        <v>#DIV/0!</v>
      </c>
      <c r="BK681" s="22"/>
      <c r="BL681" s="33" t="e">
        <f t="shared" si="106"/>
        <v>#DIV/0!</v>
      </c>
      <c r="BM681" s="22"/>
      <c r="BN681" s="32"/>
      <c r="BO681" s="34" t="e">
        <f t="shared" si="107"/>
        <v>#DIV/0!</v>
      </c>
      <c r="BP681" s="35" t="e">
        <f t="shared" si="108"/>
        <v>#DIV/0!</v>
      </c>
    </row>
    <row r="682" spans="1:68" x14ac:dyDescent="0.45">
      <c r="A682" s="22"/>
      <c r="B682" s="22"/>
      <c r="C682" s="22"/>
      <c r="D682" s="22"/>
      <c r="E682" s="22"/>
      <c r="F682" s="22"/>
      <c r="G682" s="24">
        <f t="shared" si="110"/>
        <v>0</v>
      </c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6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4">
        <f t="shared" si="114"/>
        <v>0</v>
      </c>
      <c r="BF682" s="27">
        <f t="shared" si="112"/>
        <v>0</v>
      </c>
      <c r="BG682" s="28">
        <f t="shared" si="111"/>
        <v>0</v>
      </c>
      <c r="BH682" s="29" t="e">
        <f t="shared" si="113"/>
        <v>#DIV/0!</v>
      </c>
      <c r="BI682" s="30"/>
      <c r="BJ682" s="31" t="e">
        <f t="shared" si="109"/>
        <v>#DIV/0!</v>
      </c>
      <c r="BK682" s="22"/>
      <c r="BL682" s="33" t="e">
        <f t="shared" si="106"/>
        <v>#DIV/0!</v>
      </c>
      <c r="BM682" s="22"/>
      <c r="BN682" s="32"/>
      <c r="BO682" s="34" t="e">
        <f t="shared" si="107"/>
        <v>#DIV/0!</v>
      </c>
      <c r="BP682" s="35" t="e">
        <f t="shared" si="108"/>
        <v>#DIV/0!</v>
      </c>
    </row>
    <row r="683" spans="1:68" x14ac:dyDescent="0.45">
      <c r="A683" s="22"/>
      <c r="B683" s="22"/>
      <c r="C683" s="22"/>
      <c r="D683" s="22"/>
      <c r="E683" s="22"/>
      <c r="F683" s="22"/>
      <c r="G683" s="24">
        <f t="shared" si="110"/>
        <v>0</v>
      </c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6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4">
        <f t="shared" si="114"/>
        <v>0</v>
      </c>
      <c r="BF683" s="27">
        <f t="shared" si="112"/>
        <v>0</v>
      </c>
      <c r="BG683" s="28">
        <f t="shared" si="111"/>
        <v>0</v>
      </c>
      <c r="BH683" s="29" t="e">
        <f t="shared" si="113"/>
        <v>#DIV/0!</v>
      </c>
      <c r="BI683" s="30"/>
      <c r="BJ683" s="31" t="e">
        <f t="shared" si="109"/>
        <v>#DIV/0!</v>
      </c>
      <c r="BK683" s="22"/>
      <c r="BL683" s="33" t="e">
        <f t="shared" si="106"/>
        <v>#DIV/0!</v>
      </c>
      <c r="BM683" s="22"/>
      <c r="BN683" s="32"/>
      <c r="BO683" s="34" t="e">
        <f t="shared" si="107"/>
        <v>#DIV/0!</v>
      </c>
      <c r="BP683" s="35" t="e">
        <f t="shared" si="108"/>
        <v>#DIV/0!</v>
      </c>
    </row>
    <row r="684" spans="1:68" x14ac:dyDescent="0.45">
      <c r="A684" s="22"/>
      <c r="B684" s="22"/>
      <c r="C684" s="22"/>
      <c r="D684" s="22"/>
      <c r="E684" s="22"/>
      <c r="F684" s="22"/>
      <c r="G684" s="24">
        <f t="shared" si="110"/>
        <v>0</v>
      </c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6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4">
        <f t="shared" si="114"/>
        <v>0</v>
      </c>
      <c r="BF684" s="27">
        <f t="shared" si="112"/>
        <v>0</v>
      </c>
      <c r="BG684" s="28">
        <f t="shared" si="111"/>
        <v>0</v>
      </c>
      <c r="BH684" s="29" t="e">
        <f t="shared" si="113"/>
        <v>#DIV/0!</v>
      </c>
      <c r="BI684" s="30"/>
      <c r="BJ684" s="31" t="e">
        <f t="shared" si="109"/>
        <v>#DIV/0!</v>
      </c>
      <c r="BK684" s="22"/>
      <c r="BL684" s="33" t="e">
        <f t="shared" si="106"/>
        <v>#DIV/0!</v>
      </c>
      <c r="BM684" s="22"/>
      <c r="BN684" s="32"/>
      <c r="BO684" s="34" t="e">
        <f t="shared" si="107"/>
        <v>#DIV/0!</v>
      </c>
      <c r="BP684" s="35" t="e">
        <f t="shared" si="108"/>
        <v>#DIV/0!</v>
      </c>
    </row>
    <row r="685" spans="1:68" x14ac:dyDescent="0.45">
      <c r="A685" s="22"/>
      <c r="B685" s="22"/>
      <c r="C685" s="22"/>
      <c r="D685" s="22"/>
      <c r="E685" s="22"/>
      <c r="F685" s="22"/>
      <c r="G685" s="24">
        <f t="shared" si="110"/>
        <v>0</v>
      </c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6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4">
        <f t="shared" si="114"/>
        <v>0</v>
      </c>
      <c r="BF685" s="27">
        <f t="shared" si="112"/>
        <v>0</v>
      </c>
      <c r="BG685" s="28">
        <f t="shared" si="111"/>
        <v>0</v>
      </c>
      <c r="BH685" s="29" t="e">
        <f t="shared" si="113"/>
        <v>#DIV/0!</v>
      </c>
      <c r="BI685" s="30"/>
      <c r="BJ685" s="31" t="e">
        <f t="shared" si="109"/>
        <v>#DIV/0!</v>
      </c>
      <c r="BK685" s="22"/>
      <c r="BL685" s="33" t="e">
        <f t="shared" si="106"/>
        <v>#DIV/0!</v>
      </c>
      <c r="BM685" s="22"/>
      <c r="BN685" s="32"/>
      <c r="BO685" s="34" t="e">
        <f t="shared" si="107"/>
        <v>#DIV/0!</v>
      </c>
      <c r="BP685" s="35" t="e">
        <f t="shared" si="108"/>
        <v>#DIV/0!</v>
      </c>
    </row>
    <row r="686" spans="1:68" x14ac:dyDescent="0.45">
      <c r="A686" s="22"/>
      <c r="B686" s="22"/>
      <c r="C686" s="22"/>
      <c r="D686" s="22"/>
      <c r="E686" s="22"/>
      <c r="F686" s="22"/>
      <c r="G686" s="24">
        <f t="shared" si="110"/>
        <v>0</v>
      </c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6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4">
        <f t="shared" si="114"/>
        <v>0</v>
      </c>
      <c r="BF686" s="27">
        <f t="shared" si="112"/>
        <v>0</v>
      </c>
      <c r="BG686" s="28">
        <f t="shared" si="111"/>
        <v>0</v>
      </c>
      <c r="BH686" s="29" t="e">
        <f t="shared" si="113"/>
        <v>#DIV/0!</v>
      </c>
      <c r="BI686" s="30"/>
      <c r="BJ686" s="31" t="e">
        <f t="shared" si="109"/>
        <v>#DIV/0!</v>
      </c>
      <c r="BK686" s="22"/>
      <c r="BL686" s="33" t="e">
        <f t="shared" si="106"/>
        <v>#DIV/0!</v>
      </c>
      <c r="BM686" s="22"/>
      <c r="BN686" s="32"/>
      <c r="BO686" s="34" t="e">
        <f t="shared" si="107"/>
        <v>#DIV/0!</v>
      </c>
      <c r="BP686" s="35" t="e">
        <f t="shared" si="108"/>
        <v>#DIV/0!</v>
      </c>
    </row>
    <row r="687" spans="1:68" x14ac:dyDescent="0.45">
      <c r="A687" s="22"/>
      <c r="B687" s="22"/>
      <c r="C687" s="22"/>
      <c r="D687" s="22"/>
      <c r="E687" s="22"/>
      <c r="F687" s="22"/>
      <c r="G687" s="24">
        <f t="shared" si="110"/>
        <v>0</v>
      </c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6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4">
        <f t="shared" si="114"/>
        <v>0</v>
      </c>
      <c r="BF687" s="27">
        <f t="shared" si="112"/>
        <v>0</v>
      </c>
      <c r="BG687" s="28">
        <f t="shared" si="111"/>
        <v>0</v>
      </c>
      <c r="BH687" s="29" t="e">
        <f t="shared" si="113"/>
        <v>#DIV/0!</v>
      </c>
      <c r="BI687" s="30"/>
      <c r="BJ687" s="31" t="e">
        <f t="shared" si="109"/>
        <v>#DIV/0!</v>
      </c>
      <c r="BK687" s="22"/>
      <c r="BL687" s="33" t="e">
        <f t="shared" si="106"/>
        <v>#DIV/0!</v>
      </c>
      <c r="BM687" s="22"/>
      <c r="BN687" s="32"/>
      <c r="BO687" s="34" t="e">
        <f t="shared" si="107"/>
        <v>#DIV/0!</v>
      </c>
      <c r="BP687" s="35" t="e">
        <f t="shared" si="108"/>
        <v>#DIV/0!</v>
      </c>
    </row>
    <row r="688" spans="1:68" x14ac:dyDescent="0.45">
      <c r="A688" s="22"/>
      <c r="B688" s="22"/>
      <c r="C688" s="22"/>
      <c r="D688" s="22"/>
      <c r="E688" s="22"/>
      <c r="F688" s="22"/>
      <c r="G688" s="24">
        <f t="shared" si="110"/>
        <v>0</v>
      </c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6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4">
        <f t="shared" si="114"/>
        <v>0</v>
      </c>
      <c r="BF688" s="27">
        <f t="shared" si="112"/>
        <v>0</v>
      </c>
      <c r="BG688" s="28">
        <f t="shared" si="111"/>
        <v>0</v>
      </c>
      <c r="BH688" s="29" t="e">
        <f t="shared" si="113"/>
        <v>#DIV/0!</v>
      </c>
      <c r="BI688" s="30"/>
      <c r="BJ688" s="31" t="e">
        <f t="shared" si="109"/>
        <v>#DIV/0!</v>
      </c>
      <c r="BK688" s="22"/>
      <c r="BL688" s="33" t="e">
        <f t="shared" si="106"/>
        <v>#DIV/0!</v>
      </c>
      <c r="BM688" s="22"/>
      <c r="BN688" s="32"/>
      <c r="BO688" s="34" t="e">
        <f t="shared" si="107"/>
        <v>#DIV/0!</v>
      </c>
      <c r="BP688" s="35" t="e">
        <f t="shared" si="108"/>
        <v>#DIV/0!</v>
      </c>
    </row>
    <row r="689" spans="1:68" x14ac:dyDescent="0.45">
      <c r="A689" s="22"/>
      <c r="B689" s="22"/>
      <c r="C689" s="22"/>
      <c r="D689" s="22"/>
      <c r="E689" s="22"/>
      <c r="F689" s="22"/>
      <c r="G689" s="24">
        <f t="shared" si="110"/>
        <v>0</v>
      </c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6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4">
        <f t="shared" si="114"/>
        <v>0</v>
      </c>
      <c r="BF689" s="27">
        <f t="shared" si="112"/>
        <v>0</v>
      </c>
      <c r="BG689" s="28">
        <f t="shared" si="111"/>
        <v>0</v>
      </c>
      <c r="BH689" s="29" t="e">
        <f t="shared" si="113"/>
        <v>#DIV/0!</v>
      </c>
      <c r="BI689" s="30"/>
      <c r="BJ689" s="31" t="e">
        <f t="shared" si="109"/>
        <v>#DIV/0!</v>
      </c>
      <c r="BK689" s="22"/>
      <c r="BL689" s="33" t="e">
        <f t="shared" si="106"/>
        <v>#DIV/0!</v>
      </c>
      <c r="BM689" s="22"/>
      <c r="BN689" s="32"/>
      <c r="BO689" s="34" t="e">
        <f t="shared" si="107"/>
        <v>#DIV/0!</v>
      </c>
      <c r="BP689" s="35" t="e">
        <f t="shared" si="108"/>
        <v>#DIV/0!</v>
      </c>
    </row>
    <row r="690" spans="1:68" x14ac:dyDescent="0.45">
      <c r="A690" s="22"/>
      <c r="B690" s="22"/>
      <c r="C690" s="22"/>
      <c r="D690" s="22"/>
      <c r="E690" s="22"/>
      <c r="F690" s="22"/>
      <c r="G690" s="24">
        <f t="shared" si="110"/>
        <v>0</v>
      </c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6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4">
        <f t="shared" si="114"/>
        <v>0</v>
      </c>
      <c r="BF690" s="27">
        <f t="shared" si="112"/>
        <v>0</v>
      </c>
      <c r="BG690" s="28">
        <f t="shared" si="111"/>
        <v>0</v>
      </c>
      <c r="BH690" s="29" t="e">
        <f t="shared" si="113"/>
        <v>#DIV/0!</v>
      </c>
      <c r="BI690" s="30"/>
      <c r="BJ690" s="31" t="e">
        <f t="shared" si="109"/>
        <v>#DIV/0!</v>
      </c>
      <c r="BK690" s="22"/>
      <c r="BL690" s="33" t="e">
        <f t="shared" si="106"/>
        <v>#DIV/0!</v>
      </c>
      <c r="BM690" s="22"/>
      <c r="BN690" s="32"/>
      <c r="BO690" s="34" t="e">
        <f t="shared" si="107"/>
        <v>#DIV/0!</v>
      </c>
      <c r="BP690" s="35" t="e">
        <f t="shared" si="108"/>
        <v>#DIV/0!</v>
      </c>
    </row>
    <row r="691" spans="1:68" x14ac:dyDescent="0.45">
      <c r="A691" s="22"/>
      <c r="B691" s="22"/>
      <c r="C691" s="22"/>
      <c r="D691" s="22"/>
      <c r="E691" s="22"/>
      <c r="F691" s="22"/>
      <c r="G691" s="24">
        <f t="shared" si="110"/>
        <v>0</v>
      </c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6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4">
        <f t="shared" si="114"/>
        <v>0</v>
      </c>
      <c r="BF691" s="27">
        <f t="shared" si="112"/>
        <v>0</v>
      </c>
      <c r="BG691" s="28">
        <f t="shared" si="111"/>
        <v>0</v>
      </c>
      <c r="BH691" s="29" t="e">
        <f t="shared" si="113"/>
        <v>#DIV/0!</v>
      </c>
      <c r="BI691" s="30"/>
      <c r="BJ691" s="31" t="e">
        <f t="shared" si="109"/>
        <v>#DIV/0!</v>
      </c>
      <c r="BK691" s="22"/>
      <c r="BL691" s="33" t="e">
        <f t="shared" si="106"/>
        <v>#DIV/0!</v>
      </c>
      <c r="BM691" s="22"/>
      <c r="BN691" s="32"/>
      <c r="BO691" s="34" t="e">
        <f t="shared" si="107"/>
        <v>#DIV/0!</v>
      </c>
      <c r="BP691" s="35" t="e">
        <f t="shared" si="108"/>
        <v>#DIV/0!</v>
      </c>
    </row>
    <row r="692" spans="1:68" x14ac:dyDescent="0.45">
      <c r="A692" s="22"/>
      <c r="B692" s="22"/>
      <c r="C692" s="22"/>
      <c r="D692" s="22"/>
      <c r="E692" s="22"/>
      <c r="F692" s="22"/>
      <c r="G692" s="24">
        <f t="shared" si="110"/>
        <v>0</v>
      </c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6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4">
        <f t="shared" si="114"/>
        <v>0</v>
      </c>
      <c r="BF692" s="27">
        <f t="shared" si="112"/>
        <v>0</v>
      </c>
      <c r="BG692" s="28">
        <f t="shared" si="111"/>
        <v>0</v>
      </c>
      <c r="BH692" s="29" t="e">
        <f t="shared" si="113"/>
        <v>#DIV/0!</v>
      </c>
      <c r="BI692" s="30"/>
      <c r="BJ692" s="31" t="e">
        <f t="shared" si="109"/>
        <v>#DIV/0!</v>
      </c>
      <c r="BK692" s="22"/>
      <c r="BL692" s="33" t="e">
        <f t="shared" si="106"/>
        <v>#DIV/0!</v>
      </c>
      <c r="BM692" s="22"/>
      <c r="BN692" s="32"/>
      <c r="BO692" s="34" t="e">
        <f t="shared" si="107"/>
        <v>#DIV/0!</v>
      </c>
      <c r="BP692" s="35" t="e">
        <f t="shared" si="108"/>
        <v>#DIV/0!</v>
      </c>
    </row>
    <row r="693" spans="1:68" x14ac:dyDescent="0.45">
      <c r="A693" s="22"/>
      <c r="B693" s="22"/>
      <c r="C693" s="22"/>
      <c r="D693" s="22"/>
      <c r="E693" s="22"/>
      <c r="F693" s="22"/>
      <c r="G693" s="24">
        <f t="shared" si="110"/>
        <v>0</v>
      </c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6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4">
        <f t="shared" si="114"/>
        <v>0</v>
      </c>
      <c r="BF693" s="27">
        <f t="shared" si="112"/>
        <v>0</v>
      </c>
      <c r="BG693" s="28">
        <f t="shared" si="111"/>
        <v>0</v>
      </c>
      <c r="BH693" s="29" t="e">
        <f t="shared" si="113"/>
        <v>#DIV/0!</v>
      </c>
      <c r="BI693" s="30"/>
      <c r="BJ693" s="31" t="e">
        <f t="shared" si="109"/>
        <v>#DIV/0!</v>
      </c>
      <c r="BK693" s="22"/>
      <c r="BL693" s="33" t="e">
        <f t="shared" si="106"/>
        <v>#DIV/0!</v>
      </c>
      <c r="BM693" s="22"/>
      <c r="BN693" s="32"/>
      <c r="BO693" s="34" t="e">
        <f t="shared" si="107"/>
        <v>#DIV/0!</v>
      </c>
      <c r="BP693" s="35" t="e">
        <f t="shared" si="108"/>
        <v>#DIV/0!</v>
      </c>
    </row>
    <row r="694" spans="1:68" x14ac:dyDescent="0.45">
      <c r="A694" s="22"/>
      <c r="B694" s="22"/>
      <c r="C694" s="22"/>
      <c r="D694" s="22"/>
      <c r="E694" s="22"/>
      <c r="F694" s="22"/>
      <c r="G694" s="24">
        <f t="shared" si="110"/>
        <v>0</v>
      </c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6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4">
        <f t="shared" si="114"/>
        <v>0</v>
      </c>
      <c r="BF694" s="27">
        <f t="shared" si="112"/>
        <v>0</v>
      </c>
      <c r="BG694" s="28">
        <f t="shared" si="111"/>
        <v>0</v>
      </c>
      <c r="BH694" s="29" t="e">
        <f t="shared" si="113"/>
        <v>#DIV/0!</v>
      </c>
      <c r="BI694" s="30"/>
      <c r="BJ694" s="31" t="e">
        <f t="shared" si="109"/>
        <v>#DIV/0!</v>
      </c>
      <c r="BK694" s="22"/>
      <c r="BL694" s="33" t="e">
        <f t="shared" si="106"/>
        <v>#DIV/0!</v>
      </c>
      <c r="BM694" s="22"/>
      <c r="BN694" s="32"/>
      <c r="BO694" s="34" t="e">
        <f t="shared" si="107"/>
        <v>#DIV/0!</v>
      </c>
      <c r="BP694" s="35" t="e">
        <f t="shared" si="108"/>
        <v>#DIV/0!</v>
      </c>
    </row>
    <row r="695" spans="1:68" x14ac:dyDescent="0.45">
      <c r="A695" s="22"/>
      <c r="B695" s="22"/>
      <c r="C695" s="22"/>
      <c r="D695" s="22"/>
      <c r="E695" s="22"/>
      <c r="F695" s="22"/>
      <c r="G695" s="24">
        <f t="shared" si="110"/>
        <v>0</v>
      </c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6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4">
        <f t="shared" si="114"/>
        <v>0</v>
      </c>
      <c r="BF695" s="27">
        <f t="shared" si="112"/>
        <v>0</v>
      </c>
      <c r="BG695" s="28">
        <f t="shared" si="111"/>
        <v>0</v>
      </c>
      <c r="BH695" s="29" t="e">
        <f t="shared" si="113"/>
        <v>#DIV/0!</v>
      </c>
      <c r="BI695" s="30"/>
      <c r="BJ695" s="31" t="e">
        <f t="shared" si="109"/>
        <v>#DIV/0!</v>
      </c>
      <c r="BK695" s="22"/>
      <c r="BL695" s="33" t="e">
        <f t="shared" si="106"/>
        <v>#DIV/0!</v>
      </c>
      <c r="BM695" s="22"/>
      <c r="BN695" s="32"/>
      <c r="BO695" s="34" t="e">
        <f t="shared" si="107"/>
        <v>#DIV/0!</v>
      </c>
      <c r="BP695" s="35" t="e">
        <f t="shared" si="108"/>
        <v>#DIV/0!</v>
      </c>
    </row>
    <row r="696" spans="1:68" x14ac:dyDescent="0.45">
      <c r="A696" s="22"/>
      <c r="B696" s="22"/>
      <c r="C696" s="22"/>
      <c r="D696" s="22"/>
      <c r="E696" s="22"/>
      <c r="F696" s="22"/>
      <c r="G696" s="24">
        <f t="shared" si="110"/>
        <v>0</v>
      </c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6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4">
        <f t="shared" si="114"/>
        <v>0</v>
      </c>
      <c r="BF696" s="27">
        <f t="shared" si="112"/>
        <v>0</v>
      </c>
      <c r="BG696" s="28">
        <f t="shared" si="111"/>
        <v>0</v>
      </c>
      <c r="BH696" s="29" t="e">
        <f t="shared" si="113"/>
        <v>#DIV/0!</v>
      </c>
      <c r="BI696" s="30"/>
      <c r="BJ696" s="31" t="e">
        <f t="shared" si="109"/>
        <v>#DIV/0!</v>
      </c>
      <c r="BK696" s="22"/>
      <c r="BL696" s="33" t="e">
        <f t="shared" si="106"/>
        <v>#DIV/0!</v>
      </c>
      <c r="BM696" s="22"/>
      <c r="BN696" s="32"/>
      <c r="BO696" s="34" t="e">
        <f t="shared" si="107"/>
        <v>#DIV/0!</v>
      </c>
      <c r="BP696" s="35" t="e">
        <f t="shared" si="108"/>
        <v>#DIV/0!</v>
      </c>
    </row>
    <row r="697" spans="1:68" x14ac:dyDescent="0.45">
      <c r="A697" s="22"/>
      <c r="B697" s="22"/>
      <c r="C697" s="22"/>
      <c r="D697" s="22"/>
      <c r="E697" s="22"/>
      <c r="F697" s="22"/>
      <c r="G697" s="24">
        <f t="shared" si="110"/>
        <v>0</v>
      </c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6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4">
        <f t="shared" si="114"/>
        <v>0</v>
      </c>
      <c r="BF697" s="27">
        <f t="shared" si="112"/>
        <v>0</v>
      </c>
      <c r="BG697" s="28">
        <f t="shared" si="111"/>
        <v>0</v>
      </c>
      <c r="BH697" s="29" t="e">
        <f t="shared" si="113"/>
        <v>#DIV/0!</v>
      </c>
      <c r="BI697" s="30"/>
      <c r="BJ697" s="31" t="e">
        <f t="shared" si="109"/>
        <v>#DIV/0!</v>
      </c>
      <c r="BK697" s="22"/>
      <c r="BL697" s="33" t="e">
        <f t="shared" si="106"/>
        <v>#DIV/0!</v>
      </c>
      <c r="BM697" s="22"/>
      <c r="BN697" s="32"/>
      <c r="BO697" s="34" t="e">
        <f t="shared" si="107"/>
        <v>#DIV/0!</v>
      </c>
      <c r="BP697" s="35" t="e">
        <f t="shared" si="108"/>
        <v>#DIV/0!</v>
      </c>
    </row>
    <row r="698" spans="1:68" x14ac:dyDescent="0.45">
      <c r="A698" s="22"/>
      <c r="B698" s="22"/>
      <c r="C698" s="22"/>
      <c r="D698" s="22"/>
      <c r="E698" s="22"/>
      <c r="F698" s="22"/>
      <c r="G698" s="24">
        <f t="shared" si="110"/>
        <v>0</v>
      </c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6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4">
        <f t="shared" si="114"/>
        <v>0</v>
      </c>
      <c r="BF698" s="27">
        <f t="shared" si="112"/>
        <v>0</v>
      </c>
      <c r="BG698" s="28">
        <f t="shared" si="111"/>
        <v>0</v>
      </c>
      <c r="BH698" s="29" t="e">
        <f t="shared" si="113"/>
        <v>#DIV/0!</v>
      </c>
      <c r="BI698" s="30"/>
      <c r="BJ698" s="31" t="e">
        <f t="shared" si="109"/>
        <v>#DIV/0!</v>
      </c>
      <c r="BK698" s="22"/>
      <c r="BL698" s="33" t="e">
        <f t="shared" si="106"/>
        <v>#DIV/0!</v>
      </c>
      <c r="BM698" s="22"/>
      <c r="BN698" s="32"/>
      <c r="BO698" s="34" t="e">
        <f t="shared" si="107"/>
        <v>#DIV/0!</v>
      </c>
      <c r="BP698" s="35" t="e">
        <f t="shared" si="108"/>
        <v>#DIV/0!</v>
      </c>
    </row>
    <row r="699" spans="1:68" x14ac:dyDescent="0.45">
      <c r="A699" s="22"/>
      <c r="B699" s="22"/>
      <c r="C699" s="22"/>
      <c r="D699" s="22"/>
      <c r="E699" s="22"/>
      <c r="F699" s="22"/>
      <c r="G699" s="24">
        <f t="shared" si="110"/>
        <v>0</v>
      </c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6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4">
        <f t="shared" si="114"/>
        <v>0</v>
      </c>
      <c r="BF699" s="27">
        <f t="shared" si="112"/>
        <v>0</v>
      </c>
      <c r="BG699" s="28">
        <f t="shared" si="111"/>
        <v>0</v>
      </c>
      <c r="BH699" s="29" t="e">
        <f t="shared" si="113"/>
        <v>#DIV/0!</v>
      </c>
      <c r="BI699" s="30"/>
      <c r="BJ699" s="31" t="e">
        <f t="shared" si="109"/>
        <v>#DIV/0!</v>
      </c>
      <c r="BK699" s="22"/>
      <c r="BL699" s="33" t="e">
        <f t="shared" si="106"/>
        <v>#DIV/0!</v>
      </c>
      <c r="BM699" s="22"/>
      <c r="BN699" s="32"/>
      <c r="BO699" s="34" t="e">
        <f t="shared" si="107"/>
        <v>#DIV/0!</v>
      </c>
      <c r="BP699" s="35" t="e">
        <f t="shared" si="108"/>
        <v>#DIV/0!</v>
      </c>
    </row>
    <row r="700" spans="1:68" x14ac:dyDescent="0.45">
      <c r="A700" s="22"/>
      <c r="B700" s="22"/>
      <c r="C700" s="22"/>
      <c r="D700" s="22"/>
      <c r="E700" s="22"/>
      <c r="F700" s="22"/>
      <c r="G700" s="24">
        <f t="shared" si="110"/>
        <v>0</v>
      </c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6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4">
        <f t="shared" si="114"/>
        <v>0</v>
      </c>
      <c r="BF700" s="27">
        <f t="shared" si="112"/>
        <v>0</v>
      </c>
      <c r="BG700" s="28">
        <f t="shared" si="111"/>
        <v>0</v>
      </c>
      <c r="BH700" s="29" t="e">
        <f t="shared" si="113"/>
        <v>#DIV/0!</v>
      </c>
      <c r="BI700" s="30"/>
      <c r="BJ700" s="31" t="e">
        <f t="shared" si="109"/>
        <v>#DIV/0!</v>
      </c>
      <c r="BK700" s="22"/>
      <c r="BL700" s="33" t="e">
        <f t="shared" si="106"/>
        <v>#DIV/0!</v>
      </c>
      <c r="BM700" s="22"/>
      <c r="BN700" s="32"/>
      <c r="BO700" s="34" t="e">
        <f t="shared" si="107"/>
        <v>#DIV/0!</v>
      </c>
      <c r="BP700" s="35" t="e">
        <f t="shared" si="108"/>
        <v>#DIV/0!</v>
      </c>
    </row>
    <row r="701" spans="1:68" x14ac:dyDescent="0.45">
      <c r="A701" s="22"/>
      <c r="B701" s="22"/>
      <c r="C701" s="22"/>
      <c r="D701" s="22"/>
      <c r="E701" s="22"/>
      <c r="F701" s="22"/>
      <c r="G701" s="24">
        <f t="shared" si="110"/>
        <v>0</v>
      </c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6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4">
        <f t="shared" si="114"/>
        <v>0</v>
      </c>
      <c r="BF701" s="27">
        <f t="shared" si="112"/>
        <v>0</v>
      </c>
      <c r="BG701" s="28">
        <f t="shared" si="111"/>
        <v>0</v>
      </c>
      <c r="BH701" s="29" t="e">
        <f t="shared" si="113"/>
        <v>#DIV/0!</v>
      </c>
      <c r="BI701" s="30"/>
      <c r="BJ701" s="31" t="e">
        <f t="shared" si="109"/>
        <v>#DIV/0!</v>
      </c>
      <c r="BK701" s="22"/>
      <c r="BL701" s="33" t="e">
        <f t="shared" si="106"/>
        <v>#DIV/0!</v>
      </c>
      <c r="BM701" s="22"/>
      <c r="BN701" s="32"/>
      <c r="BO701" s="34" t="e">
        <f t="shared" si="107"/>
        <v>#DIV/0!</v>
      </c>
      <c r="BP701" s="35" t="e">
        <f t="shared" si="108"/>
        <v>#DIV/0!</v>
      </c>
    </row>
    <row r="702" spans="1:68" x14ac:dyDescent="0.45">
      <c r="A702" s="22"/>
      <c r="B702" s="22"/>
      <c r="C702" s="22"/>
      <c r="D702" s="22"/>
      <c r="E702" s="22"/>
      <c r="F702" s="22"/>
      <c r="G702" s="24">
        <f t="shared" si="110"/>
        <v>0</v>
      </c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6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4">
        <f t="shared" si="114"/>
        <v>0</v>
      </c>
      <c r="BF702" s="27">
        <f t="shared" si="112"/>
        <v>0</v>
      </c>
      <c r="BG702" s="28">
        <f t="shared" si="111"/>
        <v>0</v>
      </c>
      <c r="BH702" s="29" t="e">
        <f t="shared" si="113"/>
        <v>#DIV/0!</v>
      </c>
      <c r="BI702" s="30"/>
      <c r="BJ702" s="31" t="e">
        <f t="shared" si="109"/>
        <v>#DIV/0!</v>
      </c>
      <c r="BK702" s="22"/>
      <c r="BL702" s="33" t="e">
        <f t="shared" si="106"/>
        <v>#DIV/0!</v>
      </c>
      <c r="BM702" s="22"/>
      <c r="BN702" s="32"/>
      <c r="BO702" s="34" t="e">
        <f t="shared" si="107"/>
        <v>#DIV/0!</v>
      </c>
      <c r="BP702" s="35" t="e">
        <f t="shared" si="108"/>
        <v>#DIV/0!</v>
      </c>
    </row>
    <row r="703" spans="1:68" x14ac:dyDescent="0.45">
      <c r="A703" s="22"/>
      <c r="B703" s="22"/>
      <c r="C703" s="22"/>
      <c r="D703" s="22"/>
      <c r="E703" s="22"/>
      <c r="F703" s="22"/>
      <c r="G703" s="24">
        <f t="shared" si="110"/>
        <v>0</v>
      </c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6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4">
        <f t="shared" si="114"/>
        <v>0</v>
      </c>
      <c r="BF703" s="27">
        <f t="shared" si="112"/>
        <v>0</v>
      </c>
      <c r="BG703" s="28">
        <f t="shared" si="111"/>
        <v>0</v>
      </c>
      <c r="BH703" s="29" t="e">
        <f t="shared" si="113"/>
        <v>#DIV/0!</v>
      </c>
      <c r="BI703" s="30"/>
      <c r="BJ703" s="31" t="e">
        <f t="shared" si="109"/>
        <v>#DIV/0!</v>
      </c>
      <c r="BK703" s="22"/>
      <c r="BL703" s="33" t="e">
        <f t="shared" si="106"/>
        <v>#DIV/0!</v>
      </c>
      <c r="BM703" s="22"/>
      <c r="BN703" s="32"/>
      <c r="BO703" s="34" t="e">
        <f t="shared" si="107"/>
        <v>#DIV/0!</v>
      </c>
      <c r="BP703" s="35" t="e">
        <f t="shared" si="108"/>
        <v>#DIV/0!</v>
      </c>
    </row>
    <row r="704" spans="1:68" x14ac:dyDescent="0.45">
      <c r="A704" s="22"/>
      <c r="B704" s="22"/>
      <c r="C704" s="22"/>
      <c r="D704" s="22"/>
      <c r="E704" s="22"/>
      <c r="F704" s="22"/>
      <c r="G704" s="24">
        <f t="shared" si="110"/>
        <v>0</v>
      </c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6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4">
        <f t="shared" si="114"/>
        <v>0</v>
      </c>
      <c r="BF704" s="27">
        <f t="shared" si="112"/>
        <v>0</v>
      </c>
      <c r="BG704" s="28">
        <f t="shared" si="111"/>
        <v>0</v>
      </c>
      <c r="BH704" s="29" t="e">
        <f t="shared" si="113"/>
        <v>#DIV/0!</v>
      </c>
      <c r="BI704" s="30"/>
      <c r="BJ704" s="31" t="e">
        <f t="shared" si="109"/>
        <v>#DIV/0!</v>
      </c>
      <c r="BK704" s="22"/>
      <c r="BL704" s="33" t="e">
        <f t="shared" ref="BL704:BL767" si="115">BK704/BJ704</f>
        <v>#DIV/0!</v>
      </c>
      <c r="BM704" s="22"/>
      <c r="BN704" s="32"/>
      <c r="BO704" s="34" t="e">
        <f t="shared" ref="BO704:BO767" si="116">(BM704-BN704)/BK704</f>
        <v>#DIV/0!</v>
      </c>
      <c r="BP704" s="35" t="e">
        <f t="shared" si="108"/>
        <v>#DIV/0!</v>
      </c>
    </row>
    <row r="705" spans="1:68" x14ac:dyDescent="0.45">
      <c r="A705" s="22"/>
      <c r="B705" s="22"/>
      <c r="C705" s="22"/>
      <c r="D705" s="22"/>
      <c r="E705" s="22"/>
      <c r="F705" s="22"/>
      <c r="G705" s="24">
        <f t="shared" si="110"/>
        <v>0</v>
      </c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6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4">
        <f t="shared" si="114"/>
        <v>0</v>
      </c>
      <c r="BF705" s="27">
        <f t="shared" si="112"/>
        <v>0</v>
      </c>
      <c r="BG705" s="28">
        <f t="shared" si="111"/>
        <v>0</v>
      </c>
      <c r="BH705" s="29" t="e">
        <f t="shared" si="113"/>
        <v>#DIV/0!</v>
      </c>
      <c r="BI705" s="30"/>
      <c r="BJ705" s="31" t="e">
        <f t="shared" si="109"/>
        <v>#DIV/0!</v>
      </c>
      <c r="BK705" s="22"/>
      <c r="BL705" s="33" t="e">
        <f t="shared" si="115"/>
        <v>#DIV/0!</v>
      </c>
      <c r="BM705" s="22"/>
      <c r="BN705" s="32"/>
      <c r="BO705" s="34" t="e">
        <f t="shared" si="116"/>
        <v>#DIV/0!</v>
      </c>
      <c r="BP705" s="35" t="e">
        <f t="shared" si="108"/>
        <v>#DIV/0!</v>
      </c>
    </row>
    <row r="706" spans="1:68" x14ac:dyDescent="0.45">
      <c r="A706" s="22"/>
      <c r="B706" s="22"/>
      <c r="C706" s="22"/>
      <c r="D706" s="22"/>
      <c r="E706" s="22"/>
      <c r="F706" s="22"/>
      <c r="G706" s="24">
        <f t="shared" si="110"/>
        <v>0</v>
      </c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6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4">
        <f t="shared" si="114"/>
        <v>0</v>
      </c>
      <c r="BF706" s="27">
        <f t="shared" si="112"/>
        <v>0</v>
      </c>
      <c r="BG706" s="28">
        <f t="shared" si="111"/>
        <v>0</v>
      </c>
      <c r="BH706" s="29" t="e">
        <f t="shared" si="113"/>
        <v>#DIV/0!</v>
      </c>
      <c r="BI706" s="30"/>
      <c r="BJ706" s="31" t="e">
        <f t="shared" si="109"/>
        <v>#DIV/0!</v>
      </c>
      <c r="BK706" s="22"/>
      <c r="BL706" s="33" t="e">
        <f t="shared" si="115"/>
        <v>#DIV/0!</v>
      </c>
      <c r="BM706" s="22"/>
      <c r="BN706" s="32"/>
      <c r="BO706" s="34" t="e">
        <f t="shared" si="116"/>
        <v>#DIV/0!</v>
      </c>
      <c r="BP706" s="35" t="e">
        <f t="shared" ref="BP706:BP769" si="117">BO706*BL706*BH706</f>
        <v>#DIV/0!</v>
      </c>
    </row>
    <row r="707" spans="1:68" x14ac:dyDescent="0.45">
      <c r="A707" s="22"/>
      <c r="B707" s="22"/>
      <c r="C707" s="22"/>
      <c r="D707" s="22"/>
      <c r="E707" s="22"/>
      <c r="F707" s="22"/>
      <c r="G707" s="24">
        <f t="shared" si="110"/>
        <v>0</v>
      </c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6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4">
        <f t="shared" si="114"/>
        <v>0</v>
      </c>
      <c r="BF707" s="27">
        <f t="shared" si="112"/>
        <v>0</v>
      </c>
      <c r="BG707" s="28">
        <f t="shared" si="111"/>
        <v>0</v>
      </c>
      <c r="BH707" s="29" t="e">
        <f t="shared" si="113"/>
        <v>#DIV/0!</v>
      </c>
      <c r="BI707" s="30"/>
      <c r="BJ707" s="31" t="e">
        <f t="shared" si="109"/>
        <v>#DIV/0!</v>
      </c>
      <c r="BK707" s="22"/>
      <c r="BL707" s="33" t="e">
        <f t="shared" si="115"/>
        <v>#DIV/0!</v>
      </c>
      <c r="BM707" s="22"/>
      <c r="BN707" s="32"/>
      <c r="BO707" s="34" t="e">
        <f t="shared" si="116"/>
        <v>#DIV/0!</v>
      </c>
      <c r="BP707" s="35" t="e">
        <f t="shared" si="117"/>
        <v>#DIV/0!</v>
      </c>
    </row>
    <row r="708" spans="1:68" x14ac:dyDescent="0.45">
      <c r="A708" s="22"/>
      <c r="B708" s="22"/>
      <c r="C708" s="22"/>
      <c r="D708" s="22"/>
      <c r="E708" s="22"/>
      <c r="F708" s="22"/>
      <c r="G708" s="24">
        <f t="shared" si="110"/>
        <v>0</v>
      </c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6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4">
        <f t="shared" si="114"/>
        <v>0</v>
      </c>
      <c r="BF708" s="27">
        <f t="shared" si="112"/>
        <v>0</v>
      </c>
      <c r="BG708" s="28">
        <f t="shared" si="111"/>
        <v>0</v>
      </c>
      <c r="BH708" s="29" t="e">
        <f t="shared" si="113"/>
        <v>#DIV/0!</v>
      </c>
      <c r="BI708" s="30"/>
      <c r="BJ708" s="31" t="e">
        <f t="shared" si="109"/>
        <v>#DIV/0!</v>
      </c>
      <c r="BK708" s="22"/>
      <c r="BL708" s="33" t="e">
        <f t="shared" si="115"/>
        <v>#DIV/0!</v>
      </c>
      <c r="BM708" s="22"/>
      <c r="BN708" s="32"/>
      <c r="BO708" s="34" t="e">
        <f t="shared" si="116"/>
        <v>#DIV/0!</v>
      </c>
      <c r="BP708" s="35" t="e">
        <f t="shared" si="117"/>
        <v>#DIV/0!</v>
      </c>
    </row>
    <row r="709" spans="1:68" x14ac:dyDescent="0.45">
      <c r="A709" s="22"/>
      <c r="B709" s="22"/>
      <c r="C709" s="22"/>
      <c r="D709" s="22"/>
      <c r="E709" s="22"/>
      <c r="F709" s="22"/>
      <c r="G709" s="24">
        <f t="shared" si="110"/>
        <v>0</v>
      </c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6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4">
        <f t="shared" si="114"/>
        <v>0</v>
      </c>
      <c r="BF709" s="27">
        <f t="shared" si="112"/>
        <v>0</v>
      </c>
      <c r="BG709" s="28">
        <f t="shared" si="111"/>
        <v>0</v>
      </c>
      <c r="BH709" s="29" t="e">
        <f t="shared" si="113"/>
        <v>#DIV/0!</v>
      </c>
      <c r="BI709" s="30"/>
      <c r="BJ709" s="31" t="e">
        <f t="shared" si="109"/>
        <v>#DIV/0!</v>
      </c>
      <c r="BK709" s="22"/>
      <c r="BL709" s="33" t="e">
        <f t="shared" si="115"/>
        <v>#DIV/0!</v>
      </c>
      <c r="BM709" s="22"/>
      <c r="BN709" s="32"/>
      <c r="BO709" s="34" t="e">
        <f t="shared" si="116"/>
        <v>#DIV/0!</v>
      </c>
      <c r="BP709" s="35" t="e">
        <f t="shared" si="117"/>
        <v>#DIV/0!</v>
      </c>
    </row>
    <row r="710" spans="1:68" x14ac:dyDescent="0.45">
      <c r="A710" s="22"/>
      <c r="B710" s="22"/>
      <c r="C710" s="22"/>
      <c r="D710" s="22"/>
      <c r="E710" s="22"/>
      <c r="F710" s="22"/>
      <c r="G710" s="24">
        <f t="shared" si="110"/>
        <v>0</v>
      </c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6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4">
        <f t="shared" si="114"/>
        <v>0</v>
      </c>
      <c r="BF710" s="27">
        <f t="shared" si="112"/>
        <v>0</v>
      </c>
      <c r="BG710" s="28">
        <f t="shared" si="111"/>
        <v>0</v>
      </c>
      <c r="BH710" s="29" t="e">
        <f t="shared" si="113"/>
        <v>#DIV/0!</v>
      </c>
      <c r="BI710" s="30"/>
      <c r="BJ710" s="31" t="e">
        <f t="shared" ref="BJ710:BJ773" si="118">(BG710*60)/BI710*7</f>
        <v>#DIV/0!</v>
      </c>
      <c r="BK710" s="22"/>
      <c r="BL710" s="33" t="e">
        <f t="shared" si="115"/>
        <v>#DIV/0!</v>
      </c>
      <c r="BM710" s="22"/>
      <c r="BN710" s="32"/>
      <c r="BO710" s="34" t="e">
        <f t="shared" si="116"/>
        <v>#DIV/0!</v>
      </c>
      <c r="BP710" s="35" t="e">
        <f t="shared" si="117"/>
        <v>#DIV/0!</v>
      </c>
    </row>
    <row r="711" spans="1:68" x14ac:dyDescent="0.45">
      <c r="A711" s="22"/>
      <c r="B711" s="22"/>
      <c r="C711" s="22"/>
      <c r="D711" s="22"/>
      <c r="E711" s="22"/>
      <c r="F711" s="22"/>
      <c r="G711" s="24">
        <f t="shared" si="110"/>
        <v>0</v>
      </c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6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4">
        <f t="shared" si="114"/>
        <v>0</v>
      </c>
      <c r="BF711" s="27">
        <f t="shared" si="112"/>
        <v>0</v>
      </c>
      <c r="BG711" s="28">
        <f t="shared" si="111"/>
        <v>0</v>
      </c>
      <c r="BH711" s="29" t="e">
        <f t="shared" si="113"/>
        <v>#DIV/0!</v>
      </c>
      <c r="BI711" s="30"/>
      <c r="BJ711" s="31" t="e">
        <f t="shared" si="118"/>
        <v>#DIV/0!</v>
      </c>
      <c r="BK711" s="22"/>
      <c r="BL711" s="33" t="e">
        <f t="shared" si="115"/>
        <v>#DIV/0!</v>
      </c>
      <c r="BM711" s="22"/>
      <c r="BN711" s="32"/>
      <c r="BO711" s="34" t="e">
        <f t="shared" si="116"/>
        <v>#DIV/0!</v>
      </c>
      <c r="BP711" s="35" t="e">
        <f t="shared" si="117"/>
        <v>#DIV/0!</v>
      </c>
    </row>
    <row r="712" spans="1:68" x14ac:dyDescent="0.45">
      <c r="A712" s="22"/>
      <c r="B712" s="22"/>
      <c r="C712" s="22"/>
      <c r="D712" s="22"/>
      <c r="E712" s="22"/>
      <c r="F712" s="22"/>
      <c r="G712" s="24">
        <f t="shared" si="110"/>
        <v>0</v>
      </c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6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4">
        <f t="shared" si="114"/>
        <v>0</v>
      </c>
      <c r="BF712" s="27">
        <f t="shared" si="112"/>
        <v>0</v>
      </c>
      <c r="BG712" s="28">
        <f t="shared" si="111"/>
        <v>0</v>
      </c>
      <c r="BH712" s="29" t="e">
        <f t="shared" si="113"/>
        <v>#DIV/0!</v>
      </c>
      <c r="BI712" s="30"/>
      <c r="BJ712" s="31" t="e">
        <f t="shared" si="118"/>
        <v>#DIV/0!</v>
      </c>
      <c r="BK712" s="22"/>
      <c r="BL712" s="33" t="e">
        <f t="shared" si="115"/>
        <v>#DIV/0!</v>
      </c>
      <c r="BM712" s="22"/>
      <c r="BN712" s="32"/>
      <c r="BO712" s="34" t="e">
        <f t="shared" si="116"/>
        <v>#DIV/0!</v>
      </c>
      <c r="BP712" s="35" t="e">
        <f t="shared" si="117"/>
        <v>#DIV/0!</v>
      </c>
    </row>
    <row r="713" spans="1:68" x14ac:dyDescent="0.45">
      <c r="A713" s="22"/>
      <c r="B713" s="22"/>
      <c r="C713" s="22"/>
      <c r="D713" s="22"/>
      <c r="E713" s="22"/>
      <c r="F713" s="22"/>
      <c r="G713" s="24">
        <f t="shared" si="110"/>
        <v>0</v>
      </c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6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4">
        <f t="shared" si="114"/>
        <v>0</v>
      </c>
      <c r="BF713" s="27">
        <f t="shared" si="112"/>
        <v>0</v>
      </c>
      <c r="BG713" s="28">
        <f t="shared" si="111"/>
        <v>0</v>
      </c>
      <c r="BH713" s="29" t="e">
        <f t="shared" si="113"/>
        <v>#DIV/0!</v>
      </c>
      <c r="BI713" s="30"/>
      <c r="BJ713" s="31" t="e">
        <f t="shared" si="118"/>
        <v>#DIV/0!</v>
      </c>
      <c r="BK713" s="22"/>
      <c r="BL713" s="33" t="e">
        <f t="shared" si="115"/>
        <v>#DIV/0!</v>
      </c>
      <c r="BM713" s="22"/>
      <c r="BN713" s="32"/>
      <c r="BO713" s="34" t="e">
        <f t="shared" si="116"/>
        <v>#DIV/0!</v>
      </c>
      <c r="BP713" s="35" t="e">
        <f t="shared" si="117"/>
        <v>#DIV/0!</v>
      </c>
    </row>
    <row r="714" spans="1:68" x14ac:dyDescent="0.45">
      <c r="A714" s="22"/>
      <c r="B714" s="22"/>
      <c r="C714" s="22"/>
      <c r="D714" s="22"/>
      <c r="E714" s="22"/>
      <c r="F714" s="22"/>
      <c r="G714" s="24">
        <f t="shared" si="110"/>
        <v>0</v>
      </c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6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4">
        <f t="shared" si="114"/>
        <v>0</v>
      </c>
      <c r="BF714" s="27">
        <f t="shared" si="112"/>
        <v>0</v>
      </c>
      <c r="BG714" s="28">
        <f t="shared" si="111"/>
        <v>0</v>
      </c>
      <c r="BH714" s="29" t="e">
        <f t="shared" si="113"/>
        <v>#DIV/0!</v>
      </c>
      <c r="BI714" s="30"/>
      <c r="BJ714" s="31" t="e">
        <f t="shared" si="118"/>
        <v>#DIV/0!</v>
      </c>
      <c r="BK714" s="22"/>
      <c r="BL714" s="33" t="e">
        <f t="shared" si="115"/>
        <v>#DIV/0!</v>
      </c>
      <c r="BM714" s="22"/>
      <c r="BN714" s="32"/>
      <c r="BO714" s="34" t="e">
        <f t="shared" si="116"/>
        <v>#DIV/0!</v>
      </c>
      <c r="BP714" s="35" t="e">
        <f t="shared" si="117"/>
        <v>#DIV/0!</v>
      </c>
    </row>
    <row r="715" spans="1:68" x14ac:dyDescent="0.45">
      <c r="A715" s="22"/>
      <c r="B715" s="22"/>
      <c r="C715" s="22"/>
      <c r="D715" s="22"/>
      <c r="E715" s="22"/>
      <c r="F715" s="22"/>
      <c r="G715" s="24">
        <f t="shared" si="110"/>
        <v>0</v>
      </c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6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4">
        <f t="shared" si="114"/>
        <v>0</v>
      </c>
      <c r="BF715" s="27">
        <f t="shared" si="112"/>
        <v>0</v>
      </c>
      <c r="BG715" s="28">
        <f t="shared" si="111"/>
        <v>0</v>
      </c>
      <c r="BH715" s="29" t="e">
        <f t="shared" si="113"/>
        <v>#DIV/0!</v>
      </c>
      <c r="BI715" s="30"/>
      <c r="BJ715" s="31" t="e">
        <f t="shared" si="118"/>
        <v>#DIV/0!</v>
      </c>
      <c r="BK715" s="22"/>
      <c r="BL715" s="33" t="e">
        <f t="shared" si="115"/>
        <v>#DIV/0!</v>
      </c>
      <c r="BM715" s="22"/>
      <c r="BN715" s="32"/>
      <c r="BO715" s="34" t="e">
        <f t="shared" si="116"/>
        <v>#DIV/0!</v>
      </c>
      <c r="BP715" s="35" t="e">
        <f t="shared" si="117"/>
        <v>#DIV/0!</v>
      </c>
    </row>
    <row r="716" spans="1:68" x14ac:dyDescent="0.45">
      <c r="A716" s="22"/>
      <c r="B716" s="22"/>
      <c r="C716" s="22"/>
      <c r="D716" s="22"/>
      <c r="E716" s="22"/>
      <c r="F716" s="22"/>
      <c r="G716" s="24">
        <f t="shared" si="110"/>
        <v>0</v>
      </c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6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4">
        <f t="shared" si="114"/>
        <v>0</v>
      </c>
      <c r="BF716" s="27">
        <f t="shared" si="112"/>
        <v>0</v>
      </c>
      <c r="BG716" s="28">
        <f t="shared" si="111"/>
        <v>0</v>
      </c>
      <c r="BH716" s="29" t="e">
        <f t="shared" si="113"/>
        <v>#DIV/0!</v>
      </c>
      <c r="BI716" s="30"/>
      <c r="BJ716" s="31" t="e">
        <f t="shared" si="118"/>
        <v>#DIV/0!</v>
      </c>
      <c r="BK716" s="22"/>
      <c r="BL716" s="33" t="e">
        <f t="shared" si="115"/>
        <v>#DIV/0!</v>
      </c>
      <c r="BM716" s="22"/>
      <c r="BN716" s="32"/>
      <c r="BO716" s="34" t="e">
        <f t="shared" si="116"/>
        <v>#DIV/0!</v>
      </c>
      <c r="BP716" s="35" t="e">
        <f t="shared" si="117"/>
        <v>#DIV/0!</v>
      </c>
    </row>
    <row r="717" spans="1:68" x14ac:dyDescent="0.45">
      <c r="A717" s="22"/>
      <c r="B717" s="22"/>
      <c r="C717" s="22"/>
      <c r="D717" s="22"/>
      <c r="E717" s="22"/>
      <c r="F717" s="22"/>
      <c r="G717" s="24">
        <f t="shared" si="110"/>
        <v>0</v>
      </c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6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4">
        <f t="shared" si="114"/>
        <v>0</v>
      </c>
      <c r="BF717" s="27">
        <f t="shared" si="112"/>
        <v>0</v>
      </c>
      <c r="BG717" s="28">
        <f t="shared" si="111"/>
        <v>0</v>
      </c>
      <c r="BH717" s="29" t="e">
        <f t="shared" si="113"/>
        <v>#DIV/0!</v>
      </c>
      <c r="BI717" s="30"/>
      <c r="BJ717" s="31" t="e">
        <f t="shared" si="118"/>
        <v>#DIV/0!</v>
      </c>
      <c r="BK717" s="22"/>
      <c r="BL717" s="33" t="e">
        <f t="shared" si="115"/>
        <v>#DIV/0!</v>
      </c>
      <c r="BM717" s="22"/>
      <c r="BN717" s="32"/>
      <c r="BO717" s="34" t="e">
        <f t="shared" si="116"/>
        <v>#DIV/0!</v>
      </c>
      <c r="BP717" s="35" t="e">
        <f t="shared" si="117"/>
        <v>#DIV/0!</v>
      </c>
    </row>
    <row r="718" spans="1:68" x14ac:dyDescent="0.45">
      <c r="A718" s="22"/>
      <c r="B718" s="22"/>
      <c r="C718" s="22"/>
      <c r="D718" s="22"/>
      <c r="E718" s="22"/>
      <c r="F718" s="22"/>
      <c r="G718" s="24">
        <f t="shared" si="110"/>
        <v>0</v>
      </c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6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4">
        <f t="shared" si="114"/>
        <v>0</v>
      </c>
      <c r="BF718" s="27">
        <f t="shared" si="112"/>
        <v>0</v>
      </c>
      <c r="BG718" s="28">
        <f t="shared" si="111"/>
        <v>0</v>
      </c>
      <c r="BH718" s="29" t="e">
        <f t="shared" si="113"/>
        <v>#DIV/0!</v>
      </c>
      <c r="BI718" s="30"/>
      <c r="BJ718" s="31" t="e">
        <f t="shared" si="118"/>
        <v>#DIV/0!</v>
      </c>
      <c r="BK718" s="22"/>
      <c r="BL718" s="33" t="e">
        <f t="shared" si="115"/>
        <v>#DIV/0!</v>
      </c>
      <c r="BM718" s="22"/>
      <c r="BN718" s="32"/>
      <c r="BO718" s="34" t="e">
        <f t="shared" si="116"/>
        <v>#DIV/0!</v>
      </c>
      <c r="BP718" s="35" t="e">
        <f t="shared" si="117"/>
        <v>#DIV/0!</v>
      </c>
    </row>
    <row r="719" spans="1:68" x14ac:dyDescent="0.45">
      <c r="A719" s="22"/>
      <c r="B719" s="22"/>
      <c r="C719" s="22"/>
      <c r="D719" s="22"/>
      <c r="E719" s="22"/>
      <c r="F719" s="22"/>
      <c r="G719" s="24">
        <f t="shared" si="110"/>
        <v>0</v>
      </c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6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4">
        <f t="shared" si="114"/>
        <v>0</v>
      </c>
      <c r="BF719" s="27">
        <f t="shared" si="112"/>
        <v>0</v>
      </c>
      <c r="BG719" s="28">
        <f t="shared" si="111"/>
        <v>0</v>
      </c>
      <c r="BH719" s="29" t="e">
        <f t="shared" si="113"/>
        <v>#DIV/0!</v>
      </c>
      <c r="BI719" s="30"/>
      <c r="BJ719" s="31" t="e">
        <f t="shared" si="118"/>
        <v>#DIV/0!</v>
      </c>
      <c r="BK719" s="22"/>
      <c r="BL719" s="33" t="e">
        <f t="shared" si="115"/>
        <v>#DIV/0!</v>
      </c>
      <c r="BM719" s="22"/>
      <c r="BN719" s="32"/>
      <c r="BO719" s="34" t="e">
        <f t="shared" si="116"/>
        <v>#DIV/0!</v>
      </c>
      <c r="BP719" s="35" t="e">
        <f t="shared" si="117"/>
        <v>#DIV/0!</v>
      </c>
    </row>
    <row r="720" spans="1:68" x14ac:dyDescent="0.45">
      <c r="A720" s="22"/>
      <c r="B720" s="22"/>
      <c r="C720" s="22"/>
      <c r="D720" s="22"/>
      <c r="E720" s="22"/>
      <c r="F720" s="22"/>
      <c r="G720" s="24">
        <f t="shared" si="110"/>
        <v>0</v>
      </c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6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4">
        <f t="shared" si="114"/>
        <v>0</v>
      </c>
      <c r="BF720" s="27">
        <f t="shared" si="112"/>
        <v>0</v>
      </c>
      <c r="BG720" s="28">
        <f t="shared" si="111"/>
        <v>0</v>
      </c>
      <c r="BH720" s="29" t="e">
        <f t="shared" si="113"/>
        <v>#DIV/0!</v>
      </c>
      <c r="BI720" s="30"/>
      <c r="BJ720" s="31" t="e">
        <f t="shared" si="118"/>
        <v>#DIV/0!</v>
      </c>
      <c r="BK720" s="22"/>
      <c r="BL720" s="33" t="e">
        <f t="shared" si="115"/>
        <v>#DIV/0!</v>
      </c>
      <c r="BM720" s="22"/>
      <c r="BN720" s="32"/>
      <c r="BO720" s="34" t="e">
        <f t="shared" si="116"/>
        <v>#DIV/0!</v>
      </c>
      <c r="BP720" s="35" t="e">
        <f t="shared" si="117"/>
        <v>#DIV/0!</v>
      </c>
    </row>
    <row r="721" spans="1:68" x14ac:dyDescent="0.45">
      <c r="A721" s="22"/>
      <c r="B721" s="22"/>
      <c r="C721" s="22"/>
      <c r="D721" s="22"/>
      <c r="E721" s="22"/>
      <c r="F721" s="22"/>
      <c r="G721" s="24">
        <f t="shared" si="110"/>
        <v>0</v>
      </c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6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4">
        <f t="shared" si="114"/>
        <v>0</v>
      </c>
      <c r="BF721" s="27">
        <f t="shared" si="112"/>
        <v>0</v>
      </c>
      <c r="BG721" s="28">
        <f t="shared" si="111"/>
        <v>0</v>
      </c>
      <c r="BH721" s="29" t="e">
        <f t="shared" si="113"/>
        <v>#DIV/0!</v>
      </c>
      <c r="BI721" s="30"/>
      <c r="BJ721" s="31" t="e">
        <f t="shared" si="118"/>
        <v>#DIV/0!</v>
      </c>
      <c r="BK721" s="22"/>
      <c r="BL721" s="33" t="e">
        <f t="shared" si="115"/>
        <v>#DIV/0!</v>
      </c>
      <c r="BM721" s="22"/>
      <c r="BN721" s="32"/>
      <c r="BO721" s="34" t="e">
        <f t="shared" si="116"/>
        <v>#DIV/0!</v>
      </c>
      <c r="BP721" s="35" t="e">
        <f t="shared" si="117"/>
        <v>#DIV/0!</v>
      </c>
    </row>
    <row r="722" spans="1:68" x14ac:dyDescent="0.45">
      <c r="A722" s="22"/>
      <c r="B722" s="22"/>
      <c r="C722" s="22"/>
      <c r="D722" s="22"/>
      <c r="E722" s="22"/>
      <c r="F722" s="22"/>
      <c r="G722" s="24">
        <f t="shared" si="110"/>
        <v>0</v>
      </c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6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4">
        <f t="shared" si="114"/>
        <v>0</v>
      </c>
      <c r="BF722" s="27">
        <f t="shared" si="112"/>
        <v>0</v>
      </c>
      <c r="BG722" s="28">
        <f t="shared" si="111"/>
        <v>0</v>
      </c>
      <c r="BH722" s="29" t="e">
        <f t="shared" si="113"/>
        <v>#DIV/0!</v>
      </c>
      <c r="BI722" s="30"/>
      <c r="BJ722" s="31" t="e">
        <f t="shared" si="118"/>
        <v>#DIV/0!</v>
      </c>
      <c r="BK722" s="22"/>
      <c r="BL722" s="33" t="e">
        <f t="shared" si="115"/>
        <v>#DIV/0!</v>
      </c>
      <c r="BM722" s="22"/>
      <c r="BN722" s="32"/>
      <c r="BO722" s="34" t="e">
        <f t="shared" si="116"/>
        <v>#DIV/0!</v>
      </c>
      <c r="BP722" s="35" t="e">
        <f t="shared" si="117"/>
        <v>#DIV/0!</v>
      </c>
    </row>
    <row r="723" spans="1:68" x14ac:dyDescent="0.45">
      <c r="A723" s="22"/>
      <c r="B723" s="22"/>
      <c r="C723" s="22"/>
      <c r="D723" s="22"/>
      <c r="E723" s="22"/>
      <c r="F723" s="22"/>
      <c r="G723" s="24">
        <f t="shared" si="110"/>
        <v>0</v>
      </c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6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4">
        <f t="shared" si="114"/>
        <v>0</v>
      </c>
      <c r="BF723" s="27">
        <f t="shared" si="112"/>
        <v>0</v>
      </c>
      <c r="BG723" s="28">
        <f t="shared" si="111"/>
        <v>0</v>
      </c>
      <c r="BH723" s="29" t="e">
        <f t="shared" si="113"/>
        <v>#DIV/0!</v>
      </c>
      <c r="BI723" s="30"/>
      <c r="BJ723" s="31" t="e">
        <f t="shared" si="118"/>
        <v>#DIV/0!</v>
      </c>
      <c r="BK723" s="22"/>
      <c r="BL723" s="33" t="e">
        <f t="shared" si="115"/>
        <v>#DIV/0!</v>
      </c>
      <c r="BM723" s="22"/>
      <c r="BN723" s="32"/>
      <c r="BO723" s="34" t="e">
        <f t="shared" si="116"/>
        <v>#DIV/0!</v>
      </c>
      <c r="BP723" s="35" t="e">
        <f t="shared" si="117"/>
        <v>#DIV/0!</v>
      </c>
    </row>
    <row r="724" spans="1:68" x14ac:dyDescent="0.45">
      <c r="A724" s="22"/>
      <c r="B724" s="22"/>
      <c r="C724" s="22"/>
      <c r="D724" s="22"/>
      <c r="E724" s="22"/>
      <c r="F724" s="22"/>
      <c r="G724" s="24">
        <f t="shared" si="110"/>
        <v>0</v>
      </c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6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4">
        <f t="shared" si="114"/>
        <v>0</v>
      </c>
      <c r="BF724" s="27">
        <f t="shared" si="112"/>
        <v>0</v>
      </c>
      <c r="BG724" s="28">
        <f t="shared" si="111"/>
        <v>0</v>
      </c>
      <c r="BH724" s="29" t="e">
        <f t="shared" si="113"/>
        <v>#DIV/0!</v>
      </c>
      <c r="BI724" s="30"/>
      <c r="BJ724" s="31" t="e">
        <f t="shared" si="118"/>
        <v>#DIV/0!</v>
      </c>
      <c r="BK724" s="22"/>
      <c r="BL724" s="33" t="e">
        <f t="shared" si="115"/>
        <v>#DIV/0!</v>
      </c>
      <c r="BM724" s="22"/>
      <c r="BN724" s="32"/>
      <c r="BO724" s="34" t="e">
        <f t="shared" si="116"/>
        <v>#DIV/0!</v>
      </c>
      <c r="BP724" s="35" t="e">
        <f t="shared" si="117"/>
        <v>#DIV/0!</v>
      </c>
    </row>
    <row r="725" spans="1:68" x14ac:dyDescent="0.45">
      <c r="A725" s="22"/>
      <c r="B725" s="22"/>
      <c r="C725" s="22"/>
      <c r="D725" s="22"/>
      <c r="E725" s="22"/>
      <c r="F725" s="22"/>
      <c r="G725" s="24">
        <f t="shared" si="110"/>
        <v>0</v>
      </c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6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4">
        <f t="shared" si="114"/>
        <v>0</v>
      </c>
      <c r="BF725" s="27">
        <f t="shared" si="112"/>
        <v>0</v>
      </c>
      <c r="BG725" s="28">
        <f t="shared" si="111"/>
        <v>0</v>
      </c>
      <c r="BH725" s="29" t="e">
        <f t="shared" si="113"/>
        <v>#DIV/0!</v>
      </c>
      <c r="BI725" s="30"/>
      <c r="BJ725" s="31" t="e">
        <f t="shared" si="118"/>
        <v>#DIV/0!</v>
      </c>
      <c r="BK725" s="22"/>
      <c r="BL725" s="33" t="e">
        <f t="shared" si="115"/>
        <v>#DIV/0!</v>
      </c>
      <c r="BM725" s="22"/>
      <c r="BN725" s="32"/>
      <c r="BO725" s="34" t="e">
        <f t="shared" si="116"/>
        <v>#DIV/0!</v>
      </c>
      <c r="BP725" s="35" t="e">
        <f t="shared" si="117"/>
        <v>#DIV/0!</v>
      </c>
    </row>
    <row r="726" spans="1:68" x14ac:dyDescent="0.45">
      <c r="A726" s="22"/>
      <c r="B726" s="22"/>
      <c r="C726" s="22"/>
      <c r="D726" s="22"/>
      <c r="E726" s="22"/>
      <c r="F726" s="22"/>
      <c r="G726" s="24">
        <f t="shared" si="110"/>
        <v>0</v>
      </c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6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4">
        <f t="shared" si="114"/>
        <v>0</v>
      </c>
      <c r="BF726" s="27">
        <f t="shared" si="112"/>
        <v>0</v>
      </c>
      <c r="BG726" s="28">
        <f t="shared" si="111"/>
        <v>0</v>
      </c>
      <c r="BH726" s="29" t="e">
        <f t="shared" si="113"/>
        <v>#DIV/0!</v>
      </c>
      <c r="BI726" s="30"/>
      <c r="BJ726" s="31" t="e">
        <f t="shared" si="118"/>
        <v>#DIV/0!</v>
      </c>
      <c r="BK726" s="22"/>
      <c r="BL726" s="33" t="e">
        <f t="shared" si="115"/>
        <v>#DIV/0!</v>
      </c>
      <c r="BM726" s="22"/>
      <c r="BN726" s="32"/>
      <c r="BO726" s="34" t="e">
        <f t="shared" si="116"/>
        <v>#DIV/0!</v>
      </c>
      <c r="BP726" s="35" t="e">
        <f t="shared" si="117"/>
        <v>#DIV/0!</v>
      </c>
    </row>
    <row r="727" spans="1:68" x14ac:dyDescent="0.45">
      <c r="A727" s="22"/>
      <c r="B727" s="22"/>
      <c r="C727" s="22"/>
      <c r="D727" s="22"/>
      <c r="E727" s="22"/>
      <c r="F727" s="22"/>
      <c r="G727" s="24">
        <f t="shared" si="110"/>
        <v>0</v>
      </c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6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4">
        <f t="shared" si="114"/>
        <v>0</v>
      </c>
      <c r="BF727" s="27">
        <f t="shared" si="112"/>
        <v>0</v>
      </c>
      <c r="BG727" s="28">
        <f t="shared" si="111"/>
        <v>0</v>
      </c>
      <c r="BH727" s="29" t="e">
        <f t="shared" si="113"/>
        <v>#DIV/0!</v>
      </c>
      <c r="BI727" s="30"/>
      <c r="BJ727" s="31" t="e">
        <f t="shared" si="118"/>
        <v>#DIV/0!</v>
      </c>
      <c r="BK727" s="22"/>
      <c r="BL727" s="33" t="e">
        <f t="shared" si="115"/>
        <v>#DIV/0!</v>
      </c>
      <c r="BM727" s="22"/>
      <c r="BN727" s="32"/>
      <c r="BO727" s="34" t="e">
        <f t="shared" si="116"/>
        <v>#DIV/0!</v>
      </c>
      <c r="BP727" s="35" t="e">
        <f t="shared" si="117"/>
        <v>#DIV/0!</v>
      </c>
    </row>
    <row r="728" spans="1:68" x14ac:dyDescent="0.45">
      <c r="A728" s="22"/>
      <c r="B728" s="22"/>
      <c r="C728" s="22"/>
      <c r="D728" s="22"/>
      <c r="E728" s="22"/>
      <c r="F728" s="22"/>
      <c r="G728" s="24">
        <f t="shared" ref="G728:G791" si="119">(D728-C728)-(E728+F728)</f>
        <v>0</v>
      </c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6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4">
        <f t="shared" si="114"/>
        <v>0</v>
      </c>
      <c r="BF728" s="27">
        <f t="shared" si="112"/>
        <v>0</v>
      </c>
      <c r="BG728" s="28">
        <f t="shared" ref="BG728:BG791" si="120">(HOUR(BF728)*60)+MINUTE(BF728)</f>
        <v>0</v>
      </c>
      <c r="BH728" s="29" t="e">
        <f t="shared" si="113"/>
        <v>#DIV/0!</v>
      </c>
      <c r="BI728" s="30"/>
      <c r="BJ728" s="31" t="e">
        <f t="shared" si="118"/>
        <v>#DIV/0!</v>
      </c>
      <c r="BK728" s="22"/>
      <c r="BL728" s="33" t="e">
        <f t="shared" si="115"/>
        <v>#DIV/0!</v>
      </c>
      <c r="BM728" s="22"/>
      <c r="BN728" s="32"/>
      <c r="BO728" s="34" t="e">
        <f t="shared" si="116"/>
        <v>#DIV/0!</v>
      </c>
      <c r="BP728" s="35" t="e">
        <f t="shared" si="117"/>
        <v>#DIV/0!</v>
      </c>
    </row>
    <row r="729" spans="1:68" x14ac:dyDescent="0.45">
      <c r="A729" s="22"/>
      <c r="B729" s="22"/>
      <c r="C729" s="22"/>
      <c r="D729" s="22"/>
      <c r="E729" s="22"/>
      <c r="F729" s="22"/>
      <c r="G729" s="24">
        <f t="shared" si="119"/>
        <v>0</v>
      </c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6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4">
        <f t="shared" si="114"/>
        <v>0</v>
      </c>
      <c r="BF729" s="27">
        <f t="shared" ref="BF729:BF792" si="121">G729-BE729</f>
        <v>0</v>
      </c>
      <c r="BG729" s="28">
        <f t="shared" si="120"/>
        <v>0</v>
      </c>
      <c r="BH729" s="29" t="e">
        <f t="shared" ref="BH729:BH792" si="122">BF729/G729</f>
        <v>#DIV/0!</v>
      </c>
      <c r="BI729" s="30"/>
      <c r="BJ729" s="31" t="e">
        <f t="shared" si="118"/>
        <v>#DIV/0!</v>
      </c>
      <c r="BK729" s="22"/>
      <c r="BL729" s="33" t="e">
        <f t="shared" si="115"/>
        <v>#DIV/0!</v>
      </c>
      <c r="BM729" s="22"/>
      <c r="BN729" s="32"/>
      <c r="BO729" s="34" t="e">
        <f t="shared" si="116"/>
        <v>#DIV/0!</v>
      </c>
      <c r="BP729" s="35" t="e">
        <f t="shared" si="117"/>
        <v>#DIV/0!</v>
      </c>
    </row>
    <row r="730" spans="1:68" x14ac:dyDescent="0.45">
      <c r="A730" s="22"/>
      <c r="B730" s="22"/>
      <c r="C730" s="22"/>
      <c r="D730" s="22"/>
      <c r="E730" s="22"/>
      <c r="F730" s="22"/>
      <c r="G730" s="24">
        <f t="shared" si="119"/>
        <v>0</v>
      </c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6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4">
        <f t="shared" si="114"/>
        <v>0</v>
      </c>
      <c r="BF730" s="27">
        <f t="shared" si="121"/>
        <v>0</v>
      </c>
      <c r="BG730" s="28">
        <f t="shared" si="120"/>
        <v>0</v>
      </c>
      <c r="BH730" s="29" t="e">
        <f t="shared" si="122"/>
        <v>#DIV/0!</v>
      </c>
      <c r="BI730" s="30"/>
      <c r="BJ730" s="31" t="e">
        <f t="shared" si="118"/>
        <v>#DIV/0!</v>
      </c>
      <c r="BK730" s="22"/>
      <c r="BL730" s="33" t="e">
        <f t="shared" si="115"/>
        <v>#DIV/0!</v>
      </c>
      <c r="BM730" s="22"/>
      <c r="BN730" s="32"/>
      <c r="BO730" s="34" t="e">
        <f t="shared" si="116"/>
        <v>#DIV/0!</v>
      </c>
      <c r="BP730" s="35" t="e">
        <f t="shared" si="117"/>
        <v>#DIV/0!</v>
      </c>
    </row>
    <row r="731" spans="1:68" x14ac:dyDescent="0.45">
      <c r="A731" s="22"/>
      <c r="B731" s="22"/>
      <c r="C731" s="22"/>
      <c r="D731" s="22"/>
      <c r="E731" s="22"/>
      <c r="F731" s="22"/>
      <c r="G731" s="24">
        <f t="shared" si="119"/>
        <v>0</v>
      </c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6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4">
        <f t="shared" si="114"/>
        <v>0</v>
      </c>
      <c r="BF731" s="27">
        <f t="shared" si="121"/>
        <v>0</v>
      </c>
      <c r="BG731" s="28">
        <f t="shared" si="120"/>
        <v>0</v>
      </c>
      <c r="BH731" s="29" t="e">
        <f t="shared" si="122"/>
        <v>#DIV/0!</v>
      </c>
      <c r="BI731" s="30"/>
      <c r="BJ731" s="31" t="e">
        <f t="shared" si="118"/>
        <v>#DIV/0!</v>
      </c>
      <c r="BK731" s="22"/>
      <c r="BL731" s="33" t="e">
        <f t="shared" si="115"/>
        <v>#DIV/0!</v>
      </c>
      <c r="BM731" s="22"/>
      <c r="BN731" s="32"/>
      <c r="BO731" s="34" t="e">
        <f t="shared" si="116"/>
        <v>#DIV/0!</v>
      </c>
      <c r="BP731" s="35" t="e">
        <f t="shared" si="117"/>
        <v>#DIV/0!</v>
      </c>
    </row>
    <row r="732" spans="1:68" x14ac:dyDescent="0.45">
      <c r="A732" s="22"/>
      <c r="B732" s="22"/>
      <c r="C732" s="22"/>
      <c r="D732" s="22"/>
      <c r="E732" s="22"/>
      <c r="F732" s="22"/>
      <c r="G732" s="24">
        <f t="shared" si="119"/>
        <v>0</v>
      </c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6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4">
        <f t="shared" ref="BE732:BE795" si="123">SUM(H732:BD732)</f>
        <v>0</v>
      </c>
      <c r="BF732" s="27">
        <f t="shared" si="121"/>
        <v>0</v>
      </c>
      <c r="BG732" s="28">
        <f t="shared" si="120"/>
        <v>0</v>
      </c>
      <c r="BH732" s="29" t="e">
        <f t="shared" si="122"/>
        <v>#DIV/0!</v>
      </c>
      <c r="BI732" s="30"/>
      <c r="BJ732" s="31" t="e">
        <f t="shared" si="118"/>
        <v>#DIV/0!</v>
      </c>
      <c r="BK732" s="22"/>
      <c r="BL732" s="33" t="e">
        <f t="shared" si="115"/>
        <v>#DIV/0!</v>
      </c>
      <c r="BM732" s="22"/>
      <c r="BN732" s="32"/>
      <c r="BO732" s="34" t="e">
        <f t="shared" si="116"/>
        <v>#DIV/0!</v>
      </c>
      <c r="BP732" s="35" t="e">
        <f t="shared" si="117"/>
        <v>#DIV/0!</v>
      </c>
    </row>
    <row r="733" spans="1:68" x14ac:dyDescent="0.45">
      <c r="A733" s="22"/>
      <c r="B733" s="22"/>
      <c r="C733" s="22"/>
      <c r="D733" s="22"/>
      <c r="E733" s="22"/>
      <c r="F733" s="22"/>
      <c r="G733" s="24">
        <f t="shared" si="119"/>
        <v>0</v>
      </c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6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4">
        <f t="shared" si="123"/>
        <v>0</v>
      </c>
      <c r="BF733" s="27">
        <f t="shared" si="121"/>
        <v>0</v>
      </c>
      <c r="BG733" s="28">
        <f t="shared" si="120"/>
        <v>0</v>
      </c>
      <c r="BH733" s="29" t="e">
        <f t="shared" si="122"/>
        <v>#DIV/0!</v>
      </c>
      <c r="BI733" s="30"/>
      <c r="BJ733" s="31" t="e">
        <f t="shared" si="118"/>
        <v>#DIV/0!</v>
      </c>
      <c r="BK733" s="22"/>
      <c r="BL733" s="33" t="e">
        <f t="shared" si="115"/>
        <v>#DIV/0!</v>
      </c>
      <c r="BM733" s="22"/>
      <c r="BN733" s="32"/>
      <c r="BO733" s="34" t="e">
        <f t="shared" si="116"/>
        <v>#DIV/0!</v>
      </c>
      <c r="BP733" s="35" t="e">
        <f t="shared" si="117"/>
        <v>#DIV/0!</v>
      </c>
    </row>
    <row r="734" spans="1:68" x14ac:dyDescent="0.45">
      <c r="A734" s="22"/>
      <c r="B734" s="22"/>
      <c r="C734" s="22"/>
      <c r="D734" s="22"/>
      <c r="E734" s="22"/>
      <c r="F734" s="22"/>
      <c r="G734" s="24">
        <f t="shared" si="119"/>
        <v>0</v>
      </c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6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4">
        <f t="shared" si="123"/>
        <v>0</v>
      </c>
      <c r="BF734" s="27">
        <f t="shared" si="121"/>
        <v>0</v>
      </c>
      <c r="BG734" s="28">
        <f t="shared" si="120"/>
        <v>0</v>
      </c>
      <c r="BH734" s="29" t="e">
        <f t="shared" si="122"/>
        <v>#DIV/0!</v>
      </c>
      <c r="BI734" s="30"/>
      <c r="BJ734" s="31" t="e">
        <f t="shared" si="118"/>
        <v>#DIV/0!</v>
      </c>
      <c r="BK734" s="22"/>
      <c r="BL734" s="33" t="e">
        <f t="shared" si="115"/>
        <v>#DIV/0!</v>
      </c>
      <c r="BM734" s="22"/>
      <c r="BN734" s="32"/>
      <c r="BO734" s="34" t="e">
        <f t="shared" si="116"/>
        <v>#DIV/0!</v>
      </c>
      <c r="BP734" s="35" t="e">
        <f t="shared" si="117"/>
        <v>#DIV/0!</v>
      </c>
    </row>
    <row r="735" spans="1:68" x14ac:dyDescent="0.45">
      <c r="A735" s="22"/>
      <c r="B735" s="22"/>
      <c r="C735" s="22"/>
      <c r="D735" s="22"/>
      <c r="E735" s="22"/>
      <c r="F735" s="22"/>
      <c r="G735" s="24">
        <f t="shared" si="119"/>
        <v>0</v>
      </c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6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4">
        <f t="shared" si="123"/>
        <v>0</v>
      </c>
      <c r="BF735" s="27">
        <f t="shared" si="121"/>
        <v>0</v>
      </c>
      <c r="BG735" s="28">
        <f t="shared" si="120"/>
        <v>0</v>
      </c>
      <c r="BH735" s="29" t="e">
        <f t="shared" si="122"/>
        <v>#DIV/0!</v>
      </c>
      <c r="BI735" s="30"/>
      <c r="BJ735" s="31" t="e">
        <f t="shared" si="118"/>
        <v>#DIV/0!</v>
      </c>
      <c r="BK735" s="22"/>
      <c r="BL735" s="33" t="e">
        <f t="shared" si="115"/>
        <v>#DIV/0!</v>
      </c>
      <c r="BM735" s="22"/>
      <c r="BN735" s="32"/>
      <c r="BO735" s="34" t="e">
        <f t="shared" si="116"/>
        <v>#DIV/0!</v>
      </c>
      <c r="BP735" s="35" t="e">
        <f t="shared" si="117"/>
        <v>#DIV/0!</v>
      </c>
    </row>
    <row r="736" spans="1:68" x14ac:dyDescent="0.45">
      <c r="A736" s="22"/>
      <c r="B736" s="22"/>
      <c r="C736" s="22"/>
      <c r="D736" s="22"/>
      <c r="E736" s="22"/>
      <c r="F736" s="22"/>
      <c r="G736" s="24">
        <f t="shared" si="119"/>
        <v>0</v>
      </c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6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4">
        <f t="shared" si="123"/>
        <v>0</v>
      </c>
      <c r="BF736" s="27">
        <f t="shared" si="121"/>
        <v>0</v>
      </c>
      <c r="BG736" s="28">
        <f t="shared" si="120"/>
        <v>0</v>
      </c>
      <c r="BH736" s="29" t="e">
        <f t="shared" si="122"/>
        <v>#DIV/0!</v>
      </c>
      <c r="BI736" s="30"/>
      <c r="BJ736" s="31" t="e">
        <f t="shared" si="118"/>
        <v>#DIV/0!</v>
      </c>
      <c r="BK736" s="22"/>
      <c r="BL736" s="33" t="e">
        <f t="shared" si="115"/>
        <v>#DIV/0!</v>
      </c>
      <c r="BM736" s="22"/>
      <c r="BN736" s="32"/>
      <c r="BO736" s="34" t="e">
        <f t="shared" si="116"/>
        <v>#DIV/0!</v>
      </c>
      <c r="BP736" s="35" t="e">
        <f t="shared" si="117"/>
        <v>#DIV/0!</v>
      </c>
    </row>
    <row r="737" spans="1:68" x14ac:dyDescent="0.45">
      <c r="A737" s="22"/>
      <c r="B737" s="22"/>
      <c r="C737" s="22"/>
      <c r="D737" s="22"/>
      <c r="E737" s="22"/>
      <c r="F737" s="22"/>
      <c r="G737" s="24">
        <f t="shared" si="119"/>
        <v>0</v>
      </c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6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4">
        <f t="shared" si="123"/>
        <v>0</v>
      </c>
      <c r="BF737" s="27">
        <f t="shared" si="121"/>
        <v>0</v>
      </c>
      <c r="BG737" s="28">
        <f t="shared" si="120"/>
        <v>0</v>
      </c>
      <c r="BH737" s="29" t="e">
        <f t="shared" si="122"/>
        <v>#DIV/0!</v>
      </c>
      <c r="BI737" s="30"/>
      <c r="BJ737" s="31" t="e">
        <f t="shared" si="118"/>
        <v>#DIV/0!</v>
      </c>
      <c r="BK737" s="22"/>
      <c r="BL737" s="33" t="e">
        <f t="shared" si="115"/>
        <v>#DIV/0!</v>
      </c>
      <c r="BM737" s="22"/>
      <c r="BN737" s="32"/>
      <c r="BO737" s="34" t="e">
        <f t="shared" si="116"/>
        <v>#DIV/0!</v>
      </c>
      <c r="BP737" s="35" t="e">
        <f t="shared" si="117"/>
        <v>#DIV/0!</v>
      </c>
    </row>
    <row r="738" spans="1:68" x14ac:dyDescent="0.45">
      <c r="A738" s="22"/>
      <c r="B738" s="22"/>
      <c r="C738" s="22"/>
      <c r="D738" s="22"/>
      <c r="E738" s="22"/>
      <c r="F738" s="22"/>
      <c r="G738" s="24">
        <f t="shared" si="119"/>
        <v>0</v>
      </c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6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4">
        <f t="shared" si="123"/>
        <v>0</v>
      </c>
      <c r="BF738" s="27">
        <f t="shared" si="121"/>
        <v>0</v>
      </c>
      <c r="BG738" s="28">
        <f t="shared" si="120"/>
        <v>0</v>
      </c>
      <c r="BH738" s="29" t="e">
        <f t="shared" si="122"/>
        <v>#DIV/0!</v>
      </c>
      <c r="BI738" s="30"/>
      <c r="BJ738" s="31" t="e">
        <f t="shared" si="118"/>
        <v>#DIV/0!</v>
      </c>
      <c r="BK738" s="22"/>
      <c r="BL738" s="33" t="e">
        <f t="shared" si="115"/>
        <v>#DIV/0!</v>
      </c>
      <c r="BM738" s="22"/>
      <c r="BN738" s="32"/>
      <c r="BO738" s="34" t="e">
        <f t="shared" si="116"/>
        <v>#DIV/0!</v>
      </c>
      <c r="BP738" s="35" t="e">
        <f t="shared" si="117"/>
        <v>#DIV/0!</v>
      </c>
    </row>
    <row r="739" spans="1:68" x14ac:dyDescent="0.45">
      <c r="A739" s="22"/>
      <c r="B739" s="22"/>
      <c r="C739" s="22"/>
      <c r="D739" s="22"/>
      <c r="E739" s="22"/>
      <c r="F739" s="22"/>
      <c r="G739" s="24">
        <f t="shared" si="119"/>
        <v>0</v>
      </c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6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4">
        <f t="shared" si="123"/>
        <v>0</v>
      </c>
      <c r="BF739" s="27">
        <f t="shared" si="121"/>
        <v>0</v>
      </c>
      <c r="BG739" s="28">
        <f t="shared" si="120"/>
        <v>0</v>
      </c>
      <c r="BH739" s="29" t="e">
        <f t="shared" si="122"/>
        <v>#DIV/0!</v>
      </c>
      <c r="BI739" s="30"/>
      <c r="BJ739" s="31" t="e">
        <f t="shared" si="118"/>
        <v>#DIV/0!</v>
      </c>
      <c r="BK739" s="22"/>
      <c r="BL739" s="33" t="e">
        <f t="shared" si="115"/>
        <v>#DIV/0!</v>
      </c>
      <c r="BM739" s="22"/>
      <c r="BN739" s="32"/>
      <c r="BO739" s="34" t="e">
        <f t="shared" si="116"/>
        <v>#DIV/0!</v>
      </c>
      <c r="BP739" s="35" t="e">
        <f t="shared" si="117"/>
        <v>#DIV/0!</v>
      </c>
    </row>
    <row r="740" spans="1:68" x14ac:dyDescent="0.45">
      <c r="A740" s="22"/>
      <c r="B740" s="22"/>
      <c r="C740" s="22"/>
      <c r="D740" s="22"/>
      <c r="E740" s="22"/>
      <c r="F740" s="22"/>
      <c r="G740" s="24">
        <f t="shared" si="119"/>
        <v>0</v>
      </c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6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4">
        <f t="shared" si="123"/>
        <v>0</v>
      </c>
      <c r="BF740" s="27">
        <f t="shared" si="121"/>
        <v>0</v>
      </c>
      <c r="BG740" s="28">
        <f t="shared" si="120"/>
        <v>0</v>
      </c>
      <c r="BH740" s="29" t="e">
        <f t="shared" si="122"/>
        <v>#DIV/0!</v>
      </c>
      <c r="BI740" s="30"/>
      <c r="BJ740" s="31" t="e">
        <f t="shared" si="118"/>
        <v>#DIV/0!</v>
      </c>
      <c r="BK740" s="22"/>
      <c r="BL740" s="33" t="e">
        <f t="shared" si="115"/>
        <v>#DIV/0!</v>
      </c>
      <c r="BM740" s="22"/>
      <c r="BN740" s="32"/>
      <c r="BO740" s="34" t="e">
        <f t="shared" si="116"/>
        <v>#DIV/0!</v>
      </c>
      <c r="BP740" s="35" t="e">
        <f t="shared" si="117"/>
        <v>#DIV/0!</v>
      </c>
    </row>
    <row r="741" spans="1:68" x14ac:dyDescent="0.45">
      <c r="A741" s="22"/>
      <c r="B741" s="22"/>
      <c r="C741" s="22"/>
      <c r="D741" s="22"/>
      <c r="E741" s="22"/>
      <c r="F741" s="22"/>
      <c r="G741" s="24">
        <f t="shared" si="119"/>
        <v>0</v>
      </c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6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4">
        <f t="shared" si="123"/>
        <v>0</v>
      </c>
      <c r="BF741" s="27">
        <f t="shared" si="121"/>
        <v>0</v>
      </c>
      <c r="BG741" s="28">
        <f t="shared" si="120"/>
        <v>0</v>
      </c>
      <c r="BH741" s="29" t="e">
        <f t="shared" si="122"/>
        <v>#DIV/0!</v>
      </c>
      <c r="BI741" s="30"/>
      <c r="BJ741" s="31" t="e">
        <f t="shared" si="118"/>
        <v>#DIV/0!</v>
      </c>
      <c r="BK741" s="22"/>
      <c r="BL741" s="33" t="e">
        <f t="shared" si="115"/>
        <v>#DIV/0!</v>
      </c>
      <c r="BM741" s="22"/>
      <c r="BN741" s="32"/>
      <c r="BO741" s="34" t="e">
        <f t="shared" si="116"/>
        <v>#DIV/0!</v>
      </c>
      <c r="BP741" s="35" t="e">
        <f t="shared" si="117"/>
        <v>#DIV/0!</v>
      </c>
    </row>
    <row r="742" spans="1:68" x14ac:dyDescent="0.45">
      <c r="A742" s="22"/>
      <c r="B742" s="22"/>
      <c r="C742" s="22"/>
      <c r="D742" s="22"/>
      <c r="E742" s="22"/>
      <c r="F742" s="22"/>
      <c r="G742" s="24">
        <f t="shared" si="119"/>
        <v>0</v>
      </c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6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4">
        <f t="shared" si="123"/>
        <v>0</v>
      </c>
      <c r="BF742" s="27">
        <f t="shared" si="121"/>
        <v>0</v>
      </c>
      <c r="BG742" s="28">
        <f t="shared" si="120"/>
        <v>0</v>
      </c>
      <c r="BH742" s="29" t="e">
        <f t="shared" si="122"/>
        <v>#DIV/0!</v>
      </c>
      <c r="BI742" s="30"/>
      <c r="BJ742" s="31" t="e">
        <f t="shared" si="118"/>
        <v>#DIV/0!</v>
      </c>
      <c r="BK742" s="22"/>
      <c r="BL742" s="33" t="e">
        <f t="shared" si="115"/>
        <v>#DIV/0!</v>
      </c>
      <c r="BM742" s="22"/>
      <c r="BN742" s="32"/>
      <c r="BO742" s="34" t="e">
        <f t="shared" si="116"/>
        <v>#DIV/0!</v>
      </c>
      <c r="BP742" s="35" t="e">
        <f t="shared" si="117"/>
        <v>#DIV/0!</v>
      </c>
    </row>
    <row r="743" spans="1:68" x14ac:dyDescent="0.45">
      <c r="A743" s="22"/>
      <c r="B743" s="22"/>
      <c r="C743" s="22"/>
      <c r="D743" s="22"/>
      <c r="E743" s="22"/>
      <c r="F743" s="22"/>
      <c r="G743" s="24">
        <f t="shared" si="119"/>
        <v>0</v>
      </c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6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4">
        <f t="shared" si="123"/>
        <v>0</v>
      </c>
      <c r="BF743" s="27">
        <f t="shared" si="121"/>
        <v>0</v>
      </c>
      <c r="BG743" s="28">
        <f t="shared" si="120"/>
        <v>0</v>
      </c>
      <c r="BH743" s="29" t="e">
        <f t="shared" si="122"/>
        <v>#DIV/0!</v>
      </c>
      <c r="BI743" s="30"/>
      <c r="BJ743" s="31" t="e">
        <f t="shared" si="118"/>
        <v>#DIV/0!</v>
      </c>
      <c r="BK743" s="22"/>
      <c r="BL743" s="33" t="e">
        <f t="shared" si="115"/>
        <v>#DIV/0!</v>
      </c>
      <c r="BM743" s="22"/>
      <c r="BN743" s="32"/>
      <c r="BO743" s="34" t="e">
        <f t="shared" si="116"/>
        <v>#DIV/0!</v>
      </c>
      <c r="BP743" s="35" t="e">
        <f t="shared" si="117"/>
        <v>#DIV/0!</v>
      </c>
    </row>
    <row r="744" spans="1:68" x14ac:dyDescent="0.45">
      <c r="A744" s="22"/>
      <c r="B744" s="22"/>
      <c r="C744" s="22"/>
      <c r="D744" s="22"/>
      <c r="E744" s="22"/>
      <c r="F744" s="22"/>
      <c r="G744" s="24">
        <f t="shared" si="119"/>
        <v>0</v>
      </c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6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4">
        <f t="shared" si="123"/>
        <v>0</v>
      </c>
      <c r="BF744" s="27">
        <f t="shared" si="121"/>
        <v>0</v>
      </c>
      <c r="BG744" s="28">
        <f t="shared" si="120"/>
        <v>0</v>
      </c>
      <c r="BH744" s="29" t="e">
        <f t="shared" si="122"/>
        <v>#DIV/0!</v>
      </c>
      <c r="BI744" s="30"/>
      <c r="BJ744" s="31" t="e">
        <f t="shared" si="118"/>
        <v>#DIV/0!</v>
      </c>
      <c r="BK744" s="22"/>
      <c r="BL744" s="33" t="e">
        <f t="shared" si="115"/>
        <v>#DIV/0!</v>
      </c>
      <c r="BM744" s="22"/>
      <c r="BN744" s="32"/>
      <c r="BO744" s="34" t="e">
        <f t="shared" si="116"/>
        <v>#DIV/0!</v>
      </c>
      <c r="BP744" s="35" t="e">
        <f t="shared" si="117"/>
        <v>#DIV/0!</v>
      </c>
    </row>
    <row r="745" spans="1:68" x14ac:dyDescent="0.45">
      <c r="A745" s="22"/>
      <c r="B745" s="22"/>
      <c r="C745" s="22"/>
      <c r="D745" s="22"/>
      <c r="E745" s="22"/>
      <c r="F745" s="22"/>
      <c r="G745" s="24">
        <f t="shared" si="119"/>
        <v>0</v>
      </c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6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4">
        <f t="shared" si="123"/>
        <v>0</v>
      </c>
      <c r="BF745" s="27">
        <f t="shared" si="121"/>
        <v>0</v>
      </c>
      <c r="BG745" s="28">
        <f t="shared" si="120"/>
        <v>0</v>
      </c>
      <c r="BH745" s="29" t="e">
        <f t="shared" si="122"/>
        <v>#DIV/0!</v>
      </c>
      <c r="BI745" s="30"/>
      <c r="BJ745" s="31" t="e">
        <f t="shared" si="118"/>
        <v>#DIV/0!</v>
      </c>
      <c r="BK745" s="22"/>
      <c r="BL745" s="33" t="e">
        <f t="shared" si="115"/>
        <v>#DIV/0!</v>
      </c>
      <c r="BM745" s="22"/>
      <c r="BN745" s="32"/>
      <c r="BO745" s="34" t="e">
        <f t="shared" si="116"/>
        <v>#DIV/0!</v>
      </c>
      <c r="BP745" s="35" t="e">
        <f t="shared" si="117"/>
        <v>#DIV/0!</v>
      </c>
    </row>
    <row r="746" spans="1:68" x14ac:dyDescent="0.45">
      <c r="A746" s="22"/>
      <c r="B746" s="22"/>
      <c r="C746" s="22"/>
      <c r="D746" s="22"/>
      <c r="E746" s="22"/>
      <c r="F746" s="22"/>
      <c r="G746" s="24">
        <f t="shared" si="119"/>
        <v>0</v>
      </c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6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4">
        <f t="shared" si="123"/>
        <v>0</v>
      </c>
      <c r="BF746" s="27">
        <f t="shared" si="121"/>
        <v>0</v>
      </c>
      <c r="BG746" s="28">
        <f t="shared" si="120"/>
        <v>0</v>
      </c>
      <c r="BH746" s="29" t="e">
        <f t="shared" si="122"/>
        <v>#DIV/0!</v>
      </c>
      <c r="BI746" s="30"/>
      <c r="BJ746" s="31" t="e">
        <f t="shared" si="118"/>
        <v>#DIV/0!</v>
      </c>
      <c r="BK746" s="22"/>
      <c r="BL746" s="33" t="e">
        <f t="shared" si="115"/>
        <v>#DIV/0!</v>
      </c>
      <c r="BM746" s="22"/>
      <c r="BN746" s="32"/>
      <c r="BO746" s="34" t="e">
        <f t="shared" si="116"/>
        <v>#DIV/0!</v>
      </c>
      <c r="BP746" s="35" t="e">
        <f t="shared" si="117"/>
        <v>#DIV/0!</v>
      </c>
    </row>
    <row r="747" spans="1:68" x14ac:dyDescent="0.45">
      <c r="A747" s="22"/>
      <c r="B747" s="22"/>
      <c r="C747" s="22"/>
      <c r="D747" s="22"/>
      <c r="E747" s="22"/>
      <c r="F747" s="22"/>
      <c r="G747" s="24">
        <f t="shared" si="119"/>
        <v>0</v>
      </c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6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4">
        <f t="shared" si="123"/>
        <v>0</v>
      </c>
      <c r="BF747" s="27">
        <f t="shared" si="121"/>
        <v>0</v>
      </c>
      <c r="BG747" s="28">
        <f t="shared" si="120"/>
        <v>0</v>
      </c>
      <c r="BH747" s="29" t="e">
        <f t="shared" si="122"/>
        <v>#DIV/0!</v>
      </c>
      <c r="BI747" s="30"/>
      <c r="BJ747" s="31" t="e">
        <f t="shared" si="118"/>
        <v>#DIV/0!</v>
      </c>
      <c r="BK747" s="22"/>
      <c r="BL747" s="33" t="e">
        <f t="shared" si="115"/>
        <v>#DIV/0!</v>
      </c>
      <c r="BM747" s="22"/>
      <c r="BN747" s="32"/>
      <c r="BO747" s="34" t="e">
        <f t="shared" si="116"/>
        <v>#DIV/0!</v>
      </c>
      <c r="BP747" s="35" t="e">
        <f t="shared" si="117"/>
        <v>#DIV/0!</v>
      </c>
    </row>
    <row r="748" spans="1:68" x14ac:dyDescent="0.45">
      <c r="A748" s="22"/>
      <c r="B748" s="22"/>
      <c r="C748" s="22"/>
      <c r="D748" s="22"/>
      <c r="E748" s="22"/>
      <c r="F748" s="22"/>
      <c r="G748" s="24">
        <f t="shared" si="119"/>
        <v>0</v>
      </c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6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4">
        <f t="shared" si="123"/>
        <v>0</v>
      </c>
      <c r="BF748" s="27">
        <f t="shared" si="121"/>
        <v>0</v>
      </c>
      <c r="BG748" s="28">
        <f t="shared" si="120"/>
        <v>0</v>
      </c>
      <c r="BH748" s="29" t="e">
        <f t="shared" si="122"/>
        <v>#DIV/0!</v>
      </c>
      <c r="BI748" s="30"/>
      <c r="BJ748" s="31" t="e">
        <f t="shared" si="118"/>
        <v>#DIV/0!</v>
      </c>
      <c r="BK748" s="22"/>
      <c r="BL748" s="33" t="e">
        <f t="shared" si="115"/>
        <v>#DIV/0!</v>
      </c>
      <c r="BM748" s="22"/>
      <c r="BN748" s="32"/>
      <c r="BO748" s="34" t="e">
        <f t="shared" si="116"/>
        <v>#DIV/0!</v>
      </c>
      <c r="BP748" s="35" t="e">
        <f t="shared" si="117"/>
        <v>#DIV/0!</v>
      </c>
    </row>
    <row r="749" spans="1:68" x14ac:dyDescent="0.45">
      <c r="A749" s="22"/>
      <c r="B749" s="22"/>
      <c r="C749" s="22"/>
      <c r="D749" s="22"/>
      <c r="E749" s="22"/>
      <c r="F749" s="22"/>
      <c r="G749" s="24">
        <f t="shared" si="119"/>
        <v>0</v>
      </c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6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4">
        <f t="shared" si="123"/>
        <v>0</v>
      </c>
      <c r="BF749" s="27">
        <f t="shared" si="121"/>
        <v>0</v>
      </c>
      <c r="BG749" s="28">
        <f t="shared" si="120"/>
        <v>0</v>
      </c>
      <c r="BH749" s="29" t="e">
        <f t="shared" si="122"/>
        <v>#DIV/0!</v>
      </c>
      <c r="BI749" s="30"/>
      <c r="BJ749" s="31" t="e">
        <f t="shared" si="118"/>
        <v>#DIV/0!</v>
      </c>
      <c r="BK749" s="22"/>
      <c r="BL749" s="33" t="e">
        <f t="shared" si="115"/>
        <v>#DIV/0!</v>
      </c>
      <c r="BM749" s="22"/>
      <c r="BN749" s="32"/>
      <c r="BO749" s="34" t="e">
        <f t="shared" si="116"/>
        <v>#DIV/0!</v>
      </c>
      <c r="BP749" s="35" t="e">
        <f t="shared" si="117"/>
        <v>#DIV/0!</v>
      </c>
    </row>
    <row r="750" spans="1:68" x14ac:dyDescent="0.45">
      <c r="A750" s="22"/>
      <c r="B750" s="22"/>
      <c r="C750" s="22"/>
      <c r="D750" s="22"/>
      <c r="E750" s="22"/>
      <c r="F750" s="22"/>
      <c r="G750" s="24">
        <f t="shared" si="119"/>
        <v>0</v>
      </c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6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4">
        <f t="shared" si="123"/>
        <v>0</v>
      </c>
      <c r="BF750" s="27">
        <f t="shared" si="121"/>
        <v>0</v>
      </c>
      <c r="BG750" s="28">
        <f t="shared" si="120"/>
        <v>0</v>
      </c>
      <c r="BH750" s="29" t="e">
        <f t="shared" si="122"/>
        <v>#DIV/0!</v>
      </c>
      <c r="BI750" s="30"/>
      <c r="BJ750" s="31" t="e">
        <f t="shared" si="118"/>
        <v>#DIV/0!</v>
      </c>
      <c r="BK750" s="22"/>
      <c r="BL750" s="33" t="e">
        <f t="shared" si="115"/>
        <v>#DIV/0!</v>
      </c>
      <c r="BM750" s="22"/>
      <c r="BN750" s="32"/>
      <c r="BO750" s="34" t="e">
        <f t="shared" si="116"/>
        <v>#DIV/0!</v>
      </c>
      <c r="BP750" s="35" t="e">
        <f t="shared" si="117"/>
        <v>#DIV/0!</v>
      </c>
    </row>
    <row r="751" spans="1:68" x14ac:dyDescent="0.45">
      <c r="A751" s="22"/>
      <c r="B751" s="22"/>
      <c r="C751" s="22"/>
      <c r="D751" s="22"/>
      <c r="E751" s="22"/>
      <c r="F751" s="22"/>
      <c r="G751" s="24">
        <f t="shared" si="119"/>
        <v>0</v>
      </c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6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4">
        <f t="shared" si="123"/>
        <v>0</v>
      </c>
      <c r="BF751" s="27">
        <f t="shared" si="121"/>
        <v>0</v>
      </c>
      <c r="BG751" s="28">
        <f t="shared" si="120"/>
        <v>0</v>
      </c>
      <c r="BH751" s="29" t="e">
        <f t="shared" si="122"/>
        <v>#DIV/0!</v>
      </c>
      <c r="BI751" s="30"/>
      <c r="BJ751" s="31" t="e">
        <f t="shared" si="118"/>
        <v>#DIV/0!</v>
      </c>
      <c r="BK751" s="22"/>
      <c r="BL751" s="33" t="e">
        <f t="shared" si="115"/>
        <v>#DIV/0!</v>
      </c>
      <c r="BM751" s="22"/>
      <c r="BN751" s="32"/>
      <c r="BO751" s="34" t="e">
        <f t="shared" si="116"/>
        <v>#DIV/0!</v>
      </c>
      <c r="BP751" s="35" t="e">
        <f t="shared" si="117"/>
        <v>#DIV/0!</v>
      </c>
    </row>
    <row r="752" spans="1:68" x14ac:dyDescent="0.45">
      <c r="A752" s="22"/>
      <c r="B752" s="22"/>
      <c r="C752" s="22"/>
      <c r="D752" s="22"/>
      <c r="E752" s="22"/>
      <c r="F752" s="22"/>
      <c r="G752" s="24">
        <f t="shared" si="119"/>
        <v>0</v>
      </c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6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4">
        <f t="shared" si="123"/>
        <v>0</v>
      </c>
      <c r="BF752" s="27">
        <f t="shared" si="121"/>
        <v>0</v>
      </c>
      <c r="BG752" s="28">
        <f t="shared" si="120"/>
        <v>0</v>
      </c>
      <c r="BH752" s="29" t="e">
        <f t="shared" si="122"/>
        <v>#DIV/0!</v>
      </c>
      <c r="BI752" s="30"/>
      <c r="BJ752" s="31" t="e">
        <f t="shared" si="118"/>
        <v>#DIV/0!</v>
      </c>
      <c r="BK752" s="22"/>
      <c r="BL752" s="33" t="e">
        <f t="shared" si="115"/>
        <v>#DIV/0!</v>
      </c>
      <c r="BM752" s="22"/>
      <c r="BN752" s="32"/>
      <c r="BO752" s="34" t="e">
        <f t="shared" si="116"/>
        <v>#DIV/0!</v>
      </c>
      <c r="BP752" s="35" t="e">
        <f t="shared" si="117"/>
        <v>#DIV/0!</v>
      </c>
    </row>
    <row r="753" spans="1:68" x14ac:dyDescent="0.45">
      <c r="A753" s="22"/>
      <c r="B753" s="22"/>
      <c r="C753" s="22"/>
      <c r="D753" s="22"/>
      <c r="E753" s="22"/>
      <c r="F753" s="22"/>
      <c r="G753" s="24">
        <f t="shared" si="119"/>
        <v>0</v>
      </c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6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4">
        <f t="shared" si="123"/>
        <v>0</v>
      </c>
      <c r="BF753" s="27">
        <f t="shared" si="121"/>
        <v>0</v>
      </c>
      <c r="BG753" s="28">
        <f t="shared" si="120"/>
        <v>0</v>
      </c>
      <c r="BH753" s="29" t="e">
        <f t="shared" si="122"/>
        <v>#DIV/0!</v>
      </c>
      <c r="BI753" s="30"/>
      <c r="BJ753" s="31" t="e">
        <f t="shared" si="118"/>
        <v>#DIV/0!</v>
      </c>
      <c r="BK753" s="22"/>
      <c r="BL753" s="33" t="e">
        <f t="shared" si="115"/>
        <v>#DIV/0!</v>
      </c>
      <c r="BM753" s="22"/>
      <c r="BN753" s="32"/>
      <c r="BO753" s="34" t="e">
        <f t="shared" si="116"/>
        <v>#DIV/0!</v>
      </c>
      <c r="BP753" s="35" t="e">
        <f t="shared" si="117"/>
        <v>#DIV/0!</v>
      </c>
    </row>
    <row r="754" spans="1:68" x14ac:dyDescent="0.45">
      <c r="A754" s="22"/>
      <c r="B754" s="22"/>
      <c r="C754" s="22"/>
      <c r="D754" s="22"/>
      <c r="E754" s="22"/>
      <c r="F754" s="22"/>
      <c r="G754" s="24">
        <f t="shared" si="119"/>
        <v>0</v>
      </c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6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4">
        <f t="shared" si="123"/>
        <v>0</v>
      </c>
      <c r="BF754" s="27">
        <f t="shared" si="121"/>
        <v>0</v>
      </c>
      <c r="BG754" s="28">
        <f t="shared" si="120"/>
        <v>0</v>
      </c>
      <c r="BH754" s="29" t="e">
        <f t="shared" si="122"/>
        <v>#DIV/0!</v>
      </c>
      <c r="BI754" s="30"/>
      <c r="BJ754" s="31" t="e">
        <f t="shared" si="118"/>
        <v>#DIV/0!</v>
      </c>
      <c r="BK754" s="22"/>
      <c r="BL754" s="33" t="e">
        <f t="shared" si="115"/>
        <v>#DIV/0!</v>
      </c>
      <c r="BM754" s="22"/>
      <c r="BN754" s="32"/>
      <c r="BO754" s="34" t="e">
        <f t="shared" si="116"/>
        <v>#DIV/0!</v>
      </c>
      <c r="BP754" s="35" t="e">
        <f t="shared" si="117"/>
        <v>#DIV/0!</v>
      </c>
    </row>
    <row r="755" spans="1:68" x14ac:dyDescent="0.45">
      <c r="A755" s="22"/>
      <c r="B755" s="22"/>
      <c r="C755" s="22"/>
      <c r="D755" s="22"/>
      <c r="E755" s="22"/>
      <c r="F755" s="22"/>
      <c r="G755" s="24">
        <f t="shared" si="119"/>
        <v>0</v>
      </c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6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4">
        <f t="shared" si="123"/>
        <v>0</v>
      </c>
      <c r="BF755" s="27">
        <f t="shared" si="121"/>
        <v>0</v>
      </c>
      <c r="BG755" s="28">
        <f t="shared" si="120"/>
        <v>0</v>
      </c>
      <c r="BH755" s="29" t="e">
        <f t="shared" si="122"/>
        <v>#DIV/0!</v>
      </c>
      <c r="BI755" s="30"/>
      <c r="BJ755" s="31" t="e">
        <f t="shared" si="118"/>
        <v>#DIV/0!</v>
      </c>
      <c r="BK755" s="22"/>
      <c r="BL755" s="33" t="e">
        <f t="shared" si="115"/>
        <v>#DIV/0!</v>
      </c>
      <c r="BM755" s="22"/>
      <c r="BN755" s="32"/>
      <c r="BO755" s="34" t="e">
        <f t="shared" si="116"/>
        <v>#DIV/0!</v>
      </c>
      <c r="BP755" s="35" t="e">
        <f t="shared" si="117"/>
        <v>#DIV/0!</v>
      </c>
    </row>
    <row r="756" spans="1:68" x14ac:dyDescent="0.45">
      <c r="A756" s="22"/>
      <c r="B756" s="22"/>
      <c r="C756" s="22"/>
      <c r="D756" s="22"/>
      <c r="E756" s="22"/>
      <c r="F756" s="22"/>
      <c r="G756" s="24">
        <f t="shared" si="119"/>
        <v>0</v>
      </c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6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4">
        <f t="shared" si="123"/>
        <v>0</v>
      </c>
      <c r="BF756" s="27">
        <f t="shared" si="121"/>
        <v>0</v>
      </c>
      <c r="BG756" s="28">
        <f t="shared" si="120"/>
        <v>0</v>
      </c>
      <c r="BH756" s="29" t="e">
        <f t="shared" si="122"/>
        <v>#DIV/0!</v>
      </c>
      <c r="BI756" s="30"/>
      <c r="BJ756" s="31" t="e">
        <f t="shared" si="118"/>
        <v>#DIV/0!</v>
      </c>
      <c r="BK756" s="22"/>
      <c r="BL756" s="33" t="e">
        <f t="shared" si="115"/>
        <v>#DIV/0!</v>
      </c>
      <c r="BM756" s="22"/>
      <c r="BN756" s="32"/>
      <c r="BO756" s="34" t="e">
        <f t="shared" si="116"/>
        <v>#DIV/0!</v>
      </c>
      <c r="BP756" s="35" t="e">
        <f t="shared" si="117"/>
        <v>#DIV/0!</v>
      </c>
    </row>
    <row r="757" spans="1:68" x14ac:dyDescent="0.45">
      <c r="A757" s="22"/>
      <c r="B757" s="22"/>
      <c r="C757" s="22"/>
      <c r="D757" s="22"/>
      <c r="E757" s="22"/>
      <c r="F757" s="22"/>
      <c r="G757" s="24">
        <f t="shared" si="119"/>
        <v>0</v>
      </c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6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4">
        <f t="shared" si="123"/>
        <v>0</v>
      </c>
      <c r="BF757" s="27">
        <f t="shared" si="121"/>
        <v>0</v>
      </c>
      <c r="BG757" s="28">
        <f t="shared" si="120"/>
        <v>0</v>
      </c>
      <c r="BH757" s="29" t="e">
        <f t="shared" si="122"/>
        <v>#DIV/0!</v>
      </c>
      <c r="BI757" s="30"/>
      <c r="BJ757" s="31" t="e">
        <f t="shared" si="118"/>
        <v>#DIV/0!</v>
      </c>
      <c r="BK757" s="22"/>
      <c r="BL757" s="33" t="e">
        <f t="shared" si="115"/>
        <v>#DIV/0!</v>
      </c>
      <c r="BM757" s="22"/>
      <c r="BN757" s="32"/>
      <c r="BO757" s="34" t="e">
        <f t="shared" si="116"/>
        <v>#DIV/0!</v>
      </c>
      <c r="BP757" s="35" t="e">
        <f t="shared" si="117"/>
        <v>#DIV/0!</v>
      </c>
    </row>
    <row r="758" spans="1:68" x14ac:dyDescent="0.45">
      <c r="A758" s="22"/>
      <c r="B758" s="22"/>
      <c r="C758" s="22"/>
      <c r="D758" s="22"/>
      <c r="E758" s="22"/>
      <c r="F758" s="22"/>
      <c r="G758" s="24">
        <f t="shared" si="119"/>
        <v>0</v>
      </c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6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4">
        <f t="shared" si="123"/>
        <v>0</v>
      </c>
      <c r="BF758" s="27">
        <f t="shared" si="121"/>
        <v>0</v>
      </c>
      <c r="BG758" s="28">
        <f t="shared" si="120"/>
        <v>0</v>
      </c>
      <c r="BH758" s="29" t="e">
        <f t="shared" si="122"/>
        <v>#DIV/0!</v>
      </c>
      <c r="BI758" s="30"/>
      <c r="BJ758" s="31" t="e">
        <f t="shared" si="118"/>
        <v>#DIV/0!</v>
      </c>
      <c r="BK758" s="22"/>
      <c r="BL758" s="33" t="e">
        <f t="shared" si="115"/>
        <v>#DIV/0!</v>
      </c>
      <c r="BM758" s="22"/>
      <c r="BN758" s="32"/>
      <c r="BO758" s="34" t="e">
        <f t="shared" si="116"/>
        <v>#DIV/0!</v>
      </c>
      <c r="BP758" s="35" t="e">
        <f t="shared" si="117"/>
        <v>#DIV/0!</v>
      </c>
    </row>
    <row r="759" spans="1:68" x14ac:dyDescent="0.45">
      <c r="A759" s="22"/>
      <c r="B759" s="22"/>
      <c r="C759" s="22"/>
      <c r="D759" s="22"/>
      <c r="E759" s="22"/>
      <c r="F759" s="22"/>
      <c r="G759" s="24">
        <f t="shared" si="119"/>
        <v>0</v>
      </c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6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4">
        <f t="shared" si="123"/>
        <v>0</v>
      </c>
      <c r="BF759" s="27">
        <f t="shared" si="121"/>
        <v>0</v>
      </c>
      <c r="BG759" s="28">
        <f t="shared" si="120"/>
        <v>0</v>
      </c>
      <c r="BH759" s="29" t="e">
        <f t="shared" si="122"/>
        <v>#DIV/0!</v>
      </c>
      <c r="BI759" s="30"/>
      <c r="BJ759" s="31" t="e">
        <f t="shared" si="118"/>
        <v>#DIV/0!</v>
      </c>
      <c r="BK759" s="22"/>
      <c r="BL759" s="33" t="e">
        <f t="shared" si="115"/>
        <v>#DIV/0!</v>
      </c>
      <c r="BM759" s="22"/>
      <c r="BN759" s="32"/>
      <c r="BO759" s="34" t="e">
        <f t="shared" si="116"/>
        <v>#DIV/0!</v>
      </c>
      <c r="BP759" s="35" t="e">
        <f t="shared" si="117"/>
        <v>#DIV/0!</v>
      </c>
    </row>
    <row r="760" spans="1:68" x14ac:dyDescent="0.45">
      <c r="A760" s="22"/>
      <c r="B760" s="22"/>
      <c r="C760" s="22"/>
      <c r="D760" s="22"/>
      <c r="E760" s="22"/>
      <c r="F760" s="22"/>
      <c r="G760" s="24">
        <f t="shared" si="119"/>
        <v>0</v>
      </c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6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4">
        <f t="shared" si="123"/>
        <v>0</v>
      </c>
      <c r="BF760" s="27">
        <f t="shared" si="121"/>
        <v>0</v>
      </c>
      <c r="BG760" s="28">
        <f t="shared" si="120"/>
        <v>0</v>
      </c>
      <c r="BH760" s="29" t="e">
        <f t="shared" si="122"/>
        <v>#DIV/0!</v>
      </c>
      <c r="BI760" s="30"/>
      <c r="BJ760" s="31" t="e">
        <f t="shared" si="118"/>
        <v>#DIV/0!</v>
      </c>
      <c r="BK760" s="22"/>
      <c r="BL760" s="33" t="e">
        <f t="shared" si="115"/>
        <v>#DIV/0!</v>
      </c>
      <c r="BM760" s="22"/>
      <c r="BN760" s="32"/>
      <c r="BO760" s="34" t="e">
        <f t="shared" si="116"/>
        <v>#DIV/0!</v>
      </c>
      <c r="BP760" s="35" t="e">
        <f t="shared" si="117"/>
        <v>#DIV/0!</v>
      </c>
    </row>
    <row r="761" spans="1:68" x14ac:dyDescent="0.45">
      <c r="A761" s="22"/>
      <c r="B761" s="22"/>
      <c r="C761" s="22"/>
      <c r="D761" s="22"/>
      <c r="E761" s="22"/>
      <c r="F761" s="22"/>
      <c r="G761" s="24">
        <f t="shared" si="119"/>
        <v>0</v>
      </c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6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4">
        <f t="shared" si="123"/>
        <v>0</v>
      </c>
      <c r="BF761" s="27">
        <f t="shared" si="121"/>
        <v>0</v>
      </c>
      <c r="BG761" s="28">
        <f t="shared" si="120"/>
        <v>0</v>
      </c>
      <c r="BH761" s="29" t="e">
        <f t="shared" si="122"/>
        <v>#DIV/0!</v>
      </c>
      <c r="BI761" s="30"/>
      <c r="BJ761" s="31" t="e">
        <f t="shared" si="118"/>
        <v>#DIV/0!</v>
      </c>
      <c r="BK761" s="22"/>
      <c r="BL761" s="33" t="e">
        <f t="shared" si="115"/>
        <v>#DIV/0!</v>
      </c>
      <c r="BM761" s="22"/>
      <c r="BN761" s="32"/>
      <c r="BO761" s="34" t="e">
        <f t="shared" si="116"/>
        <v>#DIV/0!</v>
      </c>
      <c r="BP761" s="35" t="e">
        <f t="shared" si="117"/>
        <v>#DIV/0!</v>
      </c>
    </row>
    <row r="762" spans="1:68" x14ac:dyDescent="0.45">
      <c r="A762" s="22"/>
      <c r="B762" s="22"/>
      <c r="C762" s="22"/>
      <c r="D762" s="22"/>
      <c r="E762" s="22"/>
      <c r="F762" s="22"/>
      <c r="G762" s="24">
        <f t="shared" si="119"/>
        <v>0</v>
      </c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6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4">
        <f t="shared" si="123"/>
        <v>0</v>
      </c>
      <c r="BF762" s="27">
        <f t="shared" si="121"/>
        <v>0</v>
      </c>
      <c r="BG762" s="28">
        <f t="shared" si="120"/>
        <v>0</v>
      </c>
      <c r="BH762" s="29" t="e">
        <f t="shared" si="122"/>
        <v>#DIV/0!</v>
      </c>
      <c r="BI762" s="30"/>
      <c r="BJ762" s="31" t="e">
        <f t="shared" si="118"/>
        <v>#DIV/0!</v>
      </c>
      <c r="BK762" s="22"/>
      <c r="BL762" s="33" t="e">
        <f t="shared" si="115"/>
        <v>#DIV/0!</v>
      </c>
      <c r="BM762" s="22"/>
      <c r="BN762" s="32"/>
      <c r="BO762" s="34" t="e">
        <f t="shared" si="116"/>
        <v>#DIV/0!</v>
      </c>
      <c r="BP762" s="35" t="e">
        <f t="shared" si="117"/>
        <v>#DIV/0!</v>
      </c>
    </row>
    <row r="763" spans="1:68" x14ac:dyDescent="0.45">
      <c r="A763" s="22"/>
      <c r="B763" s="22"/>
      <c r="C763" s="22"/>
      <c r="D763" s="22"/>
      <c r="E763" s="22"/>
      <c r="F763" s="22"/>
      <c r="G763" s="24">
        <f t="shared" si="119"/>
        <v>0</v>
      </c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6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4">
        <f t="shared" si="123"/>
        <v>0</v>
      </c>
      <c r="BF763" s="27">
        <f t="shared" si="121"/>
        <v>0</v>
      </c>
      <c r="BG763" s="28">
        <f t="shared" si="120"/>
        <v>0</v>
      </c>
      <c r="BH763" s="29" t="e">
        <f t="shared" si="122"/>
        <v>#DIV/0!</v>
      </c>
      <c r="BI763" s="30"/>
      <c r="BJ763" s="31" t="e">
        <f t="shared" si="118"/>
        <v>#DIV/0!</v>
      </c>
      <c r="BK763" s="22"/>
      <c r="BL763" s="33" t="e">
        <f t="shared" si="115"/>
        <v>#DIV/0!</v>
      </c>
      <c r="BM763" s="22"/>
      <c r="BN763" s="32"/>
      <c r="BO763" s="34" t="e">
        <f t="shared" si="116"/>
        <v>#DIV/0!</v>
      </c>
      <c r="BP763" s="35" t="e">
        <f t="shared" si="117"/>
        <v>#DIV/0!</v>
      </c>
    </row>
    <row r="764" spans="1:68" x14ac:dyDescent="0.45">
      <c r="A764" s="22"/>
      <c r="B764" s="22"/>
      <c r="C764" s="22"/>
      <c r="D764" s="22"/>
      <c r="E764" s="22"/>
      <c r="F764" s="22"/>
      <c r="G764" s="24">
        <f t="shared" si="119"/>
        <v>0</v>
      </c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6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4">
        <f t="shared" si="123"/>
        <v>0</v>
      </c>
      <c r="BF764" s="27">
        <f t="shared" si="121"/>
        <v>0</v>
      </c>
      <c r="BG764" s="28">
        <f t="shared" si="120"/>
        <v>0</v>
      </c>
      <c r="BH764" s="29" t="e">
        <f t="shared" si="122"/>
        <v>#DIV/0!</v>
      </c>
      <c r="BI764" s="30"/>
      <c r="BJ764" s="31" t="e">
        <f t="shared" si="118"/>
        <v>#DIV/0!</v>
      </c>
      <c r="BK764" s="22"/>
      <c r="BL764" s="33" t="e">
        <f t="shared" si="115"/>
        <v>#DIV/0!</v>
      </c>
      <c r="BM764" s="22"/>
      <c r="BN764" s="32"/>
      <c r="BO764" s="34" t="e">
        <f t="shared" si="116"/>
        <v>#DIV/0!</v>
      </c>
      <c r="BP764" s="35" t="e">
        <f t="shared" si="117"/>
        <v>#DIV/0!</v>
      </c>
    </row>
    <row r="765" spans="1:68" x14ac:dyDescent="0.45">
      <c r="A765" s="22"/>
      <c r="B765" s="22"/>
      <c r="C765" s="22"/>
      <c r="D765" s="22"/>
      <c r="E765" s="22"/>
      <c r="F765" s="22"/>
      <c r="G765" s="24">
        <f t="shared" si="119"/>
        <v>0</v>
      </c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6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4">
        <f t="shared" si="123"/>
        <v>0</v>
      </c>
      <c r="BF765" s="27">
        <f t="shared" si="121"/>
        <v>0</v>
      </c>
      <c r="BG765" s="28">
        <f t="shared" si="120"/>
        <v>0</v>
      </c>
      <c r="BH765" s="29" t="e">
        <f t="shared" si="122"/>
        <v>#DIV/0!</v>
      </c>
      <c r="BI765" s="30"/>
      <c r="BJ765" s="31" t="e">
        <f t="shared" si="118"/>
        <v>#DIV/0!</v>
      </c>
      <c r="BK765" s="22"/>
      <c r="BL765" s="33" t="e">
        <f t="shared" si="115"/>
        <v>#DIV/0!</v>
      </c>
      <c r="BM765" s="22"/>
      <c r="BN765" s="32"/>
      <c r="BO765" s="34" t="e">
        <f t="shared" si="116"/>
        <v>#DIV/0!</v>
      </c>
      <c r="BP765" s="35" t="e">
        <f t="shared" si="117"/>
        <v>#DIV/0!</v>
      </c>
    </row>
    <row r="766" spans="1:68" x14ac:dyDescent="0.45">
      <c r="A766" s="22"/>
      <c r="B766" s="22"/>
      <c r="C766" s="22"/>
      <c r="D766" s="22"/>
      <c r="E766" s="22"/>
      <c r="F766" s="22"/>
      <c r="G766" s="24">
        <f t="shared" si="119"/>
        <v>0</v>
      </c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6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4">
        <f t="shared" si="123"/>
        <v>0</v>
      </c>
      <c r="BF766" s="27">
        <f t="shared" si="121"/>
        <v>0</v>
      </c>
      <c r="BG766" s="28">
        <f t="shared" si="120"/>
        <v>0</v>
      </c>
      <c r="BH766" s="29" t="e">
        <f t="shared" si="122"/>
        <v>#DIV/0!</v>
      </c>
      <c r="BI766" s="30"/>
      <c r="BJ766" s="31" t="e">
        <f t="shared" si="118"/>
        <v>#DIV/0!</v>
      </c>
      <c r="BK766" s="22"/>
      <c r="BL766" s="33" t="e">
        <f t="shared" si="115"/>
        <v>#DIV/0!</v>
      </c>
      <c r="BM766" s="22"/>
      <c r="BN766" s="32"/>
      <c r="BO766" s="34" t="e">
        <f t="shared" si="116"/>
        <v>#DIV/0!</v>
      </c>
      <c r="BP766" s="35" t="e">
        <f t="shared" si="117"/>
        <v>#DIV/0!</v>
      </c>
    </row>
    <row r="767" spans="1:68" x14ac:dyDescent="0.45">
      <c r="A767" s="22"/>
      <c r="B767" s="22"/>
      <c r="C767" s="22"/>
      <c r="D767" s="22"/>
      <c r="E767" s="22"/>
      <c r="F767" s="22"/>
      <c r="G767" s="24">
        <f t="shared" si="119"/>
        <v>0</v>
      </c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6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4">
        <f t="shared" si="123"/>
        <v>0</v>
      </c>
      <c r="BF767" s="27">
        <f t="shared" si="121"/>
        <v>0</v>
      </c>
      <c r="BG767" s="28">
        <f t="shared" si="120"/>
        <v>0</v>
      </c>
      <c r="BH767" s="29" t="e">
        <f t="shared" si="122"/>
        <v>#DIV/0!</v>
      </c>
      <c r="BI767" s="30"/>
      <c r="BJ767" s="31" t="e">
        <f t="shared" si="118"/>
        <v>#DIV/0!</v>
      </c>
      <c r="BK767" s="22"/>
      <c r="BL767" s="33" t="e">
        <f t="shared" si="115"/>
        <v>#DIV/0!</v>
      </c>
      <c r="BM767" s="22"/>
      <c r="BN767" s="32"/>
      <c r="BO767" s="34" t="e">
        <f t="shared" si="116"/>
        <v>#DIV/0!</v>
      </c>
      <c r="BP767" s="35" t="e">
        <f t="shared" si="117"/>
        <v>#DIV/0!</v>
      </c>
    </row>
    <row r="768" spans="1:68" x14ac:dyDescent="0.45">
      <c r="A768" s="22"/>
      <c r="B768" s="22"/>
      <c r="C768" s="22"/>
      <c r="D768" s="22"/>
      <c r="E768" s="22"/>
      <c r="F768" s="22"/>
      <c r="G768" s="24">
        <f t="shared" si="119"/>
        <v>0</v>
      </c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6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4">
        <f t="shared" si="123"/>
        <v>0</v>
      </c>
      <c r="BF768" s="27">
        <f t="shared" si="121"/>
        <v>0</v>
      </c>
      <c r="BG768" s="28">
        <f t="shared" si="120"/>
        <v>0</v>
      </c>
      <c r="BH768" s="29" t="e">
        <f t="shared" si="122"/>
        <v>#DIV/0!</v>
      </c>
      <c r="BI768" s="30"/>
      <c r="BJ768" s="31" t="e">
        <f t="shared" si="118"/>
        <v>#DIV/0!</v>
      </c>
      <c r="BK768" s="22"/>
      <c r="BL768" s="33" t="e">
        <f t="shared" ref="BL768:BL800" si="124">BK768/BJ768</f>
        <v>#DIV/0!</v>
      </c>
      <c r="BM768" s="22"/>
      <c r="BN768" s="32"/>
      <c r="BO768" s="34" t="e">
        <f t="shared" ref="BO768:BO800" si="125">(BM768-BN768)/BK768</f>
        <v>#DIV/0!</v>
      </c>
      <c r="BP768" s="35" t="e">
        <f t="shared" si="117"/>
        <v>#DIV/0!</v>
      </c>
    </row>
    <row r="769" spans="1:68" x14ac:dyDescent="0.45">
      <c r="A769" s="22"/>
      <c r="B769" s="22"/>
      <c r="C769" s="22"/>
      <c r="D769" s="22"/>
      <c r="E769" s="22"/>
      <c r="F769" s="22"/>
      <c r="G769" s="24">
        <f t="shared" si="119"/>
        <v>0</v>
      </c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6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4">
        <f t="shared" si="123"/>
        <v>0</v>
      </c>
      <c r="BF769" s="27">
        <f t="shared" si="121"/>
        <v>0</v>
      </c>
      <c r="BG769" s="28">
        <f t="shared" si="120"/>
        <v>0</v>
      </c>
      <c r="BH769" s="29" t="e">
        <f t="shared" si="122"/>
        <v>#DIV/0!</v>
      </c>
      <c r="BI769" s="30"/>
      <c r="BJ769" s="31" t="e">
        <f t="shared" si="118"/>
        <v>#DIV/0!</v>
      </c>
      <c r="BK769" s="22"/>
      <c r="BL769" s="33" t="e">
        <f t="shared" si="124"/>
        <v>#DIV/0!</v>
      </c>
      <c r="BM769" s="22"/>
      <c r="BN769" s="32"/>
      <c r="BO769" s="34" t="e">
        <f t="shared" si="125"/>
        <v>#DIV/0!</v>
      </c>
      <c r="BP769" s="35" t="e">
        <f t="shared" si="117"/>
        <v>#DIV/0!</v>
      </c>
    </row>
    <row r="770" spans="1:68" x14ac:dyDescent="0.45">
      <c r="A770" s="22"/>
      <c r="B770" s="22"/>
      <c r="C770" s="22"/>
      <c r="D770" s="22"/>
      <c r="E770" s="22"/>
      <c r="F770" s="22"/>
      <c r="G770" s="24">
        <f t="shared" si="119"/>
        <v>0</v>
      </c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6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4">
        <f t="shared" si="123"/>
        <v>0</v>
      </c>
      <c r="BF770" s="27">
        <f t="shared" si="121"/>
        <v>0</v>
      </c>
      <c r="BG770" s="28">
        <f t="shared" si="120"/>
        <v>0</v>
      </c>
      <c r="BH770" s="29" t="e">
        <f t="shared" si="122"/>
        <v>#DIV/0!</v>
      </c>
      <c r="BI770" s="30"/>
      <c r="BJ770" s="31" t="e">
        <f t="shared" si="118"/>
        <v>#DIV/0!</v>
      </c>
      <c r="BK770" s="22"/>
      <c r="BL770" s="33" t="e">
        <f t="shared" si="124"/>
        <v>#DIV/0!</v>
      </c>
      <c r="BM770" s="22"/>
      <c r="BN770" s="32"/>
      <c r="BO770" s="34" t="e">
        <f t="shared" si="125"/>
        <v>#DIV/0!</v>
      </c>
      <c r="BP770" s="35" t="e">
        <f t="shared" ref="BP770:BP800" si="126">BO770*BL770*BH770</f>
        <v>#DIV/0!</v>
      </c>
    </row>
    <row r="771" spans="1:68" x14ac:dyDescent="0.45">
      <c r="A771" s="22"/>
      <c r="B771" s="22"/>
      <c r="C771" s="22"/>
      <c r="D771" s="22"/>
      <c r="E771" s="22"/>
      <c r="F771" s="22"/>
      <c r="G771" s="24">
        <f t="shared" si="119"/>
        <v>0</v>
      </c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6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4">
        <f t="shared" si="123"/>
        <v>0</v>
      </c>
      <c r="BF771" s="27">
        <f t="shared" si="121"/>
        <v>0</v>
      </c>
      <c r="BG771" s="28">
        <f t="shared" si="120"/>
        <v>0</v>
      </c>
      <c r="BH771" s="29" t="e">
        <f t="shared" si="122"/>
        <v>#DIV/0!</v>
      </c>
      <c r="BI771" s="30"/>
      <c r="BJ771" s="31" t="e">
        <f t="shared" si="118"/>
        <v>#DIV/0!</v>
      </c>
      <c r="BK771" s="22"/>
      <c r="BL771" s="33" t="e">
        <f t="shared" si="124"/>
        <v>#DIV/0!</v>
      </c>
      <c r="BM771" s="22"/>
      <c r="BN771" s="32"/>
      <c r="BO771" s="34" t="e">
        <f t="shared" si="125"/>
        <v>#DIV/0!</v>
      </c>
      <c r="BP771" s="35" t="e">
        <f t="shared" si="126"/>
        <v>#DIV/0!</v>
      </c>
    </row>
    <row r="772" spans="1:68" x14ac:dyDescent="0.45">
      <c r="A772" s="22"/>
      <c r="B772" s="22"/>
      <c r="C772" s="22"/>
      <c r="D772" s="22"/>
      <c r="E772" s="22"/>
      <c r="F772" s="22"/>
      <c r="G772" s="24">
        <f t="shared" si="119"/>
        <v>0</v>
      </c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6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4">
        <f t="shared" si="123"/>
        <v>0</v>
      </c>
      <c r="BF772" s="27">
        <f t="shared" si="121"/>
        <v>0</v>
      </c>
      <c r="BG772" s="28">
        <f t="shared" si="120"/>
        <v>0</v>
      </c>
      <c r="BH772" s="29" t="e">
        <f t="shared" si="122"/>
        <v>#DIV/0!</v>
      </c>
      <c r="BI772" s="30"/>
      <c r="BJ772" s="31" t="e">
        <f t="shared" si="118"/>
        <v>#DIV/0!</v>
      </c>
      <c r="BK772" s="22"/>
      <c r="BL772" s="33" t="e">
        <f t="shared" si="124"/>
        <v>#DIV/0!</v>
      </c>
      <c r="BM772" s="22"/>
      <c r="BN772" s="32"/>
      <c r="BO772" s="34" t="e">
        <f t="shared" si="125"/>
        <v>#DIV/0!</v>
      </c>
      <c r="BP772" s="35" t="e">
        <f t="shared" si="126"/>
        <v>#DIV/0!</v>
      </c>
    </row>
    <row r="773" spans="1:68" x14ac:dyDescent="0.45">
      <c r="A773" s="22"/>
      <c r="B773" s="22"/>
      <c r="C773" s="22"/>
      <c r="D773" s="22"/>
      <c r="E773" s="22"/>
      <c r="F773" s="22"/>
      <c r="G773" s="24">
        <f t="shared" si="119"/>
        <v>0</v>
      </c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6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4">
        <f t="shared" si="123"/>
        <v>0</v>
      </c>
      <c r="BF773" s="27">
        <f t="shared" si="121"/>
        <v>0</v>
      </c>
      <c r="BG773" s="28">
        <f t="shared" si="120"/>
        <v>0</v>
      </c>
      <c r="BH773" s="29" t="e">
        <f t="shared" si="122"/>
        <v>#DIV/0!</v>
      </c>
      <c r="BI773" s="30"/>
      <c r="BJ773" s="31" t="e">
        <f t="shared" si="118"/>
        <v>#DIV/0!</v>
      </c>
      <c r="BK773" s="22"/>
      <c r="BL773" s="33" t="e">
        <f t="shared" si="124"/>
        <v>#DIV/0!</v>
      </c>
      <c r="BM773" s="22"/>
      <c r="BN773" s="32"/>
      <c r="BO773" s="34" t="e">
        <f t="shared" si="125"/>
        <v>#DIV/0!</v>
      </c>
      <c r="BP773" s="35" t="e">
        <f t="shared" si="126"/>
        <v>#DIV/0!</v>
      </c>
    </row>
    <row r="774" spans="1:68" x14ac:dyDescent="0.45">
      <c r="A774" s="22"/>
      <c r="B774" s="22"/>
      <c r="C774" s="22"/>
      <c r="D774" s="22"/>
      <c r="E774" s="22"/>
      <c r="F774" s="22"/>
      <c r="G774" s="24">
        <f t="shared" si="119"/>
        <v>0</v>
      </c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6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4">
        <f t="shared" si="123"/>
        <v>0</v>
      </c>
      <c r="BF774" s="27">
        <f t="shared" si="121"/>
        <v>0</v>
      </c>
      <c r="BG774" s="28">
        <f t="shared" si="120"/>
        <v>0</v>
      </c>
      <c r="BH774" s="29" t="e">
        <f t="shared" si="122"/>
        <v>#DIV/0!</v>
      </c>
      <c r="BI774" s="30"/>
      <c r="BJ774" s="31" t="e">
        <f t="shared" ref="BJ774:BJ800" si="127">(BG774*60)/BI774*7</f>
        <v>#DIV/0!</v>
      </c>
      <c r="BK774" s="22"/>
      <c r="BL774" s="33" t="e">
        <f t="shared" si="124"/>
        <v>#DIV/0!</v>
      </c>
      <c r="BM774" s="22"/>
      <c r="BN774" s="32"/>
      <c r="BO774" s="34" t="e">
        <f t="shared" si="125"/>
        <v>#DIV/0!</v>
      </c>
      <c r="BP774" s="35" t="e">
        <f t="shared" si="126"/>
        <v>#DIV/0!</v>
      </c>
    </row>
    <row r="775" spans="1:68" x14ac:dyDescent="0.45">
      <c r="A775" s="22"/>
      <c r="B775" s="22"/>
      <c r="C775" s="22"/>
      <c r="D775" s="22"/>
      <c r="E775" s="22"/>
      <c r="F775" s="22"/>
      <c r="G775" s="24">
        <f t="shared" si="119"/>
        <v>0</v>
      </c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6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4">
        <f t="shared" si="123"/>
        <v>0</v>
      </c>
      <c r="BF775" s="27">
        <f t="shared" si="121"/>
        <v>0</v>
      </c>
      <c r="BG775" s="28">
        <f t="shared" si="120"/>
        <v>0</v>
      </c>
      <c r="BH775" s="29" t="e">
        <f t="shared" si="122"/>
        <v>#DIV/0!</v>
      </c>
      <c r="BI775" s="30"/>
      <c r="BJ775" s="31" t="e">
        <f t="shared" si="127"/>
        <v>#DIV/0!</v>
      </c>
      <c r="BK775" s="22"/>
      <c r="BL775" s="33" t="e">
        <f t="shared" si="124"/>
        <v>#DIV/0!</v>
      </c>
      <c r="BM775" s="22"/>
      <c r="BN775" s="32"/>
      <c r="BO775" s="34" t="e">
        <f t="shared" si="125"/>
        <v>#DIV/0!</v>
      </c>
      <c r="BP775" s="35" t="e">
        <f t="shared" si="126"/>
        <v>#DIV/0!</v>
      </c>
    </row>
    <row r="776" spans="1:68" x14ac:dyDescent="0.45">
      <c r="A776" s="22"/>
      <c r="B776" s="22"/>
      <c r="C776" s="22"/>
      <c r="D776" s="22"/>
      <c r="E776" s="22"/>
      <c r="F776" s="22"/>
      <c r="G776" s="24">
        <f t="shared" si="119"/>
        <v>0</v>
      </c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6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4">
        <f t="shared" si="123"/>
        <v>0</v>
      </c>
      <c r="BF776" s="27">
        <f t="shared" si="121"/>
        <v>0</v>
      </c>
      <c r="BG776" s="28">
        <f t="shared" si="120"/>
        <v>0</v>
      </c>
      <c r="BH776" s="29" t="e">
        <f t="shared" si="122"/>
        <v>#DIV/0!</v>
      </c>
      <c r="BI776" s="30"/>
      <c r="BJ776" s="31" t="e">
        <f t="shared" si="127"/>
        <v>#DIV/0!</v>
      </c>
      <c r="BK776" s="22"/>
      <c r="BL776" s="33" t="e">
        <f t="shared" si="124"/>
        <v>#DIV/0!</v>
      </c>
      <c r="BM776" s="22"/>
      <c r="BN776" s="32"/>
      <c r="BO776" s="34" t="e">
        <f t="shared" si="125"/>
        <v>#DIV/0!</v>
      </c>
      <c r="BP776" s="35" t="e">
        <f t="shared" si="126"/>
        <v>#DIV/0!</v>
      </c>
    </row>
    <row r="777" spans="1:68" x14ac:dyDescent="0.45">
      <c r="A777" s="22"/>
      <c r="B777" s="22"/>
      <c r="C777" s="22"/>
      <c r="D777" s="22"/>
      <c r="E777" s="22"/>
      <c r="F777" s="22"/>
      <c r="G777" s="24">
        <f t="shared" si="119"/>
        <v>0</v>
      </c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6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4">
        <f t="shared" si="123"/>
        <v>0</v>
      </c>
      <c r="BF777" s="27">
        <f t="shared" si="121"/>
        <v>0</v>
      </c>
      <c r="BG777" s="28">
        <f t="shared" si="120"/>
        <v>0</v>
      </c>
      <c r="BH777" s="29" t="e">
        <f t="shared" si="122"/>
        <v>#DIV/0!</v>
      </c>
      <c r="BI777" s="30"/>
      <c r="BJ777" s="31" t="e">
        <f t="shared" si="127"/>
        <v>#DIV/0!</v>
      </c>
      <c r="BK777" s="22"/>
      <c r="BL777" s="33" t="e">
        <f t="shared" si="124"/>
        <v>#DIV/0!</v>
      </c>
      <c r="BM777" s="22"/>
      <c r="BN777" s="32"/>
      <c r="BO777" s="34" t="e">
        <f t="shared" si="125"/>
        <v>#DIV/0!</v>
      </c>
      <c r="BP777" s="35" t="e">
        <f t="shared" si="126"/>
        <v>#DIV/0!</v>
      </c>
    </row>
    <row r="778" spans="1:68" x14ac:dyDescent="0.45">
      <c r="A778" s="22"/>
      <c r="B778" s="22"/>
      <c r="C778" s="22"/>
      <c r="D778" s="22"/>
      <c r="E778" s="22"/>
      <c r="F778" s="22"/>
      <c r="G778" s="24">
        <f t="shared" si="119"/>
        <v>0</v>
      </c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6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4">
        <f t="shared" si="123"/>
        <v>0</v>
      </c>
      <c r="BF778" s="27">
        <f t="shared" si="121"/>
        <v>0</v>
      </c>
      <c r="BG778" s="28">
        <f t="shared" si="120"/>
        <v>0</v>
      </c>
      <c r="BH778" s="29" t="e">
        <f t="shared" si="122"/>
        <v>#DIV/0!</v>
      </c>
      <c r="BI778" s="30"/>
      <c r="BJ778" s="31" t="e">
        <f t="shared" si="127"/>
        <v>#DIV/0!</v>
      </c>
      <c r="BK778" s="22"/>
      <c r="BL778" s="33" t="e">
        <f t="shared" si="124"/>
        <v>#DIV/0!</v>
      </c>
      <c r="BM778" s="22"/>
      <c r="BN778" s="32"/>
      <c r="BO778" s="34" t="e">
        <f t="shared" si="125"/>
        <v>#DIV/0!</v>
      </c>
      <c r="BP778" s="35" t="e">
        <f t="shared" si="126"/>
        <v>#DIV/0!</v>
      </c>
    </row>
    <row r="779" spans="1:68" x14ac:dyDescent="0.45">
      <c r="A779" s="22"/>
      <c r="B779" s="22"/>
      <c r="C779" s="22"/>
      <c r="D779" s="22"/>
      <c r="E779" s="22"/>
      <c r="F779" s="22"/>
      <c r="G779" s="24">
        <f t="shared" si="119"/>
        <v>0</v>
      </c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6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4">
        <f t="shared" si="123"/>
        <v>0</v>
      </c>
      <c r="BF779" s="27">
        <f t="shared" si="121"/>
        <v>0</v>
      </c>
      <c r="BG779" s="28">
        <f t="shared" si="120"/>
        <v>0</v>
      </c>
      <c r="BH779" s="29" t="e">
        <f t="shared" si="122"/>
        <v>#DIV/0!</v>
      </c>
      <c r="BI779" s="30"/>
      <c r="BJ779" s="31" t="e">
        <f t="shared" si="127"/>
        <v>#DIV/0!</v>
      </c>
      <c r="BK779" s="22"/>
      <c r="BL779" s="33" t="e">
        <f t="shared" si="124"/>
        <v>#DIV/0!</v>
      </c>
      <c r="BM779" s="22"/>
      <c r="BN779" s="32"/>
      <c r="BO779" s="34" t="e">
        <f t="shared" si="125"/>
        <v>#DIV/0!</v>
      </c>
      <c r="BP779" s="35" t="e">
        <f t="shared" si="126"/>
        <v>#DIV/0!</v>
      </c>
    </row>
    <row r="780" spans="1:68" x14ac:dyDescent="0.45">
      <c r="A780" s="22"/>
      <c r="B780" s="22"/>
      <c r="C780" s="22"/>
      <c r="D780" s="22"/>
      <c r="E780" s="22"/>
      <c r="F780" s="22"/>
      <c r="G780" s="24">
        <f t="shared" si="119"/>
        <v>0</v>
      </c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6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4">
        <f t="shared" si="123"/>
        <v>0</v>
      </c>
      <c r="BF780" s="27">
        <f t="shared" si="121"/>
        <v>0</v>
      </c>
      <c r="BG780" s="28">
        <f t="shared" si="120"/>
        <v>0</v>
      </c>
      <c r="BH780" s="29" t="e">
        <f t="shared" si="122"/>
        <v>#DIV/0!</v>
      </c>
      <c r="BI780" s="30"/>
      <c r="BJ780" s="31" t="e">
        <f t="shared" si="127"/>
        <v>#DIV/0!</v>
      </c>
      <c r="BK780" s="22"/>
      <c r="BL780" s="33" t="e">
        <f t="shared" si="124"/>
        <v>#DIV/0!</v>
      </c>
      <c r="BM780" s="22"/>
      <c r="BN780" s="32"/>
      <c r="BO780" s="34" t="e">
        <f t="shared" si="125"/>
        <v>#DIV/0!</v>
      </c>
      <c r="BP780" s="35" t="e">
        <f t="shared" si="126"/>
        <v>#DIV/0!</v>
      </c>
    </row>
    <row r="781" spans="1:68" x14ac:dyDescent="0.45">
      <c r="A781" s="22"/>
      <c r="B781" s="22"/>
      <c r="C781" s="22"/>
      <c r="D781" s="22"/>
      <c r="E781" s="22"/>
      <c r="F781" s="22"/>
      <c r="G781" s="24">
        <f t="shared" si="119"/>
        <v>0</v>
      </c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6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4">
        <f t="shared" si="123"/>
        <v>0</v>
      </c>
      <c r="BF781" s="27">
        <f t="shared" si="121"/>
        <v>0</v>
      </c>
      <c r="BG781" s="28">
        <f t="shared" si="120"/>
        <v>0</v>
      </c>
      <c r="BH781" s="29" t="e">
        <f t="shared" si="122"/>
        <v>#DIV/0!</v>
      </c>
      <c r="BI781" s="30"/>
      <c r="BJ781" s="31" t="e">
        <f t="shared" si="127"/>
        <v>#DIV/0!</v>
      </c>
      <c r="BK781" s="22"/>
      <c r="BL781" s="33" t="e">
        <f t="shared" si="124"/>
        <v>#DIV/0!</v>
      </c>
      <c r="BM781" s="22"/>
      <c r="BN781" s="32"/>
      <c r="BO781" s="34" t="e">
        <f t="shared" si="125"/>
        <v>#DIV/0!</v>
      </c>
      <c r="BP781" s="35" t="e">
        <f t="shared" si="126"/>
        <v>#DIV/0!</v>
      </c>
    </row>
    <row r="782" spans="1:68" x14ac:dyDescent="0.45">
      <c r="A782" s="22"/>
      <c r="B782" s="22"/>
      <c r="C782" s="22"/>
      <c r="D782" s="22"/>
      <c r="E782" s="22"/>
      <c r="F782" s="22"/>
      <c r="G782" s="24">
        <f t="shared" si="119"/>
        <v>0</v>
      </c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6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4">
        <f t="shared" si="123"/>
        <v>0</v>
      </c>
      <c r="BF782" s="27">
        <f t="shared" si="121"/>
        <v>0</v>
      </c>
      <c r="BG782" s="28">
        <f t="shared" si="120"/>
        <v>0</v>
      </c>
      <c r="BH782" s="29" t="e">
        <f t="shared" si="122"/>
        <v>#DIV/0!</v>
      </c>
      <c r="BI782" s="30"/>
      <c r="BJ782" s="31" t="e">
        <f t="shared" si="127"/>
        <v>#DIV/0!</v>
      </c>
      <c r="BK782" s="22"/>
      <c r="BL782" s="33" t="e">
        <f t="shared" si="124"/>
        <v>#DIV/0!</v>
      </c>
      <c r="BM782" s="22"/>
      <c r="BN782" s="32"/>
      <c r="BO782" s="34" t="e">
        <f t="shared" si="125"/>
        <v>#DIV/0!</v>
      </c>
      <c r="BP782" s="35" t="e">
        <f t="shared" si="126"/>
        <v>#DIV/0!</v>
      </c>
    </row>
    <row r="783" spans="1:68" x14ac:dyDescent="0.45">
      <c r="A783" s="22"/>
      <c r="B783" s="22"/>
      <c r="C783" s="22"/>
      <c r="D783" s="22"/>
      <c r="E783" s="22"/>
      <c r="F783" s="22"/>
      <c r="G783" s="24">
        <f t="shared" si="119"/>
        <v>0</v>
      </c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6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4">
        <f t="shared" si="123"/>
        <v>0</v>
      </c>
      <c r="BF783" s="27">
        <f t="shared" si="121"/>
        <v>0</v>
      </c>
      <c r="BG783" s="28">
        <f t="shared" si="120"/>
        <v>0</v>
      </c>
      <c r="BH783" s="29" t="e">
        <f t="shared" si="122"/>
        <v>#DIV/0!</v>
      </c>
      <c r="BI783" s="30"/>
      <c r="BJ783" s="31" t="e">
        <f t="shared" si="127"/>
        <v>#DIV/0!</v>
      </c>
      <c r="BK783" s="22"/>
      <c r="BL783" s="33" t="e">
        <f t="shared" si="124"/>
        <v>#DIV/0!</v>
      </c>
      <c r="BM783" s="22"/>
      <c r="BN783" s="32"/>
      <c r="BO783" s="34" t="e">
        <f t="shared" si="125"/>
        <v>#DIV/0!</v>
      </c>
      <c r="BP783" s="35" t="e">
        <f t="shared" si="126"/>
        <v>#DIV/0!</v>
      </c>
    </row>
    <row r="784" spans="1:68" x14ac:dyDescent="0.45">
      <c r="A784" s="22"/>
      <c r="B784" s="22"/>
      <c r="C784" s="22"/>
      <c r="D784" s="22"/>
      <c r="E784" s="22"/>
      <c r="F784" s="22"/>
      <c r="G784" s="24">
        <f t="shared" si="119"/>
        <v>0</v>
      </c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6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4">
        <f t="shared" si="123"/>
        <v>0</v>
      </c>
      <c r="BF784" s="27">
        <f t="shared" si="121"/>
        <v>0</v>
      </c>
      <c r="BG784" s="28">
        <f t="shared" si="120"/>
        <v>0</v>
      </c>
      <c r="BH784" s="29" t="e">
        <f t="shared" si="122"/>
        <v>#DIV/0!</v>
      </c>
      <c r="BI784" s="30"/>
      <c r="BJ784" s="31" t="e">
        <f t="shared" si="127"/>
        <v>#DIV/0!</v>
      </c>
      <c r="BK784" s="22"/>
      <c r="BL784" s="33" t="e">
        <f t="shared" si="124"/>
        <v>#DIV/0!</v>
      </c>
      <c r="BM784" s="22"/>
      <c r="BN784" s="32"/>
      <c r="BO784" s="34" t="e">
        <f t="shared" si="125"/>
        <v>#DIV/0!</v>
      </c>
      <c r="BP784" s="35" t="e">
        <f t="shared" si="126"/>
        <v>#DIV/0!</v>
      </c>
    </row>
    <row r="785" spans="1:68" x14ac:dyDescent="0.45">
      <c r="A785" s="22"/>
      <c r="B785" s="22"/>
      <c r="C785" s="22"/>
      <c r="D785" s="22"/>
      <c r="E785" s="22"/>
      <c r="F785" s="22"/>
      <c r="G785" s="24">
        <f t="shared" si="119"/>
        <v>0</v>
      </c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6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4">
        <f t="shared" si="123"/>
        <v>0</v>
      </c>
      <c r="BF785" s="27">
        <f t="shared" si="121"/>
        <v>0</v>
      </c>
      <c r="BG785" s="28">
        <f t="shared" si="120"/>
        <v>0</v>
      </c>
      <c r="BH785" s="29" t="e">
        <f t="shared" si="122"/>
        <v>#DIV/0!</v>
      </c>
      <c r="BI785" s="30"/>
      <c r="BJ785" s="31" t="e">
        <f t="shared" si="127"/>
        <v>#DIV/0!</v>
      </c>
      <c r="BK785" s="22"/>
      <c r="BL785" s="33" t="e">
        <f t="shared" si="124"/>
        <v>#DIV/0!</v>
      </c>
      <c r="BM785" s="22"/>
      <c r="BN785" s="32"/>
      <c r="BO785" s="34" t="e">
        <f t="shared" si="125"/>
        <v>#DIV/0!</v>
      </c>
      <c r="BP785" s="35" t="e">
        <f t="shared" si="126"/>
        <v>#DIV/0!</v>
      </c>
    </row>
    <row r="786" spans="1:68" x14ac:dyDescent="0.45">
      <c r="A786" s="22"/>
      <c r="B786" s="22"/>
      <c r="C786" s="22"/>
      <c r="D786" s="22"/>
      <c r="E786" s="22"/>
      <c r="F786" s="22"/>
      <c r="G786" s="24">
        <f t="shared" si="119"/>
        <v>0</v>
      </c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6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4">
        <f t="shared" si="123"/>
        <v>0</v>
      </c>
      <c r="BF786" s="27">
        <f t="shared" si="121"/>
        <v>0</v>
      </c>
      <c r="BG786" s="28">
        <f t="shared" si="120"/>
        <v>0</v>
      </c>
      <c r="BH786" s="29" t="e">
        <f t="shared" si="122"/>
        <v>#DIV/0!</v>
      </c>
      <c r="BI786" s="30"/>
      <c r="BJ786" s="31" t="e">
        <f t="shared" si="127"/>
        <v>#DIV/0!</v>
      </c>
      <c r="BK786" s="22"/>
      <c r="BL786" s="33" t="e">
        <f t="shared" si="124"/>
        <v>#DIV/0!</v>
      </c>
      <c r="BM786" s="22"/>
      <c r="BN786" s="32"/>
      <c r="BO786" s="34" t="e">
        <f t="shared" si="125"/>
        <v>#DIV/0!</v>
      </c>
      <c r="BP786" s="35" t="e">
        <f t="shared" si="126"/>
        <v>#DIV/0!</v>
      </c>
    </row>
    <row r="787" spans="1:68" x14ac:dyDescent="0.45">
      <c r="A787" s="22"/>
      <c r="B787" s="22"/>
      <c r="C787" s="22"/>
      <c r="D787" s="22"/>
      <c r="E787" s="22"/>
      <c r="F787" s="22"/>
      <c r="G787" s="24">
        <f t="shared" si="119"/>
        <v>0</v>
      </c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6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4">
        <f t="shared" si="123"/>
        <v>0</v>
      </c>
      <c r="BF787" s="27">
        <f t="shared" si="121"/>
        <v>0</v>
      </c>
      <c r="BG787" s="28">
        <f t="shared" si="120"/>
        <v>0</v>
      </c>
      <c r="BH787" s="29" t="e">
        <f t="shared" si="122"/>
        <v>#DIV/0!</v>
      </c>
      <c r="BI787" s="30"/>
      <c r="BJ787" s="31" t="e">
        <f t="shared" si="127"/>
        <v>#DIV/0!</v>
      </c>
      <c r="BK787" s="22"/>
      <c r="BL787" s="33" t="e">
        <f t="shared" si="124"/>
        <v>#DIV/0!</v>
      </c>
      <c r="BM787" s="22"/>
      <c r="BN787" s="32"/>
      <c r="BO787" s="34" t="e">
        <f t="shared" si="125"/>
        <v>#DIV/0!</v>
      </c>
      <c r="BP787" s="35" t="e">
        <f t="shared" si="126"/>
        <v>#DIV/0!</v>
      </c>
    </row>
    <row r="788" spans="1:68" x14ac:dyDescent="0.45">
      <c r="A788" s="22"/>
      <c r="B788" s="22"/>
      <c r="C788" s="22"/>
      <c r="D788" s="22"/>
      <c r="E788" s="22"/>
      <c r="F788" s="22"/>
      <c r="G788" s="24">
        <f t="shared" si="119"/>
        <v>0</v>
      </c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6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4">
        <f t="shared" si="123"/>
        <v>0</v>
      </c>
      <c r="BF788" s="27">
        <f t="shared" si="121"/>
        <v>0</v>
      </c>
      <c r="BG788" s="28">
        <f t="shared" si="120"/>
        <v>0</v>
      </c>
      <c r="BH788" s="29" t="e">
        <f t="shared" si="122"/>
        <v>#DIV/0!</v>
      </c>
      <c r="BI788" s="30"/>
      <c r="BJ788" s="31" t="e">
        <f t="shared" si="127"/>
        <v>#DIV/0!</v>
      </c>
      <c r="BK788" s="22"/>
      <c r="BL788" s="33" t="e">
        <f t="shared" si="124"/>
        <v>#DIV/0!</v>
      </c>
      <c r="BM788" s="22"/>
      <c r="BN788" s="32"/>
      <c r="BO788" s="34" t="e">
        <f t="shared" si="125"/>
        <v>#DIV/0!</v>
      </c>
      <c r="BP788" s="35" t="e">
        <f t="shared" si="126"/>
        <v>#DIV/0!</v>
      </c>
    </row>
    <row r="789" spans="1:68" x14ac:dyDescent="0.45">
      <c r="A789" s="22"/>
      <c r="B789" s="22"/>
      <c r="C789" s="22"/>
      <c r="D789" s="22"/>
      <c r="E789" s="22"/>
      <c r="F789" s="22"/>
      <c r="G789" s="24">
        <f t="shared" si="119"/>
        <v>0</v>
      </c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6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4">
        <f t="shared" si="123"/>
        <v>0</v>
      </c>
      <c r="BF789" s="27">
        <f t="shared" si="121"/>
        <v>0</v>
      </c>
      <c r="BG789" s="28">
        <f t="shared" si="120"/>
        <v>0</v>
      </c>
      <c r="BH789" s="29" t="e">
        <f t="shared" si="122"/>
        <v>#DIV/0!</v>
      </c>
      <c r="BI789" s="30"/>
      <c r="BJ789" s="31" t="e">
        <f t="shared" si="127"/>
        <v>#DIV/0!</v>
      </c>
      <c r="BK789" s="22"/>
      <c r="BL789" s="33" t="e">
        <f t="shared" si="124"/>
        <v>#DIV/0!</v>
      </c>
      <c r="BM789" s="22"/>
      <c r="BN789" s="32"/>
      <c r="BO789" s="34" t="e">
        <f t="shared" si="125"/>
        <v>#DIV/0!</v>
      </c>
      <c r="BP789" s="35" t="e">
        <f t="shared" si="126"/>
        <v>#DIV/0!</v>
      </c>
    </row>
    <row r="790" spans="1:68" x14ac:dyDescent="0.45">
      <c r="A790" s="22"/>
      <c r="B790" s="22"/>
      <c r="C790" s="22"/>
      <c r="D790" s="22"/>
      <c r="E790" s="22"/>
      <c r="F790" s="22"/>
      <c r="G790" s="24">
        <f t="shared" si="119"/>
        <v>0</v>
      </c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6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4">
        <f t="shared" si="123"/>
        <v>0</v>
      </c>
      <c r="BF790" s="27">
        <f t="shared" si="121"/>
        <v>0</v>
      </c>
      <c r="BG790" s="28">
        <f t="shared" si="120"/>
        <v>0</v>
      </c>
      <c r="BH790" s="29" t="e">
        <f t="shared" si="122"/>
        <v>#DIV/0!</v>
      </c>
      <c r="BI790" s="30"/>
      <c r="BJ790" s="31" t="e">
        <f t="shared" si="127"/>
        <v>#DIV/0!</v>
      </c>
      <c r="BK790" s="22"/>
      <c r="BL790" s="33" t="e">
        <f t="shared" si="124"/>
        <v>#DIV/0!</v>
      </c>
      <c r="BM790" s="22"/>
      <c r="BN790" s="32"/>
      <c r="BO790" s="34" t="e">
        <f t="shared" si="125"/>
        <v>#DIV/0!</v>
      </c>
      <c r="BP790" s="35" t="e">
        <f t="shared" si="126"/>
        <v>#DIV/0!</v>
      </c>
    </row>
    <row r="791" spans="1:68" x14ac:dyDescent="0.45">
      <c r="A791" s="22"/>
      <c r="B791" s="22"/>
      <c r="C791" s="22"/>
      <c r="D791" s="22"/>
      <c r="E791" s="22"/>
      <c r="F791" s="22"/>
      <c r="G791" s="24">
        <f t="shared" si="119"/>
        <v>0</v>
      </c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6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4">
        <f t="shared" si="123"/>
        <v>0</v>
      </c>
      <c r="BF791" s="27">
        <f t="shared" si="121"/>
        <v>0</v>
      </c>
      <c r="BG791" s="28">
        <f t="shared" si="120"/>
        <v>0</v>
      </c>
      <c r="BH791" s="29" t="e">
        <f t="shared" si="122"/>
        <v>#DIV/0!</v>
      </c>
      <c r="BI791" s="30"/>
      <c r="BJ791" s="31" t="e">
        <f t="shared" si="127"/>
        <v>#DIV/0!</v>
      </c>
      <c r="BK791" s="22"/>
      <c r="BL791" s="33" t="e">
        <f t="shared" si="124"/>
        <v>#DIV/0!</v>
      </c>
      <c r="BM791" s="22"/>
      <c r="BN791" s="32"/>
      <c r="BO791" s="34" t="e">
        <f t="shared" si="125"/>
        <v>#DIV/0!</v>
      </c>
      <c r="BP791" s="35" t="e">
        <f t="shared" si="126"/>
        <v>#DIV/0!</v>
      </c>
    </row>
    <row r="792" spans="1:68" x14ac:dyDescent="0.45">
      <c r="A792" s="22"/>
      <c r="B792" s="22"/>
      <c r="C792" s="22"/>
      <c r="D792" s="22"/>
      <c r="E792" s="22"/>
      <c r="F792" s="22"/>
      <c r="G792" s="24">
        <f t="shared" ref="G792:G800" si="128">(D792-C792)-(E792+F792)</f>
        <v>0</v>
      </c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6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4">
        <f t="shared" si="123"/>
        <v>0</v>
      </c>
      <c r="BF792" s="27">
        <f t="shared" si="121"/>
        <v>0</v>
      </c>
      <c r="BG792" s="28">
        <f t="shared" ref="BG792:BG800" si="129">(HOUR(BF792)*60)+MINUTE(BF792)</f>
        <v>0</v>
      </c>
      <c r="BH792" s="29" t="e">
        <f t="shared" si="122"/>
        <v>#DIV/0!</v>
      </c>
      <c r="BI792" s="30"/>
      <c r="BJ792" s="31" t="e">
        <f t="shared" si="127"/>
        <v>#DIV/0!</v>
      </c>
      <c r="BK792" s="22"/>
      <c r="BL792" s="33" t="e">
        <f t="shared" si="124"/>
        <v>#DIV/0!</v>
      </c>
      <c r="BM792" s="22"/>
      <c r="BN792" s="32"/>
      <c r="BO792" s="34" t="e">
        <f t="shared" si="125"/>
        <v>#DIV/0!</v>
      </c>
      <c r="BP792" s="35" t="e">
        <f t="shared" si="126"/>
        <v>#DIV/0!</v>
      </c>
    </row>
    <row r="793" spans="1:68" x14ac:dyDescent="0.45">
      <c r="A793" s="22"/>
      <c r="B793" s="22"/>
      <c r="C793" s="22"/>
      <c r="D793" s="22"/>
      <c r="E793" s="22"/>
      <c r="F793" s="22"/>
      <c r="G793" s="24">
        <f t="shared" si="128"/>
        <v>0</v>
      </c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6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4">
        <f t="shared" si="123"/>
        <v>0</v>
      </c>
      <c r="BF793" s="27">
        <f t="shared" ref="BF793:BF800" si="130">G793-BE793</f>
        <v>0</v>
      </c>
      <c r="BG793" s="28">
        <f t="shared" si="129"/>
        <v>0</v>
      </c>
      <c r="BH793" s="29" t="e">
        <f t="shared" ref="BH793:BH800" si="131">BF793/G793</f>
        <v>#DIV/0!</v>
      </c>
      <c r="BI793" s="30"/>
      <c r="BJ793" s="31" t="e">
        <f t="shared" si="127"/>
        <v>#DIV/0!</v>
      </c>
      <c r="BK793" s="22"/>
      <c r="BL793" s="33" t="e">
        <f t="shared" si="124"/>
        <v>#DIV/0!</v>
      </c>
      <c r="BM793" s="22"/>
      <c r="BN793" s="32"/>
      <c r="BO793" s="34" t="e">
        <f t="shared" si="125"/>
        <v>#DIV/0!</v>
      </c>
      <c r="BP793" s="35" t="e">
        <f t="shared" si="126"/>
        <v>#DIV/0!</v>
      </c>
    </row>
    <row r="794" spans="1:68" x14ac:dyDescent="0.45">
      <c r="A794" s="22"/>
      <c r="B794" s="22"/>
      <c r="C794" s="22"/>
      <c r="D794" s="22"/>
      <c r="E794" s="22"/>
      <c r="F794" s="22"/>
      <c r="G794" s="24">
        <f t="shared" si="128"/>
        <v>0</v>
      </c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6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4">
        <f t="shared" si="123"/>
        <v>0</v>
      </c>
      <c r="BF794" s="27">
        <f t="shared" si="130"/>
        <v>0</v>
      </c>
      <c r="BG794" s="28">
        <f t="shared" si="129"/>
        <v>0</v>
      </c>
      <c r="BH794" s="29" t="e">
        <f t="shared" si="131"/>
        <v>#DIV/0!</v>
      </c>
      <c r="BI794" s="30"/>
      <c r="BJ794" s="31" t="e">
        <f t="shared" si="127"/>
        <v>#DIV/0!</v>
      </c>
      <c r="BK794" s="22"/>
      <c r="BL794" s="33" t="e">
        <f t="shared" si="124"/>
        <v>#DIV/0!</v>
      </c>
      <c r="BM794" s="22"/>
      <c r="BN794" s="32"/>
      <c r="BO794" s="34" t="e">
        <f t="shared" si="125"/>
        <v>#DIV/0!</v>
      </c>
      <c r="BP794" s="35" t="e">
        <f t="shared" si="126"/>
        <v>#DIV/0!</v>
      </c>
    </row>
    <row r="795" spans="1:68" x14ac:dyDescent="0.45">
      <c r="A795" s="22"/>
      <c r="B795" s="22"/>
      <c r="C795" s="22"/>
      <c r="D795" s="22"/>
      <c r="E795" s="22"/>
      <c r="F795" s="22"/>
      <c r="G795" s="24">
        <f t="shared" si="128"/>
        <v>0</v>
      </c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6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4">
        <f t="shared" si="123"/>
        <v>0</v>
      </c>
      <c r="BF795" s="27">
        <f t="shared" si="130"/>
        <v>0</v>
      </c>
      <c r="BG795" s="28">
        <f t="shared" si="129"/>
        <v>0</v>
      </c>
      <c r="BH795" s="29" t="e">
        <f t="shared" si="131"/>
        <v>#DIV/0!</v>
      </c>
      <c r="BI795" s="30"/>
      <c r="BJ795" s="31" t="e">
        <f t="shared" si="127"/>
        <v>#DIV/0!</v>
      </c>
      <c r="BK795" s="22"/>
      <c r="BL795" s="33" t="e">
        <f t="shared" si="124"/>
        <v>#DIV/0!</v>
      </c>
      <c r="BM795" s="22"/>
      <c r="BN795" s="32"/>
      <c r="BO795" s="34" t="e">
        <f t="shared" si="125"/>
        <v>#DIV/0!</v>
      </c>
      <c r="BP795" s="35" t="e">
        <f t="shared" si="126"/>
        <v>#DIV/0!</v>
      </c>
    </row>
    <row r="796" spans="1:68" x14ac:dyDescent="0.45">
      <c r="A796" s="22"/>
      <c r="B796" s="22"/>
      <c r="C796" s="22"/>
      <c r="D796" s="22"/>
      <c r="E796" s="22"/>
      <c r="F796" s="22"/>
      <c r="G796" s="24">
        <f t="shared" si="128"/>
        <v>0</v>
      </c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6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4">
        <f t="shared" ref="BE796:BE800" si="132">SUM(H796:BD796)</f>
        <v>0</v>
      </c>
      <c r="BF796" s="27">
        <f t="shared" si="130"/>
        <v>0</v>
      </c>
      <c r="BG796" s="28">
        <f t="shared" si="129"/>
        <v>0</v>
      </c>
      <c r="BH796" s="29" t="e">
        <f t="shared" si="131"/>
        <v>#DIV/0!</v>
      </c>
      <c r="BI796" s="30"/>
      <c r="BJ796" s="31" t="e">
        <f t="shared" si="127"/>
        <v>#DIV/0!</v>
      </c>
      <c r="BK796" s="22"/>
      <c r="BL796" s="33" t="e">
        <f t="shared" si="124"/>
        <v>#DIV/0!</v>
      </c>
      <c r="BM796" s="22"/>
      <c r="BN796" s="32"/>
      <c r="BO796" s="34" t="e">
        <f t="shared" si="125"/>
        <v>#DIV/0!</v>
      </c>
      <c r="BP796" s="35" t="e">
        <f t="shared" si="126"/>
        <v>#DIV/0!</v>
      </c>
    </row>
    <row r="797" spans="1:68" x14ac:dyDescent="0.45">
      <c r="A797" s="22"/>
      <c r="B797" s="22"/>
      <c r="C797" s="22"/>
      <c r="D797" s="22"/>
      <c r="E797" s="22"/>
      <c r="F797" s="22"/>
      <c r="G797" s="24">
        <f t="shared" si="128"/>
        <v>0</v>
      </c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6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4">
        <f t="shared" si="132"/>
        <v>0</v>
      </c>
      <c r="BF797" s="27">
        <f t="shared" si="130"/>
        <v>0</v>
      </c>
      <c r="BG797" s="28">
        <f t="shared" si="129"/>
        <v>0</v>
      </c>
      <c r="BH797" s="29" t="e">
        <f t="shared" si="131"/>
        <v>#DIV/0!</v>
      </c>
      <c r="BI797" s="30"/>
      <c r="BJ797" s="31" t="e">
        <f t="shared" si="127"/>
        <v>#DIV/0!</v>
      </c>
      <c r="BK797" s="22"/>
      <c r="BL797" s="33" t="e">
        <f t="shared" si="124"/>
        <v>#DIV/0!</v>
      </c>
      <c r="BM797" s="22"/>
      <c r="BN797" s="32"/>
      <c r="BO797" s="34" t="e">
        <f t="shared" si="125"/>
        <v>#DIV/0!</v>
      </c>
      <c r="BP797" s="35" t="e">
        <f t="shared" si="126"/>
        <v>#DIV/0!</v>
      </c>
    </row>
    <row r="798" spans="1:68" x14ac:dyDescent="0.45">
      <c r="A798" s="22"/>
      <c r="B798" s="22"/>
      <c r="C798" s="22"/>
      <c r="D798" s="22"/>
      <c r="E798" s="22"/>
      <c r="F798" s="22"/>
      <c r="G798" s="24">
        <f t="shared" si="128"/>
        <v>0</v>
      </c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6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4">
        <f t="shared" si="132"/>
        <v>0</v>
      </c>
      <c r="BF798" s="27">
        <f t="shared" si="130"/>
        <v>0</v>
      </c>
      <c r="BG798" s="28">
        <f t="shared" si="129"/>
        <v>0</v>
      </c>
      <c r="BH798" s="29" t="e">
        <f t="shared" si="131"/>
        <v>#DIV/0!</v>
      </c>
      <c r="BI798" s="30"/>
      <c r="BJ798" s="31" t="e">
        <f t="shared" si="127"/>
        <v>#DIV/0!</v>
      </c>
      <c r="BK798" s="22"/>
      <c r="BL798" s="33" t="e">
        <f t="shared" si="124"/>
        <v>#DIV/0!</v>
      </c>
      <c r="BM798" s="22"/>
      <c r="BN798" s="32"/>
      <c r="BO798" s="34" t="e">
        <f t="shared" si="125"/>
        <v>#DIV/0!</v>
      </c>
      <c r="BP798" s="35" t="e">
        <f t="shared" si="126"/>
        <v>#DIV/0!</v>
      </c>
    </row>
    <row r="799" spans="1:68" x14ac:dyDescent="0.45">
      <c r="A799" s="22"/>
      <c r="B799" s="22"/>
      <c r="C799" s="22"/>
      <c r="D799" s="22"/>
      <c r="E799" s="22"/>
      <c r="F799" s="22"/>
      <c r="G799" s="24">
        <f t="shared" si="128"/>
        <v>0</v>
      </c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6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4">
        <f t="shared" si="132"/>
        <v>0</v>
      </c>
      <c r="BF799" s="27">
        <f t="shared" si="130"/>
        <v>0</v>
      </c>
      <c r="BG799" s="28">
        <f t="shared" si="129"/>
        <v>0</v>
      </c>
      <c r="BH799" s="29" t="e">
        <f t="shared" si="131"/>
        <v>#DIV/0!</v>
      </c>
      <c r="BI799" s="30"/>
      <c r="BJ799" s="31" t="e">
        <f t="shared" si="127"/>
        <v>#DIV/0!</v>
      </c>
      <c r="BK799" s="22"/>
      <c r="BL799" s="33" t="e">
        <f t="shared" si="124"/>
        <v>#DIV/0!</v>
      </c>
      <c r="BM799" s="22"/>
      <c r="BN799" s="32"/>
      <c r="BO799" s="34" t="e">
        <f t="shared" si="125"/>
        <v>#DIV/0!</v>
      </c>
      <c r="BP799" s="35" t="e">
        <f t="shared" si="126"/>
        <v>#DIV/0!</v>
      </c>
    </row>
    <row r="800" spans="1:68" x14ac:dyDescent="0.45">
      <c r="A800" s="22"/>
      <c r="B800" s="22"/>
      <c r="C800" s="22"/>
      <c r="D800" s="22"/>
      <c r="E800" s="22"/>
      <c r="F800" s="22"/>
      <c r="G800" s="24">
        <f t="shared" si="128"/>
        <v>0</v>
      </c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6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4">
        <f t="shared" si="132"/>
        <v>0</v>
      </c>
      <c r="BF800" s="27">
        <f t="shared" si="130"/>
        <v>0</v>
      </c>
      <c r="BG800" s="28">
        <f t="shared" si="129"/>
        <v>0</v>
      </c>
      <c r="BH800" s="29" t="e">
        <f t="shared" si="131"/>
        <v>#DIV/0!</v>
      </c>
      <c r="BI800" s="30"/>
      <c r="BJ800" s="31" t="e">
        <f t="shared" si="127"/>
        <v>#DIV/0!</v>
      </c>
      <c r="BK800" s="22"/>
      <c r="BL800" s="33" t="e">
        <f t="shared" si="124"/>
        <v>#DIV/0!</v>
      </c>
      <c r="BM800" s="22"/>
      <c r="BN800" s="32"/>
      <c r="BO800" s="34" t="e">
        <f t="shared" si="125"/>
        <v>#DIV/0!</v>
      </c>
      <c r="BP800" s="35" t="e">
        <f t="shared" si="126"/>
        <v>#DIV/0!</v>
      </c>
    </row>
    <row r="801" spans="8:67" x14ac:dyDescent="0.45"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8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</row>
    <row r="802" spans="8:67" x14ac:dyDescent="0.45"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8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</row>
    <row r="803" spans="8:67" x14ac:dyDescent="0.45">
      <c r="BO803" s="121"/>
    </row>
    <row r="805" spans="8:67" x14ac:dyDescent="0.45">
      <c r="BO805" s="121"/>
    </row>
    <row r="807" spans="8:67" x14ac:dyDescent="0.45">
      <c r="BO807" s="121"/>
    </row>
    <row r="808" spans="8:67" x14ac:dyDescent="0.45">
      <c r="BO808" s="121"/>
    </row>
  </sheetData>
  <autoFilter ref="A1:BP800" xr:uid="{00000000-0009-0000-0000-000000000000}"/>
  <phoneticPr fontId="21" type="noConversion"/>
  <pageMargins left="0.7" right="0.7" top="0.75" bottom="0.75" header="0.3" footer="0.3"/>
  <pageSetup paperSize="9" scale="54" firstPageNumber="2147483648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2E5C-9EA9-47DF-89FA-162B51636AC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145</v>
      </c>
    </row>
    <row r="2" spans="1:1" x14ac:dyDescent="0.3">
      <c r="A2">
        <v>30</v>
      </c>
    </row>
    <row r="3" spans="1:1" x14ac:dyDescent="0.3">
      <c r="A3">
        <v>75</v>
      </c>
    </row>
    <row r="4" spans="1:1" x14ac:dyDescent="0.3">
      <c r="A4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F6F4-C937-49D3-8D6F-01A8DF8DD4E2}">
  <dimension ref="A1:AY61"/>
  <sheetViews>
    <sheetView topLeftCell="A16" workbookViewId="0">
      <selection activeCell="E41" sqref="E41"/>
    </sheetView>
  </sheetViews>
  <sheetFormatPr defaultRowHeight="14.4" x14ac:dyDescent="0.3"/>
  <cols>
    <col min="1" max="1" width="10.109375" bestFit="1" customWidth="1"/>
    <col min="2" max="2" width="40.6640625" bestFit="1" customWidth="1"/>
    <col min="4" max="4" width="14.88671875" customWidth="1"/>
    <col min="5" max="5" width="20.88671875" customWidth="1"/>
    <col min="6" max="6" width="14.44140625" customWidth="1"/>
    <col min="7" max="7" width="15.44140625" customWidth="1"/>
    <col min="8" max="8" width="18.88671875" customWidth="1"/>
    <col min="9" max="9" width="19.21875" customWidth="1"/>
    <col min="10" max="10" width="10.44140625" customWidth="1"/>
    <col min="11" max="11" width="16.88671875" customWidth="1"/>
    <col min="12" max="12" width="24.109375" customWidth="1"/>
    <col min="13" max="13" width="20.109375" customWidth="1"/>
    <col min="14" max="14" width="13.6640625" customWidth="1"/>
    <col min="15" max="15" width="12.109375" customWidth="1"/>
    <col min="16" max="16" width="13.21875" customWidth="1"/>
    <col min="17" max="17" width="17.88671875" customWidth="1"/>
    <col min="18" max="18" width="14.21875" customWidth="1"/>
    <col min="19" max="19" width="11.21875" customWidth="1"/>
    <col min="20" max="20" width="14.109375" customWidth="1"/>
    <col min="21" max="21" width="14.77734375" customWidth="1"/>
    <col min="22" max="22" width="13.88671875" customWidth="1"/>
    <col min="23" max="23" width="9.6640625" customWidth="1"/>
    <col min="24" max="24" width="15.5546875" customWidth="1"/>
    <col min="25" max="25" width="24.33203125" customWidth="1"/>
    <col min="26" max="26" width="14.109375" customWidth="1"/>
    <col min="27" max="27" width="11" customWidth="1"/>
    <col min="28" max="28" width="11.77734375" customWidth="1"/>
    <col min="29" max="29" width="16.88671875" customWidth="1"/>
    <col min="30" max="30" width="12.33203125" customWidth="1"/>
    <col min="31" max="31" width="16.33203125" customWidth="1"/>
    <col min="32" max="32" width="14.77734375" customWidth="1"/>
    <col min="33" max="33" width="15.88671875" customWidth="1"/>
    <col min="34" max="34" width="24" customWidth="1"/>
    <col min="35" max="35" width="25.33203125" customWidth="1"/>
    <col min="36" max="36" width="16.5546875" customWidth="1"/>
    <col min="37" max="37" width="17.33203125" customWidth="1"/>
    <col min="38" max="38" width="22" customWidth="1"/>
    <col min="39" max="39" width="16.109375" customWidth="1"/>
    <col min="40" max="40" width="13.6640625" customWidth="1"/>
    <col min="41" max="41" width="19.77734375" customWidth="1"/>
    <col min="42" max="42" width="22.44140625" customWidth="1"/>
    <col min="43" max="43" width="16" customWidth="1"/>
    <col min="44" max="44" width="14.5546875" customWidth="1"/>
    <col min="45" max="45" width="15.77734375" customWidth="1"/>
    <col min="46" max="46" width="49.77734375" customWidth="1"/>
    <col min="47" max="47" width="14.21875" customWidth="1"/>
    <col min="48" max="48" width="16.5546875" customWidth="1"/>
    <col min="49" max="49" width="14.44140625" customWidth="1"/>
    <col min="50" max="50" width="11.33203125" customWidth="1"/>
    <col min="51" max="51" width="15.88671875" customWidth="1"/>
  </cols>
  <sheetData>
    <row r="1" spans="1:51" x14ac:dyDescent="0.3">
      <c r="A1" s="125" t="s">
        <v>0</v>
      </c>
      <c r="B1" s="125" t="s">
        <v>1</v>
      </c>
      <c r="C1" t="s">
        <v>7</v>
      </c>
      <c r="D1" t="s">
        <v>156</v>
      </c>
      <c r="E1" t="s">
        <v>112</v>
      </c>
      <c r="F1" t="s">
        <v>137</v>
      </c>
      <c r="G1" t="s">
        <v>8</v>
      </c>
      <c r="H1" t="s">
        <v>125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141</v>
      </c>
      <c r="S1" t="s">
        <v>140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118</v>
      </c>
      <c r="Z1" t="s">
        <v>148</v>
      </c>
      <c r="AA1" t="s">
        <v>120</v>
      </c>
      <c r="AB1" t="s">
        <v>24</v>
      </c>
      <c r="AC1" t="s">
        <v>153</v>
      </c>
      <c r="AD1" t="s">
        <v>121</v>
      </c>
      <c r="AE1" t="s">
        <v>26</v>
      </c>
      <c r="AF1" t="s">
        <v>27</v>
      </c>
      <c r="AG1" t="s">
        <v>123</v>
      </c>
      <c r="AH1" t="s">
        <v>28</v>
      </c>
      <c r="AI1" t="s">
        <v>110</v>
      </c>
      <c r="AJ1" t="s">
        <v>29</v>
      </c>
      <c r="AK1" t="s">
        <v>138</v>
      </c>
      <c r="AL1" t="s">
        <v>113</v>
      </c>
      <c r="AM1" t="s">
        <v>114</v>
      </c>
      <c r="AN1" t="s">
        <v>31</v>
      </c>
      <c r="AO1" t="s">
        <v>111</v>
      </c>
      <c r="AP1" t="s">
        <v>142</v>
      </c>
      <c r="AQ1" t="s">
        <v>9</v>
      </c>
      <c r="AR1" t="s">
        <v>131</v>
      </c>
      <c r="AS1" t="s">
        <v>127</v>
      </c>
      <c r="AT1" t="s">
        <v>130</v>
      </c>
      <c r="AU1" t="s">
        <v>151</v>
      </c>
      <c r="AV1" t="s">
        <v>134</v>
      </c>
      <c r="AW1" t="s">
        <v>143</v>
      </c>
      <c r="AX1" t="s">
        <v>128</v>
      </c>
      <c r="AY1" t="s">
        <v>116</v>
      </c>
    </row>
    <row r="2" spans="1:51" x14ac:dyDescent="0.3">
      <c r="A2" s="64">
        <v>45818</v>
      </c>
      <c r="B2" t="s">
        <v>150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>
        <v>0.35416666666666669</v>
      </c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26"/>
    </row>
    <row r="3" spans="1:51" x14ac:dyDescent="0.3">
      <c r="A3" s="64">
        <v>45818</v>
      </c>
      <c r="B3" t="s">
        <v>149</v>
      </c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>
        <v>0.35416666666666669</v>
      </c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</row>
    <row r="4" spans="1:51" x14ac:dyDescent="0.3">
      <c r="A4" s="64">
        <v>45818</v>
      </c>
      <c r="B4" t="s">
        <v>168</v>
      </c>
      <c r="C4" s="126"/>
      <c r="D4" s="126"/>
      <c r="E4" s="126"/>
      <c r="F4" s="126"/>
      <c r="G4" s="126"/>
      <c r="H4" s="126"/>
      <c r="I4" s="126">
        <v>1.0416666666666666E-2</v>
      </c>
      <c r="J4" s="126">
        <v>4.1666666666666666E-3</v>
      </c>
      <c r="K4" s="126"/>
      <c r="L4" s="126"/>
      <c r="M4" s="126"/>
      <c r="N4" s="126">
        <v>2.0833333333333332E-2</v>
      </c>
      <c r="O4" s="126"/>
      <c r="P4" s="126"/>
      <c r="Q4" s="126"/>
      <c r="R4" s="126"/>
      <c r="S4" s="126"/>
      <c r="T4" s="126"/>
      <c r="U4" s="126"/>
      <c r="V4" s="126"/>
      <c r="W4" s="126">
        <v>6.9444444444444441E-3</v>
      </c>
      <c r="X4" s="126"/>
      <c r="Y4" s="126"/>
      <c r="Z4" s="126"/>
      <c r="AA4" s="126"/>
      <c r="AB4" s="126"/>
      <c r="AC4" s="126">
        <v>0.10069444444444445</v>
      </c>
      <c r="AD4" s="126"/>
      <c r="AE4" s="126"/>
      <c r="AF4" s="126">
        <v>6.25E-2</v>
      </c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</row>
    <row r="5" spans="1:51" x14ac:dyDescent="0.3">
      <c r="A5" s="64">
        <v>45818</v>
      </c>
      <c r="B5" t="s">
        <v>169</v>
      </c>
      <c r="C5" s="126"/>
      <c r="D5" s="126"/>
      <c r="E5" s="126"/>
      <c r="F5" s="126"/>
      <c r="G5" s="126"/>
      <c r="H5" s="126"/>
      <c r="I5" s="126">
        <v>1.7361111111111112E-2</v>
      </c>
      <c r="J5" s="126">
        <v>1.0416666666666666E-2</v>
      </c>
      <c r="K5" s="126"/>
      <c r="L5" s="126"/>
      <c r="M5" s="126">
        <v>1.0416666666666666E-2</v>
      </c>
      <c r="N5" s="126"/>
      <c r="O5" s="126"/>
      <c r="P5" s="126"/>
      <c r="Q5" s="126"/>
      <c r="R5" s="126"/>
      <c r="S5" s="126"/>
      <c r="T5" s="126"/>
      <c r="U5" s="126">
        <v>7.6388888888888886E-3</v>
      </c>
      <c r="V5" s="126">
        <v>6.9444444444444441E-3</v>
      </c>
      <c r="W5" s="126">
        <v>1.0416666666666666E-2</v>
      </c>
      <c r="X5" s="126"/>
      <c r="Y5" s="126"/>
      <c r="Z5" s="126"/>
      <c r="AA5" s="126"/>
      <c r="AB5" s="126"/>
      <c r="AC5" s="126"/>
      <c r="AD5" s="126"/>
      <c r="AE5" s="126"/>
      <c r="AF5" s="126">
        <v>6.9444444444444441E-3</v>
      </c>
      <c r="AG5" s="126"/>
      <c r="AH5" s="126"/>
      <c r="AI5" s="126"/>
      <c r="AJ5" s="126"/>
      <c r="AK5" s="126"/>
      <c r="AL5" s="126"/>
      <c r="AM5" s="126"/>
      <c r="AN5" s="126">
        <v>1.7361111111111112E-2</v>
      </c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</row>
    <row r="6" spans="1:51" x14ac:dyDescent="0.3">
      <c r="A6" s="64">
        <v>45818</v>
      </c>
      <c r="B6" t="s">
        <v>170</v>
      </c>
      <c r="C6" s="126"/>
      <c r="D6" s="126"/>
      <c r="E6" s="126"/>
      <c r="F6" s="126"/>
      <c r="G6" s="126"/>
      <c r="H6" s="126"/>
      <c r="I6" s="126"/>
      <c r="J6" s="126">
        <v>1.3888888888888888E-2</v>
      </c>
      <c r="K6" s="126"/>
      <c r="L6" s="126"/>
      <c r="M6" s="126">
        <v>2.0833333333333332E-2</v>
      </c>
      <c r="N6" s="126"/>
      <c r="O6" s="126"/>
      <c r="P6" s="126"/>
      <c r="Q6" s="126"/>
      <c r="R6" s="126"/>
      <c r="S6" s="126"/>
      <c r="T6" s="126"/>
      <c r="U6" s="126">
        <v>6.9444444444444441E-3</v>
      </c>
      <c r="V6" s="126"/>
      <c r="W6" s="126">
        <v>1.0416666666666666E-2</v>
      </c>
      <c r="X6" s="126"/>
      <c r="Y6" s="126"/>
      <c r="Z6" s="126"/>
      <c r="AA6" s="126"/>
      <c r="AB6" s="126"/>
      <c r="AC6" s="126"/>
      <c r="AD6" s="126"/>
      <c r="AE6" s="126"/>
      <c r="AF6" s="126">
        <v>1.3888888888888888E-2</v>
      </c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</row>
    <row r="7" spans="1:51" x14ac:dyDescent="0.3">
      <c r="A7" s="64">
        <v>45818</v>
      </c>
      <c r="B7" t="s">
        <v>171</v>
      </c>
      <c r="C7" s="126"/>
      <c r="D7" s="126"/>
      <c r="E7" s="126"/>
      <c r="F7" s="126"/>
      <c r="G7" s="126"/>
      <c r="H7" s="126"/>
      <c r="I7" s="126"/>
      <c r="J7" s="126">
        <v>7.6388888888888886E-3</v>
      </c>
      <c r="K7" s="126"/>
      <c r="L7" s="126"/>
      <c r="M7" s="126">
        <v>1.0416666666666666E-2</v>
      </c>
      <c r="N7" s="126">
        <v>2.0833333333333332E-2</v>
      </c>
      <c r="O7" s="126"/>
      <c r="P7" s="126"/>
      <c r="Q7" s="126"/>
      <c r="R7" s="126"/>
      <c r="S7" s="126"/>
      <c r="T7" s="126"/>
      <c r="U7" s="126">
        <v>2.0833333333333333E-3</v>
      </c>
      <c r="V7" s="126"/>
      <c r="W7" s="126">
        <v>1.0416666666666666E-2</v>
      </c>
      <c r="X7" s="126"/>
      <c r="Y7" s="126"/>
      <c r="Z7" s="126"/>
      <c r="AA7" s="126"/>
      <c r="AB7" s="126"/>
      <c r="AC7" s="126"/>
      <c r="AD7" s="126"/>
      <c r="AE7" s="126"/>
      <c r="AF7" s="126">
        <v>0.10069444444444445</v>
      </c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</row>
    <row r="8" spans="1:51" x14ac:dyDescent="0.3">
      <c r="A8" s="64">
        <v>45818</v>
      </c>
      <c r="B8" t="s">
        <v>172</v>
      </c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>
        <v>1.3888888888888888E-2</v>
      </c>
      <c r="O8" s="126"/>
      <c r="P8" s="126"/>
      <c r="Q8" s="126"/>
      <c r="R8" s="126"/>
      <c r="S8" s="126"/>
      <c r="T8" s="126"/>
      <c r="U8" s="126"/>
      <c r="V8" s="126"/>
      <c r="W8" s="126">
        <v>1.0416666666666666E-2</v>
      </c>
      <c r="X8" s="126"/>
      <c r="Y8" s="126"/>
      <c r="Z8" s="126"/>
      <c r="AA8" s="126"/>
      <c r="AB8" s="126"/>
      <c r="AC8" s="126">
        <v>6.8750000000000006E-2</v>
      </c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</row>
    <row r="9" spans="1:51" x14ac:dyDescent="0.3">
      <c r="A9" s="64">
        <v>45818</v>
      </c>
      <c r="B9" t="s">
        <v>173</v>
      </c>
      <c r="C9" s="126"/>
      <c r="D9" s="126"/>
      <c r="E9" s="126"/>
      <c r="F9" s="126"/>
      <c r="G9" s="126"/>
      <c r="H9" s="126"/>
      <c r="I9" s="126">
        <v>2.7777777777777779E-3</v>
      </c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>
        <v>6.9444444444444441E-3</v>
      </c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</row>
    <row r="10" spans="1:51" x14ac:dyDescent="0.3">
      <c r="A10" s="64">
        <v>45819</v>
      </c>
      <c r="B10" t="s">
        <v>150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>
        <v>0.35416666666666669</v>
      </c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</row>
    <row r="11" spans="1:51" x14ac:dyDescent="0.3">
      <c r="A11" s="64">
        <v>45819</v>
      </c>
      <c r="B11" t="s">
        <v>149</v>
      </c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>
        <v>0.35416666666666669</v>
      </c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</row>
    <row r="12" spans="1:51" x14ac:dyDescent="0.3">
      <c r="A12" s="64">
        <v>45819</v>
      </c>
      <c r="B12" t="s">
        <v>176</v>
      </c>
      <c r="C12" s="126">
        <v>1.7361111111111112E-2</v>
      </c>
      <c r="D12" s="126"/>
      <c r="E12" s="126"/>
      <c r="F12" s="126"/>
      <c r="G12" s="126"/>
      <c r="H12" s="126"/>
      <c r="I12" s="126">
        <v>6.9444444444444441E-3</v>
      </c>
      <c r="J12" s="126">
        <v>1.2500000000000001E-2</v>
      </c>
      <c r="K12" s="126"/>
      <c r="L12" s="126"/>
      <c r="M12" s="126">
        <v>2.0833333333333332E-2</v>
      </c>
      <c r="N12" s="126"/>
      <c r="O12" s="126"/>
      <c r="P12" s="126"/>
      <c r="Q12" s="126"/>
      <c r="R12" s="126"/>
      <c r="S12" s="126"/>
      <c r="T12" s="126"/>
      <c r="U12" s="126">
        <v>2.7777777777777779E-3</v>
      </c>
      <c r="V12" s="126"/>
      <c r="W12" s="126">
        <v>6.9444444444444441E-3</v>
      </c>
      <c r="X12" s="126"/>
      <c r="Y12" s="126"/>
      <c r="Z12" s="126"/>
      <c r="AA12" s="126"/>
      <c r="AB12" s="126">
        <v>6.9444444444444448E-2</v>
      </c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>
        <v>3.472222222222222E-3</v>
      </c>
    </row>
    <row r="13" spans="1:51" x14ac:dyDescent="0.3">
      <c r="A13" s="64">
        <v>45819</v>
      </c>
      <c r="B13" t="s">
        <v>169</v>
      </c>
      <c r="C13" s="126"/>
      <c r="D13" s="126"/>
      <c r="E13" s="126"/>
      <c r="F13" s="126"/>
      <c r="G13" s="126"/>
      <c r="H13" s="126"/>
      <c r="I13" s="126">
        <v>1.3888888888888888E-2</v>
      </c>
      <c r="J13" s="126">
        <v>6.9444444444444441E-3</v>
      </c>
      <c r="K13" s="126"/>
      <c r="L13" s="126"/>
      <c r="M13" s="126">
        <v>1.3194444444444444E-2</v>
      </c>
      <c r="N13" s="126"/>
      <c r="O13" s="126"/>
      <c r="P13" s="126">
        <v>1.7361111111111112E-2</v>
      </c>
      <c r="Q13" s="126"/>
      <c r="R13" s="126"/>
      <c r="S13" s="126"/>
      <c r="T13" s="126"/>
      <c r="U13" s="126">
        <v>2.7777777777777779E-3</v>
      </c>
      <c r="V13" s="126"/>
      <c r="W13" s="126">
        <v>1.0416666666666666E-2</v>
      </c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>
        <v>1.3888888888888888E-2</v>
      </c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>
        <v>3.472222222222222E-3</v>
      </c>
    </row>
    <row r="14" spans="1:51" x14ac:dyDescent="0.3">
      <c r="A14" s="64">
        <v>45819</v>
      </c>
      <c r="B14" t="s">
        <v>177</v>
      </c>
      <c r="C14" s="126"/>
      <c r="D14" s="126"/>
      <c r="E14" s="126"/>
      <c r="F14" s="126"/>
      <c r="G14" s="126"/>
      <c r="H14" s="126"/>
      <c r="I14" s="126"/>
      <c r="J14" s="126">
        <v>1.7361111111111112E-2</v>
      </c>
      <c r="K14" s="126"/>
      <c r="L14" s="126"/>
      <c r="M14" s="126">
        <v>3.125E-2</v>
      </c>
      <c r="N14" s="126"/>
      <c r="O14" s="126"/>
      <c r="P14" s="126"/>
      <c r="Q14" s="126"/>
      <c r="R14" s="126"/>
      <c r="S14" s="126"/>
      <c r="T14" s="126"/>
      <c r="U14" s="126">
        <v>6.9444444444444441E-3</v>
      </c>
      <c r="V14" s="126"/>
      <c r="W14" s="126">
        <v>1.0416666666666666E-2</v>
      </c>
      <c r="X14" s="126"/>
      <c r="Y14" s="126"/>
      <c r="Z14" s="126"/>
      <c r="AA14" s="126"/>
      <c r="AB14" s="126"/>
      <c r="AC14" s="126">
        <v>7.2916666666666671E-2</v>
      </c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</row>
    <row r="15" spans="1:51" x14ac:dyDescent="0.3">
      <c r="A15" s="64">
        <v>45819</v>
      </c>
      <c r="B15" t="s">
        <v>170</v>
      </c>
      <c r="C15" s="126"/>
      <c r="D15" s="126"/>
      <c r="E15" s="126"/>
      <c r="F15" s="126"/>
      <c r="G15" s="126"/>
      <c r="H15" s="126"/>
      <c r="I15" s="126"/>
      <c r="J15" s="126">
        <v>1.3888888888888889E-3</v>
      </c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>
        <v>0.30763888888888891</v>
      </c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</row>
    <row r="16" spans="1:51" x14ac:dyDescent="0.3">
      <c r="A16" s="64">
        <v>45819</v>
      </c>
      <c r="B16" t="s">
        <v>178</v>
      </c>
      <c r="C16" s="126">
        <v>8.3333333333333329E-2</v>
      </c>
      <c r="D16" s="126"/>
      <c r="E16" s="126"/>
      <c r="F16" s="126"/>
      <c r="G16" s="126"/>
      <c r="H16" s="126"/>
      <c r="I16" s="126"/>
      <c r="J16" s="126"/>
      <c r="K16" s="126"/>
      <c r="L16" s="126"/>
      <c r="M16" s="126">
        <v>8.0555555555555561E-2</v>
      </c>
      <c r="N16" s="126"/>
      <c r="O16" s="126">
        <v>0.11458333333333333</v>
      </c>
      <c r="P16" s="126"/>
      <c r="Q16" s="126"/>
      <c r="R16" s="126"/>
      <c r="S16" s="126"/>
      <c r="T16" s="126"/>
      <c r="U16" s="126"/>
      <c r="V16" s="126"/>
      <c r="W16" s="126">
        <v>1.0416666666666666E-2</v>
      </c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</row>
    <row r="17" spans="1:51" x14ac:dyDescent="0.3">
      <c r="A17" s="64">
        <v>45819</v>
      </c>
      <c r="B17" t="s">
        <v>173</v>
      </c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>
        <v>6.9444444444444441E-3</v>
      </c>
      <c r="N17" s="126">
        <v>1.3888888888888888E-2</v>
      </c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>
        <v>6.25E-2</v>
      </c>
      <c r="AG17" s="126"/>
      <c r="AH17" s="126"/>
      <c r="AI17" s="126"/>
      <c r="AJ17" s="126"/>
      <c r="AK17" s="126">
        <v>8.3333333333333329E-2</v>
      </c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</row>
    <row r="18" spans="1:51" x14ac:dyDescent="0.3">
      <c r="A18" s="64">
        <v>45820</v>
      </c>
      <c r="B18" t="s">
        <v>179</v>
      </c>
      <c r="C18" s="126"/>
      <c r="D18" s="126"/>
      <c r="E18" s="126"/>
      <c r="F18" s="126"/>
      <c r="G18" s="126"/>
      <c r="H18" s="126"/>
      <c r="I18" s="126"/>
      <c r="J18" s="126">
        <v>1.0416666666666666E-2</v>
      </c>
      <c r="K18" s="126"/>
      <c r="L18" s="126"/>
      <c r="M18" s="126">
        <v>4.1666666666666664E-2</v>
      </c>
      <c r="N18" s="126">
        <v>2.0833333333333332E-2</v>
      </c>
      <c r="O18" s="126">
        <v>0.18055555555555555</v>
      </c>
      <c r="P18" s="126"/>
      <c r="Q18" s="126"/>
      <c r="R18" s="126"/>
      <c r="S18" s="126"/>
      <c r="T18" s="126"/>
      <c r="U18" s="126"/>
      <c r="V18" s="126"/>
      <c r="W18" s="126">
        <v>2.0833333333333332E-2</v>
      </c>
      <c r="X18" s="126"/>
      <c r="Y18" s="126"/>
      <c r="Z18" s="126"/>
      <c r="AA18" s="126"/>
      <c r="AB18" s="126"/>
      <c r="AC18" s="126"/>
      <c r="AD18" s="126">
        <v>6.9444444444444448E-2</v>
      </c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</row>
    <row r="19" spans="1:51" x14ac:dyDescent="0.3">
      <c r="A19" s="64">
        <v>45820</v>
      </c>
      <c r="B19" t="s">
        <v>149</v>
      </c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>
        <v>0.35416666666666669</v>
      </c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</row>
    <row r="20" spans="1:51" x14ac:dyDescent="0.3">
      <c r="A20" s="64">
        <v>45820</v>
      </c>
      <c r="B20" t="s">
        <v>168</v>
      </c>
      <c r="C20" s="126">
        <v>2.0833333333333332E-2</v>
      </c>
      <c r="D20" s="126"/>
      <c r="E20" s="126"/>
      <c r="F20" s="126"/>
      <c r="G20" s="126"/>
      <c r="H20" s="126"/>
      <c r="I20" s="126">
        <v>1.0416666666666666E-2</v>
      </c>
      <c r="J20" s="126">
        <v>1.1111111111111112E-2</v>
      </c>
      <c r="K20" s="126"/>
      <c r="L20" s="126"/>
      <c r="M20" s="126">
        <v>7.9861111111111105E-2</v>
      </c>
      <c r="N20" s="126"/>
      <c r="O20" s="126"/>
      <c r="P20" s="126"/>
      <c r="Q20" s="126"/>
      <c r="R20" s="126"/>
      <c r="S20" s="126"/>
      <c r="T20" s="126"/>
      <c r="U20" s="126"/>
      <c r="V20" s="126"/>
      <c r="W20" s="126">
        <v>6.9444444444444441E-3</v>
      </c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</row>
    <row r="21" spans="1:51" x14ac:dyDescent="0.3">
      <c r="A21" s="64">
        <v>45820</v>
      </c>
      <c r="B21" t="s">
        <v>169</v>
      </c>
      <c r="C21" s="126"/>
      <c r="D21" s="126"/>
      <c r="E21" s="126"/>
      <c r="F21" s="126"/>
      <c r="G21" s="126"/>
      <c r="H21" s="126"/>
      <c r="I21" s="126">
        <v>1.3888888888888888E-2</v>
      </c>
      <c r="J21" s="126">
        <v>1.0416666666666666E-2</v>
      </c>
      <c r="K21" s="126"/>
      <c r="L21" s="126"/>
      <c r="M21" s="126">
        <v>3.472222222222222E-3</v>
      </c>
      <c r="N21" s="126"/>
      <c r="O21" s="126"/>
      <c r="P21" s="126">
        <v>6.9444444444444441E-3</v>
      </c>
      <c r="Q21" s="126"/>
      <c r="R21" s="126"/>
      <c r="S21" s="126"/>
      <c r="T21" s="126"/>
      <c r="U21" s="126">
        <v>5.5555555555555558E-3</v>
      </c>
      <c r="V21" s="126">
        <v>4.1666666666666666E-3</v>
      </c>
      <c r="W21" s="126">
        <v>1.0416666666666666E-2</v>
      </c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>
        <v>6.9444444444444441E-3</v>
      </c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>
        <v>3.472222222222222E-3</v>
      </c>
    </row>
    <row r="22" spans="1:51" x14ac:dyDescent="0.3">
      <c r="A22" s="64">
        <v>45820</v>
      </c>
      <c r="B22" t="s">
        <v>177</v>
      </c>
      <c r="C22" s="126"/>
      <c r="D22" s="126"/>
      <c r="E22" s="126">
        <v>0.18055555555555555</v>
      </c>
      <c r="F22" s="126"/>
      <c r="G22" s="126">
        <v>3.4722222222222224E-2</v>
      </c>
      <c r="H22" s="126"/>
      <c r="I22" s="126"/>
      <c r="J22" s="126">
        <v>1.5972222222222221E-2</v>
      </c>
      <c r="K22" s="126"/>
      <c r="L22" s="126"/>
      <c r="M22" s="126">
        <v>1.0416666666666666E-2</v>
      </c>
      <c r="N22" s="126"/>
      <c r="O22" s="126"/>
      <c r="P22" s="126"/>
      <c r="Q22" s="126"/>
      <c r="R22" s="126"/>
      <c r="S22" s="126"/>
      <c r="T22" s="126"/>
      <c r="U22" s="126"/>
      <c r="V22" s="126"/>
      <c r="W22" s="126">
        <v>1.0416666666666666E-2</v>
      </c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</row>
    <row r="23" spans="1:51" x14ac:dyDescent="0.3">
      <c r="A23" s="64">
        <v>45820</v>
      </c>
      <c r="B23" t="s">
        <v>170</v>
      </c>
      <c r="C23" s="126"/>
      <c r="D23" s="126"/>
      <c r="E23" s="126"/>
      <c r="F23" s="126"/>
      <c r="G23" s="126"/>
      <c r="H23" s="126"/>
      <c r="I23" s="126">
        <v>6.9444444444444441E-3</v>
      </c>
      <c r="J23" s="126">
        <v>1.0416666666666666E-2</v>
      </c>
      <c r="K23" s="126"/>
      <c r="L23" s="126"/>
      <c r="M23" s="126">
        <v>6.9444444444444441E-3</v>
      </c>
      <c r="N23" s="126"/>
      <c r="O23" s="126"/>
      <c r="P23" s="126"/>
      <c r="Q23" s="126"/>
      <c r="R23" s="126"/>
      <c r="S23" s="126"/>
      <c r="T23" s="126"/>
      <c r="U23" s="126">
        <v>9.7222222222222224E-3</v>
      </c>
      <c r="V23" s="126">
        <v>8.3333333333333332E-3</v>
      </c>
      <c r="W23" s="126">
        <v>1.0416666666666666E-2</v>
      </c>
      <c r="X23" s="126"/>
      <c r="Y23" s="126"/>
      <c r="Z23" s="126"/>
      <c r="AA23" s="126"/>
      <c r="AB23" s="126"/>
      <c r="AC23" s="126"/>
      <c r="AD23" s="126"/>
      <c r="AE23" s="126"/>
      <c r="AF23" s="126">
        <v>9.0277777777777769E-3</v>
      </c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</row>
    <row r="24" spans="1:51" x14ac:dyDescent="0.3">
      <c r="A24" s="64">
        <v>45820</v>
      </c>
      <c r="B24" t="s">
        <v>180</v>
      </c>
      <c r="C24" s="126"/>
      <c r="D24" s="126"/>
      <c r="E24" s="126">
        <v>0.29375000000000001</v>
      </c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>
        <v>1.0416666666666666E-2</v>
      </c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>
        <v>0.11041666666666666</v>
      </c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>
        <v>1.0416666666666666E-2</v>
      </c>
      <c r="AX24" s="126"/>
      <c r="AY24" s="126"/>
    </row>
    <row r="25" spans="1:51" x14ac:dyDescent="0.3">
      <c r="A25" s="64">
        <v>45820</v>
      </c>
      <c r="B25" t="s">
        <v>181</v>
      </c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>
        <v>0.35416666666666669</v>
      </c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</row>
    <row r="26" spans="1:51" x14ac:dyDescent="0.3">
      <c r="A26" s="64">
        <v>45821</v>
      </c>
      <c r="B26" t="s">
        <v>150</v>
      </c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>
        <v>0.32291666666666669</v>
      </c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</row>
    <row r="27" spans="1:51" x14ac:dyDescent="0.3">
      <c r="A27" s="64">
        <v>45821</v>
      </c>
      <c r="B27" t="s">
        <v>149</v>
      </c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>
        <v>0.32291666666666669</v>
      </c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</row>
    <row r="28" spans="1:51" x14ac:dyDescent="0.3">
      <c r="A28" s="64">
        <v>45821</v>
      </c>
      <c r="B28" t="s">
        <v>182</v>
      </c>
      <c r="C28" s="126">
        <v>6.25E-2</v>
      </c>
      <c r="D28" s="126">
        <v>4.1666666666666664E-2</v>
      </c>
      <c r="E28" s="126"/>
      <c r="F28" s="126"/>
      <c r="G28" s="126"/>
      <c r="H28" s="126"/>
      <c r="I28" s="126">
        <v>6.9444444444444441E-3</v>
      </c>
      <c r="J28" s="126">
        <v>1.5972222222222221E-2</v>
      </c>
      <c r="K28" s="126"/>
      <c r="L28" s="126"/>
      <c r="M28" s="126">
        <v>3.4722222222222224E-2</v>
      </c>
      <c r="N28" s="126">
        <v>3.6111111111111108E-2</v>
      </c>
      <c r="O28" s="126">
        <v>8.3333333333333329E-2</v>
      </c>
      <c r="P28" s="126"/>
      <c r="Q28" s="126"/>
      <c r="R28" s="126"/>
      <c r="S28" s="126"/>
      <c r="T28" s="126"/>
      <c r="U28" s="126">
        <v>3.472222222222222E-3</v>
      </c>
      <c r="V28" s="126"/>
      <c r="W28" s="126">
        <v>6.9444444444444441E-3</v>
      </c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</row>
    <row r="29" spans="1:51" x14ac:dyDescent="0.3">
      <c r="A29" s="64">
        <v>45821</v>
      </c>
      <c r="B29" t="s">
        <v>183</v>
      </c>
      <c r="C29" s="126">
        <v>4.1666666666666664E-2</v>
      </c>
      <c r="D29" s="126">
        <v>3.125E-2</v>
      </c>
      <c r="E29" s="126"/>
      <c r="F29" s="126">
        <v>2.0833333333333332E-2</v>
      </c>
      <c r="G29" s="126"/>
      <c r="H29" s="126"/>
      <c r="I29" s="126">
        <v>6.9444444444444441E-3</v>
      </c>
      <c r="J29" s="126">
        <v>1.2500000000000001E-2</v>
      </c>
      <c r="K29" s="126"/>
      <c r="L29" s="126"/>
      <c r="M29" s="126">
        <v>2.7777777777777776E-2</v>
      </c>
      <c r="N29" s="126">
        <v>1.0416666666666666E-2</v>
      </c>
      <c r="O29" s="126"/>
      <c r="P29" s="126">
        <v>3.472222222222222E-3</v>
      </c>
      <c r="Q29" s="126"/>
      <c r="R29" s="126"/>
      <c r="S29" s="126"/>
      <c r="T29" s="126"/>
      <c r="U29" s="126"/>
      <c r="V29" s="126"/>
      <c r="W29" s="126">
        <v>1.0416666666666666E-2</v>
      </c>
      <c r="X29" s="126"/>
      <c r="Y29" s="126"/>
      <c r="Z29" s="126"/>
      <c r="AA29" s="126">
        <v>5.2083333333333336E-2</v>
      </c>
      <c r="AB29" s="126"/>
      <c r="AC29" s="126"/>
      <c r="AD29" s="126"/>
      <c r="AE29" s="126"/>
      <c r="AF29" s="126">
        <v>3.125E-2</v>
      </c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>
        <v>1.0416666666666666E-2</v>
      </c>
      <c r="AX29" s="126"/>
      <c r="AY29" s="126">
        <v>1.0416666666666666E-2</v>
      </c>
    </row>
    <row r="30" spans="1:51" x14ac:dyDescent="0.3">
      <c r="A30" s="64">
        <v>45821</v>
      </c>
      <c r="B30" t="s">
        <v>177</v>
      </c>
      <c r="C30" s="126"/>
      <c r="D30" s="126"/>
      <c r="E30" s="126"/>
      <c r="F30" s="126"/>
      <c r="G30" s="126"/>
      <c r="H30" s="126"/>
      <c r="I30" s="126">
        <v>6.9444444444444441E-3</v>
      </c>
      <c r="J30" s="126">
        <v>1.7361111111111112E-2</v>
      </c>
      <c r="K30" s="126"/>
      <c r="L30" s="126"/>
      <c r="M30" s="126">
        <v>1.7361111111111112E-2</v>
      </c>
      <c r="N30" s="126"/>
      <c r="O30" s="126"/>
      <c r="P30" s="126"/>
      <c r="Q30" s="126"/>
      <c r="R30" s="126"/>
      <c r="S30" s="126"/>
      <c r="T30" s="126"/>
      <c r="U30" s="126">
        <v>6.9444444444444441E-3</v>
      </c>
      <c r="V30" s="126"/>
      <c r="W30" s="126">
        <v>1.0416666666666666E-2</v>
      </c>
      <c r="X30" s="126"/>
      <c r="Y30" s="126"/>
      <c r="Z30" s="126"/>
      <c r="AA30" s="126"/>
      <c r="AB30" s="126"/>
      <c r="AC30" s="126"/>
      <c r="AD30" s="126"/>
      <c r="AE30" s="126"/>
      <c r="AF30" s="126">
        <v>3.4722222222222224E-2</v>
      </c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</row>
    <row r="31" spans="1:51" x14ac:dyDescent="0.3">
      <c r="A31" s="64">
        <v>45821</v>
      </c>
      <c r="B31" t="s">
        <v>184</v>
      </c>
      <c r="C31" s="126"/>
      <c r="D31" s="126"/>
      <c r="E31" s="126"/>
      <c r="F31" s="126"/>
      <c r="G31" s="126"/>
      <c r="H31" s="126"/>
      <c r="I31" s="126"/>
      <c r="J31" s="126">
        <v>6.9444444444444441E-3</v>
      </c>
      <c r="K31" s="126">
        <v>6.9444444444444441E-3</v>
      </c>
      <c r="L31" s="126"/>
      <c r="M31" s="126">
        <v>1.0416666666666666E-2</v>
      </c>
      <c r="N31" s="126"/>
      <c r="O31" s="126"/>
      <c r="P31" s="126"/>
      <c r="Q31" s="126"/>
      <c r="R31" s="126"/>
      <c r="S31" s="126"/>
      <c r="T31" s="126"/>
      <c r="U31" s="126"/>
      <c r="V31" s="126"/>
      <c r="W31" s="126">
        <v>1.0416666666666666E-2</v>
      </c>
      <c r="X31" s="126"/>
      <c r="Y31" s="126"/>
      <c r="Z31" s="126"/>
      <c r="AA31" s="126"/>
      <c r="AB31" s="126"/>
      <c r="AC31" s="126"/>
      <c r="AD31" s="126"/>
      <c r="AE31" s="126"/>
      <c r="AF31" s="126">
        <v>6.9444444444444441E-3</v>
      </c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>
        <v>1.0416666666666666E-2</v>
      </c>
      <c r="AX31" s="126"/>
      <c r="AY31" s="126"/>
    </row>
    <row r="32" spans="1:51" x14ac:dyDescent="0.3">
      <c r="A32" s="64">
        <v>45821</v>
      </c>
      <c r="B32" t="s">
        <v>185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>
        <v>0.32291666666666669</v>
      </c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</row>
    <row r="33" spans="1:51" x14ac:dyDescent="0.3">
      <c r="A33" s="64">
        <v>45821</v>
      </c>
      <c r="B33" t="s">
        <v>181</v>
      </c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>
        <v>0.32291666666666669</v>
      </c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</row>
    <row r="34" spans="1:51" x14ac:dyDescent="0.3">
      <c r="A34" s="64"/>
      <c r="C34" s="126">
        <f>SUBTOTAL(109,Tablo1[Set-Up])</f>
        <v>0.22569444444444445</v>
      </c>
      <c r="D34" s="126">
        <f>SUBTOTAL(109,Tablo1[Set-Up Sökme])</f>
        <v>7.2916666666666657E-2</v>
      </c>
      <c r="E34" s="126">
        <f>SUBTOTAL(109,Tablo1[[Malzeme Bekleme      ]])</f>
        <v>0.47430555555555554</v>
      </c>
      <c r="F34" s="126">
        <f>SUBTOTAL(109,Tablo1[Kart Fırınlama])</f>
        <v>2.0833333333333332E-2</v>
      </c>
      <c r="G34" s="126">
        <f>SUBTOTAL(109,Tablo1[Üst Amir Kararı])</f>
        <v>3.4722222222222224E-2</v>
      </c>
      <c r="H34" s="126">
        <f>SUBTOTAL(109,Tablo1[Malzeme Düzeltme])</f>
        <v>0</v>
      </c>
      <c r="I34" s="126">
        <f>SUBTOTAL(109,Tablo1[Dek Bezi Değiştirme])</f>
        <v>0.10347222222222223</v>
      </c>
      <c r="J34" s="126">
        <f>SUBTOTAL(109,Tablo1[Ek Hatası])</f>
        <v>0.18541666666666667</v>
      </c>
      <c r="K34" s="126">
        <f>SUBTOTAL(109,Tablo1[Programsal Arıza])</f>
        <v>6.9444444444444441E-3</v>
      </c>
      <c r="L34" s="126">
        <f>SUBTOTAL(109,Tablo1[Feeder Malzeme Değişimi])</f>
        <v>0</v>
      </c>
      <c r="M34" s="126">
        <f>SUBTOTAL(109,Tablo1[Parametre Ayarlama])</f>
        <v>0.42708333333333331</v>
      </c>
      <c r="N34" s="126">
        <f>SUBTOTAL(109,Tablo1[Dizgi Hazırlığı])</f>
        <v>0.13680555555555554</v>
      </c>
      <c r="O34" s="126">
        <f>SUBTOTAL(109,Tablo1[Dizgi Onayı])</f>
        <v>0.37847222222222221</v>
      </c>
      <c r="P34" s="126">
        <f>SUBTOTAL(109,Tablo1[Servo Hatası])</f>
        <v>2.7777777777777776E-2</v>
      </c>
      <c r="Q34" s="126">
        <f>SUBTOTAL(109,Tablo1[Eğitim ve Toplantı])</f>
        <v>0</v>
      </c>
      <c r="R34" s="126">
        <f>SUBTOTAL(109,Tablo1[Lehim Çekme])</f>
        <v>0</v>
      </c>
      <c r="S34" s="126">
        <f>SUBTOTAL(109,Tablo1[Stick Ayar])</f>
        <v>0</v>
      </c>
      <c r="T34" s="126">
        <f>SUBTOTAL(109,Tablo1[Feeder Hatası])</f>
        <v>0</v>
      </c>
      <c r="U34" s="126">
        <f>SUBTOTAL(109,Tablo1[Fiducial Hatası])</f>
        <v>5.486111111111111E-2</v>
      </c>
      <c r="V34" s="126">
        <f>SUBTOTAL(109,Tablo1[Nozzle Hatası])</f>
        <v>1.9444444444444445E-2</v>
      </c>
      <c r="W34" s="126">
        <f>SUBTOTAL(109,Tablo1[Temizlik])</f>
        <v>0.20138888888888884</v>
      </c>
      <c r="X34" s="126">
        <f>SUBTOTAL(109,Tablo1[DEK-YSP Hatası])</f>
        <v>0</v>
      </c>
      <c r="Y34" s="126">
        <f>SUBTOTAL(109,Tablo1[P-tool Program Hazırlama])</f>
        <v>0</v>
      </c>
      <c r="Z34" s="126">
        <f>SUBTOTAL(109,Tablo1[P-Tool Arızası])</f>
        <v>0</v>
      </c>
      <c r="AA34" s="126">
        <f>SUBTOTAL(109,Tablo1[El ile Dizgi])</f>
        <v>5.2083333333333336E-2</v>
      </c>
      <c r="AB34" s="126">
        <f>SUBTOTAL(109,Tablo1[Oxit Hatası])</f>
        <v>6.9444444444444448E-2</v>
      </c>
      <c r="AC34" s="126">
        <f>SUBTOTAL(109,Tablo1[İnternet Kesintisi])</f>
        <v>0.24236111111111114</v>
      </c>
      <c r="AD34" s="126">
        <f>SUBTOTAL(109,Tablo1[Latex Atma])</f>
        <v>6.9444444444444448E-2</v>
      </c>
      <c r="AE34" s="126">
        <f>SUBTOTAL(109,Tablo1[Elektrik Kesintisi])</f>
        <v>0</v>
      </c>
      <c r="AF34" s="126">
        <f>SUBTOTAL(109,Tablo1[Mekanik Arıza])</f>
        <v>0.32847222222222222</v>
      </c>
      <c r="AG34" s="126">
        <f>SUBTOTAL(109,Tablo1[Kasnak Eksikliği])</f>
        <v>0</v>
      </c>
      <c r="AH34" s="126">
        <f>SUBTOTAL(109,Tablo1[Yanlış Malzeme Kullanımı])</f>
        <v>0</v>
      </c>
      <c r="AI34" s="126">
        <f>SUBTOTAL(109,Tablo1[Başka Hatlara Yardım Etme])</f>
        <v>0.11041666666666666</v>
      </c>
      <c r="AJ34" s="126">
        <f>SUBTOTAL(109,Tablo1[Malzeme Arama])</f>
        <v>0</v>
      </c>
      <c r="AK34" s="126">
        <f>SUBTOTAL(109,Tablo1[Üretim Yapılmadı])</f>
        <v>3.8076388888888881</v>
      </c>
      <c r="AL34" s="126">
        <f>SUBTOTAL(109,Tablo1[Malzeme Kontrol Etme])</f>
        <v>0</v>
      </c>
      <c r="AM34" s="126">
        <f>SUBTOTAL(109,Tablo1[Malzeme Hatası])</f>
        <v>0</v>
      </c>
      <c r="AN34" s="126">
        <f>SUBTOTAL(109,Tablo1[AOI Bekleme])</f>
        <v>3.8194444444444448E-2</v>
      </c>
      <c r="AO34" s="126">
        <f>SUBTOTAL(109,Tablo1[AOI Makinesi Arızası])</f>
        <v>0</v>
      </c>
      <c r="AP34" s="126">
        <f>SUBTOTAL(109,Tablo1[Arzi ve Periyodik Bakım])</f>
        <v>0</v>
      </c>
      <c r="AQ34" s="126">
        <f>SUBTOTAL(109,Tablo1[Operatör Hatası])</f>
        <v>0</v>
      </c>
      <c r="AR34" s="126">
        <f>SUBTOTAL(109,Tablo1[Vardiya Geçişi])</f>
        <v>0</v>
      </c>
      <c r="AS34" s="126">
        <f>SUBTOTAL(109,Tablo1[Elek Temizleme])</f>
        <v>0</v>
      </c>
      <c r="AT34" s="126">
        <f>SUBTOTAL(109,Tablo1[Yanlış Parti Numaraları Ürünler Sebebiyle Oxit Beklemesi])</f>
        <v>0</v>
      </c>
      <c r="AU34" s="126">
        <f>SUBTOTAL(109,Tablo1[İzbilir Hazırlığı])</f>
        <v>0</v>
      </c>
      <c r="AV34" s="126">
        <f>SUBTOTAL(109,Tablo1[Tepsi Değiştirme])</f>
        <v>0</v>
      </c>
      <c r="AW34" s="126">
        <f>SUBTOTAL(109,Tablo1[Fırın Soğutma])</f>
        <v>3.125E-2</v>
      </c>
      <c r="AX34" s="126">
        <f>SUBTOTAL(109,Tablo1[SPI Arızası])</f>
        <v>0</v>
      </c>
      <c r="AY34" s="126">
        <f>SUBTOTAL(109,Tablo1[Alkol Doldurma])</f>
        <v>2.0833333333333332E-2</v>
      </c>
    </row>
    <row r="37" spans="1:51" x14ac:dyDescent="0.3">
      <c r="B37" t="s">
        <v>138</v>
      </c>
      <c r="C37" s="127" cm="1">
        <f t="array" ref="C37">_xlfn.XLOOKUP(B37,Tablo1[[#Headers],[Set-Up]:[Alkol Doldurma]],Tablo1[[#Totals],[Set-Up]:[Alkol Doldurma]])</f>
        <v>3.8076388888888881</v>
      </c>
      <c r="D37">
        <f>91*60+23</f>
        <v>5483</v>
      </c>
    </row>
    <row r="38" spans="1:51" x14ac:dyDescent="0.3">
      <c r="B38" t="s">
        <v>112</v>
      </c>
      <c r="C38" s="127" cm="1">
        <f t="array" ref="C38">_xlfn.XLOOKUP(B38,Tablo1[[#Headers],[Set-Up]:[Alkol Doldurma]],Tablo1[[#Totals],[Set-Up]:[Alkol Doldurma]])</f>
        <v>0.47430555555555554</v>
      </c>
      <c r="D38" s="52">
        <v>683</v>
      </c>
    </row>
    <row r="39" spans="1:51" x14ac:dyDescent="0.3">
      <c r="B39" t="s">
        <v>14</v>
      </c>
      <c r="C39" s="127" cm="1">
        <f t="array" ref="C39">_xlfn.XLOOKUP(B39,Tablo1[[#Headers],[Set-Up]:[Alkol Doldurma]],Tablo1[[#Totals],[Set-Up]:[Alkol Doldurma]])</f>
        <v>0.42708333333333331</v>
      </c>
      <c r="D39" s="52">
        <v>615</v>
      </c>
    </row>
    <row r="40" spans="1:51" x14ac:dyDescent="0.3">
      <c r="B40" t="s">
        <v>16</v>
      </c>
      <c r="C40" s="127" cm="1">
        <f t="array" ref="C40">_xlfn.XLOOKUP(B40,Tablo1[[#Headers],[Set-Up]:[Alkol Doldurma]],Tablo1[[#Totals],[Set-Up]:[Alkol Doldurma]])</f>
        <v>0.37847222222222221</v>
      </c>
      <c r="D40" s="52">
        <v>545</v>
      </c>
    </row>
    <row r="41" spans="1:51" x14ac:dyDescent="0.3">
      <c r="B41" t="s">
        <v>27</v>
      </c>
      <c r="C41" s="127" cm="1">
        <f t="array" ref="C41">_xlfn.XLOOKUP(B41,Tablo1[[#Headers],[Set-Up]:[Alkol Doldurma]],Tablo1[[#Totals],[Set-Up]:[Alkol Doldurma]])</f>
        <v>0.32847222222222222</v>
      </c>
      <c r="D41" s="52">
        <v>473</v>
      </c>
    </row>
    <row r="42" spans="1:51" x14ac:dyDescent="0.3">
      <c r="B42" t="s">
        <v>153</v>
      </c>
      <c r="C42" s="127" cm="1">
        <f t="array" ref="C42">_xlfn.XLOOKUP(B42,Tablo1[[#Headers],[Set-Up]:[Alkol Doldurma]],Tablo1[[#Totals],[Set-Up]:[Alkol Doldurma]])</f>
        <v>0.24236111111111114</v>
      </c>
      <c r="D42" s="52">
        <v>349</v>
      </c>
    </row>
    <row r="43" spans="1:51" x14ac:dyDescent="0.3">
      <c r="B43" t="s">
        <v>7</v>
      </c>
      <c r="C43" s="127" cm="1">
        <f t="array" ref="C43">_xlfn.XLOOKUP(B43,Tablo1[[#Headers],[Set-Up]:[Alkol Doldurma]],Tablo1[[#Totals],[Set-Up]:[Alkol Doldurma]])</f>
        <v>0.22569444444444445</v>
      </c>
      <c r="D43" s="52">
        <v>325</v>
      </c>
    </row>
    <row r="44" spans="1:51" x14ac:dyDescent="0.3">
      <c r="B44" t="s">
        <v>22</v>
      </c>
      <c r="C44" s="127" cm="1">
        <f t="array" ref="C44">_xlfn.XLOOKUP(B44,Tablo1[[#Headers],[Set-Up]:[Alkol Doldurma]],Tablo1[[#Totals],[Set-Up]:[Alkol Doldurma]])</f>
        <v>0.20138888888888884</v>
      </c>
      <c r="D44" s="52">
        <v>290</v>
      </c>
    </row>
    <row r="45" spans="1:51" x14ac:dyDescent="0.3">
      <c r="B45" t="s">
        <v>11</v>
      </c>
      <c r="C45" s="127" cm="1">
        <f t="array" ref="C45">_xlfn.XLOOKUP(B45,Tablo1[[#Headers],[Set-Up]:[Alkol Doldurma]],Tablo1[[#Totals],[Set-Up]:[Alkol Doldurma]])</f>
        <v>0.18541666666666667</v>
      </c>
      <c r="D45" s="52">
        <v>267</v>
      </c>
    </row>
    <row r="46" spans="1:51" x14ac:dyDescent="0.3">
      <c r="B46" t="s">
        <v>15</v>
      </c>
      <c r="C46" s="127" cm="1">
        <f t="array" ref="C46">_xlfn.XLOOKUP(B46,Tablo1[[#Headers],[Set-Up]:[Alkol Doldurma]],Tablo1[[#Totals],[Set-Up]:[Alkol Doldurma]])</f>
        <v>0.13680555555555554</v>
      </c>
      <c r="D46" s="52">
        <v>197</v>
      </c>
    </row>
    <row r="47" spans="1:51" x14ac:dyDescent="0.3">
      <c r="B47" t="s">
        <v>110</v>
      </c>
      <c r="C47" s="127" cm="1">
        <f t="array" ref="C47">_xlfn.XLOOKUP(B47,Tablo1[[#Headers],[Set-Up]:[Alkol Doldurma]],Tablo1[[#Totals],[Set-Up]:[Alkol Doldurma]])</f>
        <v>0.11041666666666666</v>
      </c>
      <c r="D47" s="52">
        <v>159</v>
      </c>
    </row>
    <row r="48" spans="1:51" x14ac:dyDescent="0.3">
      <c r="B48" t="s">
        <v>10</v>
      </c>
      <c r="C48" s="127" cm="1">
        <f t="array" ref="C48">_xlfn.XLOOKUP(B48,Tablo1[[#Headers],[Set-Up]:[Alkol Doldurma]],Tablo1[[#Totals],[Set-Up]:[Alkol Doldurma]])</f>
        <v>0.10347222222222223</v>
      </c>
      <c r="D48" s="52">
        <v>149</v>
      </c>
    </row>
    <row r="49" spans="2:4" x14ac:dyDescent="0.3">
      <c r="B49" t="s">
        <v>156</v>
      </c>
      <c r="C49" s="127" cm="1">
        <f t="array" ref="C49">_xlfn.XLOOKUP(B49,Tablo1[[#Headers],[Set-Up]:[Alkol Doldurma]],Tablo1[[#Totals],[Set-Up]:[Alkol Doldurma]])</f>
        <v>7.2916666666666657E-2</v>
      </c>
      <c r="D49" s="52">
        <v>105</v>
      </c>
    </row>
    <row r="50" spans="2:4" x14ac:dyDescent="0.3">
      <c r="B50" t="s">
        <v>24</v>
      </c>
      <c r="C50" s="127" cm="1">
        <f t="array" ref="C50">_xlfn.XLOOKUP(B50,Tablo1[[#Headers],[Set-Up]:[Alkol Doldurma]],Tablo1[[#Totals],[Set-Up]:[Alkol Doldurma]])</f>
        <v>6.9444444444444448E-2</v>
      </c>
      <c r="D50" s="52">
        <v>100</v>
      </c>
    </row>
    <row r="51" spans="2:4" x14ac:dyDescent="0.3">
      <c r="B51" t="s">
        <v>121</v>
      </c>
      <c r="C51" s="127" cm="1">
        <f t="array" ref="C51">_xlfn.XLOOKUP(B51,Tablo1[[#Headers],[Set-Up]:[Alkol Doldurma]],Tablo1[[#Totals],[Set-Up]:[Alkol Doldurma]])</f>
        <v>6.9444444444444448E-2</v>
      </c>
      <c r="D51" s="52">
        <v>100</v>
      </c>
    </row>
    <row r="52" spans="2:4" x14ac:dyDescent="0.3">
      <c r="B52" t="s">
        <v>20</v>
      </c>
      <c r="C52" s="127" cm="1">
        <f t="array" ref="C52">_xlfn.XLOOKUP(B52,Tablo1[[#Headers],[Set-Up]:[Alkol Doldurma]],Tablo1[[#Totals],[Set-Up]:[Alkol Doldurma]])</f>
        <v>5.486111111111111E-2</v>
      </c>
      <c r="D52" s="52">
        <v>79</v>
      </c>
    </row>
    <row r="53" spans="2:4" x14ac:dyDescent="0.3">
      <c r="B53" t="s">
        <v>120</v>
      </c>
      <c r="C53" s="127" cm="1">
        <f t="array" ref="C53">_xlfn.XLOOKUP(B53,Tablo1[[#Headers],[Set-Up]:[Alkol Doldurma]],Tablo1[[#Totals],[Set-Up]:[Alkol Doldurma]])</f>
        <v>5.2083333333333336E-2</v>
      </c>
      <c r="D53" s="52">
        <v>75</v>
      </c>
    </row>
    <row r="54" spans="2:4" x14ac:dyDescent="0.3">
      <c r="B54" t="s">
        <v>31</v>
      </c>
      <c r="C54" s="127" cm="1">
        <f t="array" ref="C54">_xlfn.XLOOKUP(B54,Tablo1[[#Headers],[Set-Up]:[Alkol Doldurma]],Tablo1[[#Totals],[Set-Up]:[Alkol Doldurma]])</f>
        <v>3.8194444444444448E-2</v>
      </c>
      <c r="D54" s="52">
        <v>55</v>
      </c>
    </row>
    <row r="55" spans="2:4" x14ac:dyDescent="0.3">
      <c r="B55" t="s">
        <v>8</v>
      </c>
      <c r="C55" s="127" cm="1">
        <f t="array" ref="C55">_xlfn.XLOOKUP(B55,Tablo1[[#Headers],[Set-Up]:[Alkol Doldurma]],Tablo1[[#Totals],[Set-Up]:[Alkol Doldurma]])</f>
        <v>3.4722222222222224E-2</v>
      </c>
      <c r="D55" s="52">
        <v>50</v>
      </c>
    </row>
    <row r="56" spans="2:4" x14ac:dyDescent="0.3">
      <c r="B56" t="s">
        <v>143</v>
      </c>
      <c r="C56" s="127" cm="1">
        <f t="array" ref="C56">_xlfn.XLOOKUP(B56,Tablo1[[#Headers],[Set-Up]:[Alkol Doldurma]],Tablo1[[#Totals],[Set-Up]:[Alkol Doldurma]])</f>
        <v>3.125E-2</v>
      </c>
      <c r="D56" s="52">
        <v>45</v>
      </c>
    </row>
    <row r="57" spans="2:4" x14ac:dyDescent="0.3">
      <c r="B57" t="s">
        <v>17</v>
      </c>
      <c r="C57" s="127" cm="1">
        <f t="array" ref="C57">_xlfn.XLOOKUP(B57,Tablo1[[#Headers],[Set-Up]:[Alkol Doldurma]],Tablo1[[#Totals],[Set-Up]:[Alkol Doldurma]])</f>
        <v>2.7777777777777776E-2</v>
      </c>
      <c r="D57" s="52">
        <v>40</v>
      </c>
    </row>
    <row r="58" spans="2:4" x14ac:dyDescent="0.3">
      <c r="B58" t="s">
        <v>137</v>
      </c>
      <c r="C58" s="127" cm="1">
        <f t="array" ref="C58">_xlfn.XLOOKUP(B58,Tablo1[[#Headers],[Set-Up]:[Alkol Doldurma]],Tablo1[[#Totals],[Set-Up]:[Alkol Doldurma]])</f>
        <v>2.0833333333333332E-2</v>
      </c>
      <c r="D58" s="52">
        <v>30</v>
      </c>
    </row>
    <row r="59" spans="2:4" x14ac:dyDescent="0.3">
      <c r="B59" t="s">
        <v>116</v>
      </c>
      <c r="C59" s="127" cm="1">
        <f t="array" ref="C59">_xlfn.XLOOKUP(B59,Tablo1[[#Headers],[Set-Up]:[Alkol Doldurma]],Tablo1[[#Totals],[Set-Up]:[Alkol Doldurma]])</f>
        <v>2.0833333333333332E-2</v>
      </c>
      <c r="D59" s="52">
        <v>30</v>
      </c>
    </row>
    <row r="60" spans="2:4" x14ac:dyDescent="0.3">
      <c r="B60" t="s">
        <v>21</v>
      </c>
      <c r="C60" s="127" cm="1">
        <f t="array" ref="C60">_xlfn.XLOOKUP(B60,Tablo1[[#Headers],[Set-Up]:[Alkol Doldurma]],Tablo1[[#Totals],[Set-Up]:[Alkol Doldurma]])</f>
        <v>1.9444444444444445E-2</v>
      </c>
      <c r="D60" s="52">
        <v>28</v>
      </c>
    </row>
    <row r="61" spans="2:4" x14ac:dyDescent="0.3">
      <c r="B61" t="s">
        <v>12</v>
      </c>
      <c r="C61" s="127" cm="1">
        <f t="array" ref="C61">_xlfn.XLOOKUP(B61,Tablo1[[#Headers],[Set-Up]:[Alkol Doldurma]],Tablo1[[#Totals],[Set-Up]:[Alkol Doldurma]])</f>
        <v>6.9444444444444441E-3</v>
      </c>
      <c r="D61" s="52">
        <v>10</v>
      </c>
    </row>
  </sheetData>
  <sortState xmlns:xlrd2="http://schemas.microsoft.com/office/spreadsheetml/2017/richdata2" ref="B37:C61">
    <sortCondition descending="1" ref="C37:C61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4E32-712C-4D39-A911-E2DFCBE3CB91}">
  <dimension ref="A1:AY64"/>
  <sheetViews>
    <sheetView topLeftCell="A42" workbookViewId="0">
      <selection activeCell="F61" sqref="F61"/>
    </sheetView>
  </sheetViews>
  <sheetFormatPr defaultRowHeight="14.4" x14ac:dyDescent="0.3"/>
  <cols>
    <col min="1" max="1" width="10.109375" style="36" bestFit="1" customWidth="1"/>
    <col min="2" max="2" width="42.77734375" style="36" bestFit="1" customWidth="1"/>
    <col min="3" max="3" width="9" bestFit="1" customWidth="1"/>
    <col min="4" max="4" width="15.33203125" bestFit="1" customWidth="1"/>
    <col min="5" max="5" width="21.44140625" bestFit="1" customWidth="1"/>
    <col min="6" max="6" width="14.44140625" customWidth="1"/>
    <col min="7" max="7" width="15.44140625" customWidth="1"/>
    <col min="8" max="8" width="18.88671875" customWidth="1"/>
    <col min="9" max="9" width="19.21875" customWidth="1"/>
    <col min="10" max="10" width="10.44140625" customWidth="1"/>
    <col min="11" max="11" width="16.88671875" customWidth="1"/>
    <col min="12" max="12" width="24.109375" customWidth="1"/>
    <col min="13" max="13" width="20.109375" customWidth="1"/>
    <col min="14" max="14" width="13.6640625" customWidth="1"/>
    <col min="15" max="15" width="12.109375" customWidth="1"/>
    <col min="16" max="16" width="13.21875" customWidth="1"/>
    <col min="17" max="17" width="17.88671875" customWidth="1"/>
    <col min="18" max="18" width="14.21875" customWidth="1"/>
    <col min="19" max="19" width="11.21875" customWidth="1"/>
    <col min="20" max="20" width="14.109375" customWidth="1"/>
    <col min="21" max="21" width="14.77734375" customWidth="1"/>
    <col min="22" max="22" width="13.88671875" customWidth="1"/>
    <col min="23" max="23" width="9.6640625" customWidth="1"/>
    <col min="24" max="24" width="15.5546875" customWidth="1"/>
    <col min="25" max="25" width="24.33203125" customWidth="1"/>
    <col min="26" max="26" width="14.109375" customWidth="1"/>
    <col min="27" max="27" width="11" customWidth="1"/>
    <col min="28" max="28" width="11.77734375" customWidth="1"/>
    <col min="29" max="29" width="16.88671875" customWidth="1"/>
    <col min="30" max="30" width="12.33203125" customWidth="1"/>
    <col min="31" max="31" width="16.33203125" customWidth="1"/>
    <col min="32" max="32" width="14.77734375" customWidth="1"/>
    <col min="33" max="33" width="15.88671875" customWidth="1"/>
    <col min="34" max="34" width="24" customWidth="1"/>
    <col min="35" max="35" width="25.33203125" customWidth="1"/>
    <col min="36" max="36" width="16.5546875" customWidth="1"/>
    <col min="37" max="37" width="17.33203125" customWidth="1"/>
    <col min="38" max="38" width="22" customWidth="1"/>
    <col min="39" max="39" width="16.109375" customWidth="1"/>
    <col min="40" max="40" width="13.6640625" customWidth="1"/>
    <col min="41" max="41" width="19.77734375" customWidth="1"/>
    <col min="42" max="42" width="22.44140625" customWidth="1"/>
    <col min="43" max="43" width="16" customWidth="1"/>
    <col min="44" max="44" width="14.5546875" customWidth="1"/>
    <col min="45" max="45" width="15.77734375" customWidth="1"/>
    <col min="46" max="46" width="49.77734375" customWidth="1"/>
    <col min="47" max="47" width="14.21875" customWidth="1"/>
    <col min="48" max="48" width="16.5546875" customWidth="1"/>
    <col min="49" max="49" width="14.44140625" customWidth="1"/>
    <col min="50" max="50" width="11.33203125" customWidth="1"/>
    <col min="51" max="51" width="15.88671875" customWidth="1"/>
  </cols>
  <sheetData>
    <row r="1" spans="1:51" x14ac:dyDescent="0.3">
      <c r="A1" s="128" t="s">
        <v>74</v>
      </c>
      <c r="B1" s="128" t="s">
        <v>195</v>
      </c>
      <c r="C1" t="s">
        <v>7</v>
      </c>
      <c r="D1" t="s">
        <v>156</v>
      </c>
      <c r="E1" t="s">
        <v>112</v>
      </c>
      <c r="F1" t="s">
        <v>137</v>
      </c>
      <c r="G1" t="s">
        <v>8</v>
      </c>
      <c r="H1" t="s">
        <v>125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141</v>
      </c>
      <c r="S1" t="s">
        <v>140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118</v>
      </c>
      <c r="Z1" t="s">
        <v>148</v>
      </c>
      <c r="AA1" t="s">
        <v>120</v>
      </c>
      <c r="AB1" t="s">
        <v>24</v>
      </c>
      <c r="AC1" t="s">
        <v>153</v>
      </c>
      <c r="AD1" t="s">
        <v>121</v>
      </c>
      <c r="AE1" t="s">
        <v>26</v>
      </c>
      <c r="AF1" t="s">
        <v>27</v>
      </c>
      <c r="AG1" t="s">
        <v>123</v>
      </c>
      <c r="AH1" t="s">
        <v>28</v>
      </c>
      <c r="AI1" t="s">
        <v>110</v>
      </c>
      <c r="AJ1" t="s">
        <v>29</v>
      </c>
      <c r="AK1" t="s">
        <v>138</v>
      </c>
      <c r="AL1" t="s">
        <v>113</v>
      </c>
      <c r="AM1" t="s">
        <v>114</v>
      </c>
      <c r="AN1" t="s">
        <v>31</v>
      </c>
      <c r="AO1" t="s">
        <v>111</v>
      </c>
      <c r="AP1" t="s">
        <v>142</v>
      </c>
      <c r="AQ1" t="s">
        <v>9</v>
      </c>
      <c r="AR1" t="s">
        <v>131</v>
      </c>
      <c r="AS1" t="s">
        <v>127</v>
      </c>
      <c r="AT1" t="s">
        <v>130</v>
      </c>
      <c r="AU1" t="s">
        <v>151</v>
      </c>
      <c r="AV1" t="s">
        <v>134</v>
      </c>
      <c r="AW1" t="s">
        <v>143</v>
      </c>
      <c r="AX1" t="s">
        <v>128</v>
      </c>
      <c r="AY1" t="s">
        <v>116</v>
      </c>
    </row>
    <row r="2" spans="1:51" x14ac:dyDescent="0.3">
      <c r="A2" s="129">
        <v>45824</v>
      </c>
      <c r="B2" s="36" t="s">
        <v>179</v>
      </c>
      <c r="C2" s="126">
        <v>2.0833333333333332E-2</v>
      </c>
      <c r="D2" s="126"/>
      <c r="E2" s="126">
        <v>0.1875</v>
      </c>
      <c r="F2" s="126"/>
      <c r="G2" s="126"/>
      <c r="H2" s="126"/>
      <c r="I2" s="126"/>
      <c r="J2" s="126">
        <v>1.0416666666666666E-2</v>
      </c>
      <c r="K2" s="126"/>
      <c r="L2" s="126"/>
      <c r="M2" s="126"/>
      <c r="N2" s="126"/>
      <c r="O2" s="126"/>
      <c r="P2" s="126">
        <v>3.472222222222222E-3</v>
      </c>
      <c r="Q2" s="126"/>
      <c r="R2" s="126"/>
      <c r="S2" s="126"/>
      <c r="T2" s="126"/>
      <c r="U2" s="126">
        <v>3.472222222222222E-3</v>
      </c>
      <c r="V2" s="126"/>
      <c r="W2" s="126">
        <v>1.0416666666666666E-2</v>
      </c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>
        <v>1.0416666666666666E-2</v>
      </c>
      <c r="AX2" s="126"/>
      <c r="AY2" s="126"/>
    </row>
    <row r="3" spans="1:51" x14ac:dyDescent="0.3">
      <c r="A3" s="129">
        <v>45824</v>
      </c>
      <c r="B3" s="36" t="s">
        <v>149</v>
      </c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>
        <v>0.35416666666666669</v>
      </c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</row>
    <row r="4" spans="1:51" x14ac:dyDescent="0.3">
      <c r="A4" s="129">
        <v>45824</v>
      </c>
      <c r="B4" s="36" t="s">
        <v>155</v>
      </c>
      <c r="C4" s="126"/>
      <c r="D4" s="126"/>
      <c r="E4" s="126"/>
      <c r="F4" s="126"/>
      <c r="G4" s="126"/>
      <c r="H4" s="126"/>
      <c r="I4" s="126"/>
      <c r="J4" s="126">
        <v>5.5555555555555558E-3</v>
      </c>
      <c r="K4" s="126"/>
      <c r="L4" s="126"/>
      <c r="M4" s="126">
        <v>9.0277777777777776E-2</v>
      </c>
      <c r="N4" s="126">
        <v>2.0833333333333332E-2</v>
      </c>
      <c r="O4" s="126"/>
      <c r="P4" s="126"/>
      <c r="Q4" s="126"/>
      <c r="R4" s="126"/>
      <c r="S4" s="126"/>
      <c r="T4" s="126"/>
      <c r="U4" s="126"/>
      <c r="V4" s="126"/>
      <c r="W4" s="126">
        <v>1.0416666666666666E-2</v>
      </c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>
        <v>1.0416666666666666E-2</v>
      </c>
      <c r="AX4" s="126"/>
      <c r="AY4" s="126"/>
    </row>
    <row r="5" spans="1:51" x14ac:dyDescent="0.3">
      <c r="A5" s="129">
        <v>45824</v>
      </c>
      <c r="B5" s="36" t="s">
        <v>186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>
        <v>0.35416666666666669</v>
      </c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</row>
    <row r="6" spans="1:51" x14ac:dyDescent="0.3">
      <c r="A6" s="129">
        <v>45824</v>
      </c>
      <c r="B6" s="36" t="s">
        <v>165</v>
      </c>
      <c r="C6" s="126">
        <v>6.25E-2</v>
      </c>
      <c r="D6" s="126"/>
      <c r="E6" s="126"/>
      <c r="F6" s="126"/>
      <c r="G6" s="126"/>
      <c r="H6" s="126"/>
      <c r="I6" s="126"/>
      <c r="J6" s="126">
        <v>2.0833333333333333E-3</v>
      </c>
      <c r="K6" s="126"/>
      <c r="L6" s="126"/>
      <c r="M6" s="126">
        <v>2.0833333333333332E-2</v>
      </c>
      <c r="N6" s="126">
        <v>2.0833333333333332E-2</v>
      </c>
      <c r="O6" s="126"/>
      <c r="P6" s="126"/>
      <c r="Q6" s="126"/>
      <c r="R6" s="126"/>
      <c r="S6" s="126"/>
      <c r="T6" s="126"/>
      <c r="U6" s="126">
        <v>2.7777777777777779E-3</v>
      </c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>
        <v>6.9444444444444441E-3</v>
      </c>
      <c r="AG6" s="126"/>
      <c r="AH6" s="126"/>
      <c r="AI6" s="126"/>
      <c r="AJ6" s="126"/>
      <c r="AK6" s="126">
        <v>0.18402777777777779</v>
      </c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</row>
    <row r="7" spans="1:51" x14ac:dyDescent="0.3">
      <c r="A7" s="129">
        <v>45824</v>
      </c>
      <c r="B7" s="36" t="s">
        <v>187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>
        <v>0.35416666666666669</v>
      </c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</row>
    <row r="8" spans="1:51" x14ac:dyDescent="0.3">
      <c r="A8" s="129">
        <v>45824</v>
      </c>
      <c r="B8" s="36" t="s">
        <v>185</v>
      </c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>
        <v>0.35416666666666669</v>
      </c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</row>
    <row r="9" spans="1:51" x14ac:dyDescent="0.3">
      <c r="A9" s="129">
        <v>45824</v>
      </c>
      <c r="B9" s="36" t="s">
        <v>181</v>
      </c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>
        <v>0.35416666666666669</v>
      </c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</row>
    <row r="10" spans="1:51" x14ac:dyDescent="0.3">
      <c r="A10" s="129">
        <v>45825</v>
      </c>
      <c r="B10" s="36" t="s">
        <v>179</v>
      </c>
      <c r="C10" s="126">
        <v>6.9444444444444441E-3</v>
      </c>
      <c r="D10" s="126"/>
      <c r="E10" s="126">
        <v>0.10416666666666667</v>
      </c>
      <c r="F10" s="126">
        <v>0.1111111111111111</v>
      </c>
      <c r="G10" s="126"/>
      <c r="H10" s="126"/>
      <c r="I10" s="126"/>
      <c r="J10" s="126">
        <v>1.3888888888888888E-2</v>
      </c>
      <c r="K10" s="126"/>
      <c r="L10" s="126"/>
      <c r="M10" s="126"/>
      <c r="N10" s="126">
        <v>2.0833333333333332E-2</v>
      </c>
      <c r="O10" s="126"/>
      <c r="P10" s="126">
        <v>6.9444444444444441E-3</v>
      </c>
      <c r="Q10" s="126"/>
      <c r="R10" s="126"/>
      <c r="S10" s="126"/>
      <c r="T10" s="126"/>
      <c r="U10" s="126">
        <v>1.0416666666666666E-2</v>
      </c>
      <c r="V10" s="126"/>
      <c r="W10" s="126">
        <v>1.0416666666666666E-2</v>
      </c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>
        <v>1.0416666666666666E-2</v>
      </c>
      <c r="AX10" s="126"/>
      <c r="AY10" s="126"/>
    </row>
    <row r="11" spans="1:51" x14ac:dyDescent="0.3">
      <c r="A11" s="129">
        <v>45825</v>
      </c>
      <c r="B11" s="36" t="s">
        <v>149</v>
      </c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>
        <v>0.35416666666666669</v>
      </c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</row>
    <row r="12" spans="1:51" x14ac:dyDescent="0.3">
      <c r="A12" s="129">
        <v>45825</v>
      </c>
      <c r="B12" s="36" t="s">
        <v>155</v>
      </c>
      <c r="C12" s="126"/>
      <c r="D12" s="126"/>
      <c r="E12" s="126">
        <v>6.9444444444444441E-3</v>
      </c>
      <c r="F12" s="126"/>
      <c r="G12" s="126"/>
      <c r="H12" s="126"/>
      <c r="I12" s="126">
        <v>6.9444444444444441E-3</v>
      </c>
      <c r="J12" s="126">
        <v>1.0416666666666666E-2</v>
      </c>
      <c r="K12" s="126"/>
      <c r="L12" s="126"/>
      <c r="M12" s="126"/>
      <c r="N12" s="126">
        <v>2.0833333333333332E-2</v>
      </c>
      <c r="O12" s="126"/>
      <c r="P12" s="126"/>
      <c r="Q12" s="126"/>
      <c r="R12" s="126"/>
      <c r="S12" s="126"/>
      <c r="T12" s="126"/>
      <c r="U12" s="126"/>
      <c r="V12" s="126"/>
      <c r="W12" s="126">
        <v>1.0416666666666666E-2</v>
      </c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>
        <v>1.0416666666666666E-2</v>
      </c>
      <c r="AX12" s="126"/>
      <c r="AY12" s="126">
        <v>3.472222222222222E-3</v>
      </c>
    </row>
    <row r="13" spans="1:51" x14ac:dyDescent="0.3">
      <c r="A13" s="129">
        <v>45825</v>
      </c>
      <c r="B13" s="36" t="s">
        <v>186</v>
      </c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>
        <v>0.35416666666666669</v>
      </c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</row>
    <row r="14" spans="1:51" x14ac:dyDescent="0.3">
      <c r="A14" s="129">
        <v>45825</v>
      </c>
      <c r="B14" s="36" t="s">
        <v>188</v>
      </c>
      <c r="C14" s="126"/>
      <c r="D14" s="126"/>
      <c r="E14" s="126"/>
      <c r="F14" s="126"/>
      <c r="G14" s="126"/>
      <c r="H14" s="126"/>
      <c r="I14" s="126">
        <v>6.9444444444444441E-3</v>
      </c>
      <c r="J14" s="126">
        <v>4.1666666666666666E-3</v>
      </c>
      <c r="K14" s="126"/>
      <c r="L14" s="126"/>
      <c r="M14" s="126">
        <v>3.4722222222222224E-2</v>
      </c>
      <c r="N14" s="126">
        <v>2.0833333333333332E-2</v>
      </c>
      <c r="O14" s="126">
        <v>4.1666666666666664E-2</v>
      </c>
      <c r="P14" s="126"/>
      <c r="Q14" s="126"/>
      <c r="R14" s="126"/>
      <c r="S14" s="126"/>
      <c r="T14" s="126"/>
      <c r="U14" s="126">
        <v>6.9444444444444441E-3</v>
      </c>
      <c r="V14" s="126">
        <v>5.5555555555555558E-3</v>
      </c>
      <c r="W14" s="126">
        <v>1.0416666666666666E-2</v>
      </c>
      <c r="X14" s="126"/>
      <c r="Y14" s="126"/>
      <c r="Z14" s="126"/>
      <c r="AA14" s="126">
        <v>5.5555555555555552E-2</v>
      </c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>
        <v>1.0416666666666666E-2</v>
      </c>
      <c r="AX14" s="126"/>
      <c r="AY14" s="126"/>
    </row>
    <row r="15" spans="1:51" x14ac:dyDescent="0.3">
      <c r="A15" s="129">
        <v>45825</v>
      </c>
      <c r="B15" s="36" t="s">
        <v>187</v>
      </c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>
        <v>0.35416666666666669</v>
      </c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</row>
    <row r="16" spans="1:51" x14ac:dyDescent="0.3">
      <c r="A16" s="129">
        <v>45825</v>
      </c>
      <c r="B16" s="36" t="s">
        <v>185</v>
      </c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>
        <v>0.35416666666666669</v>
      </c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</row>
    <row r="17" spans="1:51" x14ac:dyDescent="0.3">
      <c r="A17" s="129">
        <v>45825</v>
      </c>
      <c r="B17" s="36" t="s">
        <v>181</v>
      </c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>
        <v>0.35416666666666669</v>
      </c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</row>
    <row r="18" spans="1:51" x14ac:dyDescent="0.3">
      <c r="A18" s="129">
        <v>45826</v>
      </c>
      <c r="B18" s="36" t="s">
        <v>179</v>
      </c>
      <c r="C18" s="126">
        <v>6.9444444444444441E-3</v>
      </c>
      <c r="D18" s="126"/>
      <c r="E18" s="126">
        <v>0.125</v>
      </c>
      <c r="F18" s="126"/>
      <c r="G18" s="126"/>
      <c r="H18" s="126"/>
      <c r="I18" s="126"/>
      <c r="J18" s="126">
        <v>1.0416666666666666E-2</v>
      </c>
      <c r="K18" s="126">
        <v>0.1111111111111111</v>
      </c>
      <c r="L18" s="126"/>
      <c r="M18" s="126"/>
      <c r="N18" s="126">
        <v>2.0833333333333332E-2</v>
      </c>
      <c r="O18" s="126"/>
      <c r="P18" s="126">
        <v>3.472222222222222E-3</v>
      </c>
      <c r="Q18" s="126"/>
      <c r="R18" s="126"/>
      <c r="S18" s="126"/>
      <c r="T18" s="126"/>
      <c r="U18" s="126">
        <v>5.5555555555555558E-3</v>
      </c>
      <c r="V18" s="126"/>
      <c r="W18" s="126">
        <v>1.0416666666666666E-2</v>
      </c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>
        <v>1.0416666666666666E-2</v>
      </c>
      <c r="AX18" s="126"/>
      <c r="AY18" s="126"/>
    </row>
    <row r="19" spans="1:51" x14ac:dyDescent="0.3">
      <c r="A19" s="129">
        <v>45826</v>
      </c>
      <c r="B19" s="36" t="s">
        <v>149</v>
      </c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>
        <v>0.35416666666666669</v>
      </c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</row>
    <row r="20" spans="1:51" x14ac:dyDescent="0.3">
      <c r="A20" s="129">
        <v>45826</v>
      </c>
      <c r="B20" s="36" t="s">
        <v>155</v>
      </c>
      <c r="C20" s="126"/>
      <c r="D20" s="126"/>
      <c r="E20" s="126">
        <v>2.7777777777777776E-2</v>
      </c>
      <c r="F20" s="126"/>
      <c r="G20" s="126"/>
      <c r="H20" s="126"/>
      <c r="I20" s="126">
        <v>6.9444444444444441E-3</v>
      </c>
      <c r="J20" s="126">
        <v>1.1805555555555555E-2</v>
      </c>
      <c r="K20" s="126"/>
      <c r="L20" s="126"/>
      <c r="M20" s="126"/>
      <c r="N20" s="126">
        <v>3.4722222222222224E-2</v>
      </c>
      <c r="O20" s="126"/>
      <c r="P20" s="126"/>
      <c r="Q20" s="126"/>
      <c r="R20" s="126"/>
      <c r="S20" s="126"/>
      <c r="T20" s="126"/>
      <c r="U20" s="126"/>
      <c r="V20" s="126"/>
      <c r="W20" s="126">
        <v>1.0416666666666666E-2</v>
      </c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>
        <v>1.0416666666666666E-2</v>
      </c>
      <c r="AX20" s="126"/>
      <c r="AY20" s="126">
        <v>3.472222222222222E-3</v>
      </c>
    </row>
    <row r="21" spans="1:51" x14ac:dyDescent="0.3">
      <c r="A21" s="129">
        <v>45826</v>
      </c>
      <c r="B21" s="36" t="s">
        <v>186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>
        <v>0.35416666666666669</v>
      </c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</row>
    <row r="22" spans="1:51" x14ac:dyDescent="0.3">
      <c r="A22" s="129">
        <v>45826</v>
      </c>
      <c r="B22" s="36" t="s">
        <v>189</v>
      </c>
      <c r="C22" s="126">
        <v>2.4305555555555556E-2</v>
      </c>
      <c r="D22" s="126">
        <v>4.1666666666666664E-2</v>
      </c>
      <c r="E22" s="126"/>
      <c r="F22" s="126"/>
      <c r="G22" s="126"/>
      <c r="H22" s="126"/>
      <c r="I22" s="126"/>
      <c r="J22" s="126">
        <v>6.9444444444444447E-4</v>
      </c>
      <c r="K22" s="126"/>
      <c r="L22" s="126"/>
      <c r="M22" s="126">
        <v>2.0833333333333332E-2</v>
      </c>
      <c r="N22" s="126"/>
      <c r="O22" s="126">
        <v>1.3888888888888888E-2</v>
      </c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>
        <v>0.1701388888888889</v>
      </c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</row>
    <row r="23" spans="1:51" x14ac:dyDescent="0.3">
      <c r="A23" s="129">
        <v>45826</v>
      </c>
      <c r="B23" s="36" t="s">
        <v>187</v>
      </c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>
        <v>0.35416666666666669</v>
      </c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</row>
    <row r="24" spans="1:51" x14ac:dyDescent="0.3">
      <c r="A24" s="129">
        <v>45826</v>
      </c>
      <c r="B24" s="36" t="s">
        <v>185</v>
      </c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>
        <v>0.35416666666666669</v>
      </c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</row>
    <row r="25" spans="1:51" x14ac:dyDescent="0.3">
      <c r="A25" s="129">
        <v>45826</v>
      </c>
      <c r="B25" s="36" t="s">
        <v>181</v>
      </c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>
        <v>0.35416666666666669</v>
      </c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</row>
    <row r="26" spans="1:51" x14ac:dyDescent="0.3">
      <c r="A26" s="129">
        <v>45827</v>
      </c>
      <c r="B26" s="36" t="s">
        <v>179</v>
      </c>
      <c r="C26" s="126">
        <v>6.9444444444444441E-3</v>
      </c>
      <c r="D26" s="126">
        <v>8.3333333333333329E-2</v>
      </c>
      <c r="E26" s="126">
        <v>0.1388888888888889</v>
      </c>
      <c r="F26" s="126"/>
      <c r="G26" s="126"/>
      <c r="H26" s="126"/>
      <c r="I26" s="126"/>
      <c r="J26" s="126">
        <v>1.2500000000000001E-2</v>
      </c>
      <c r="K26" s="126"/>
      <c r="L26" s="126"/>
      <c r="M26" s="126">
        <v>2.7777777777777776E-2</v>
      </c>
      <c r="N26" s="126">
        <v>2.0833333333333332E-2</v>
      </c>
      <c r="O26" s="126"/>
      <c r="P26" s="126">
        <v>3.472222222222222E-3</v>
      </c>
      <c r="Q26" s="126"/>
      <c r="R26" s="126"/>
      <c r="S26" s="126"/>
      <c r="T26" s="126"/>
      <c r="U26" s="126">
        <v>4.8611111111111112E-3</v>
      </c>
      <c r="V26" s="126"/>
      <c r="W26" s="126">
        <v>1.0416666666666666E-2</v>
      </c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>
        <v>1.0416666666666666E-2</v>
      </c>
      <c r="AX26" s="126"/>
      <c r="AY26" s="126"/>
    </row>
    <row r="27" spans="1:51" x14ac:dyDescent="0.3">
      <c r="A27" s="129">
        <v>45827</v>
      </c>
      <c r="B27" s="36" t="s">
        <v>149</v>
      </c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>
        <v>0.35416666666666669</v>
      </c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</row>
    <row r="28" spans="1:51" x14ac:dyDescent="0.3">
      <c r="A28" s="129">
        <v>45827</v>
      </c>
      <c r="B28" s="36" t="s">
        <v>190</v>
      </c>
      <c r="C28" s="126">
        <v>4.1666666666666664E-2</v>
      </c>
      <c r="D28" s="126">
        <v>1.7361111111111112E-2</v>
      </c>
      <c r="E28" s="126">
        <v>2.0833333333333332E-2</v>
      </c>
      <c r="F28" s="126"/>
      <c r="G28" s="126"/>
      <c r="H28" s="126"/>
      <c r="I28" s="126">
        <v>6.9444444444444441E-3</v>
      </c>
      <c r="J28" s="126">
        <v>4.8611111111111112E-3</v>
      </c>
      <c r="K28" s="126">
        <v>0.10416666666666667</v>
      </c>
      <c r="L28" s="126"/>
      <c r="M28" s="126"/>
      <c r="N28" s="126">
        <v>3.4722222222222224E-2</v>
      </c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>
        <v>3.472222222222222E-3</v>
      </c>
    </row>
    <row r="29" spans="1:51" x14ac:dyDescent="0.3">
      <c r="A29" s="129">
        <v>45827</v>
      </c>
      <c r="B29" s="36" t="s">
        <v>191</v>
      </c>
      <c r="C29" s="126">
        <v>2.7777777777777776E-2</v>
      </c>
      <c r="D29" s="126">
        <v>1.0416666666666666E-2</v>
      </c>
      <c r="E29" s="126"/>
      <c r="F29" s="126">
        <v>1.0416666666666666E-2</v>
      </c>
      <c r="G29" s="126"/>
      <c r="H29" s="126"/>
      <c r="I29" s="126"/>
      <c r="J29" s="126">
        <v>5.5555555555555558E-3</v>
      </c>
      <c r="K29" s="126"/>
      <c r="L29" s="126"/>
      <c r="M29" s="126">
        <v>1.3888888888888888E-2</v>
      </c>
      <c r="N29" s="126">
        <v>2.0833333333333332E-2</v>
      </c>
      <c r="O29" s="126">
        <v>2.0833333333333332E-2</v>
      </c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>
        <v>0.11666666666666667</v>
      </c>
      <c r="AL29" s="126">
        <v>1.3888888888888888E-2</v>
      </c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</row>
    <row r="30" spans="1:51" x14ac:dyDescent="0.3">
      <c r="A30" s="129">
        <v>45827</v>
      </c>
      <c r="B30" s="36" t="s">
        <v>186</v>
      </c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>
        <v>0.35416666666666669</v>
      </c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</row>
    <row r="31" spans="1:51" x14ac:dyDescent="0.3">
      <c r="A31" s="129">
        <v>45827</v>
      </c>
      <c r="B31" s="36" t="s">
        <v>187</v>
      </c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>
        <v>0.35416666666666669</v>
      </c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</row>
    <row r="32" spans="1:51" x14ac:dyDescent="0.3">
      <c r="A32" s="129">
        <v>45827</v>
      </c>
      <c r="B32" s="36" t="s">
        <v>185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>
        <v>0.35416666666666669</v>
      </c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</row>
    <row r="33" spans="1:51" x14ac:dyDescent="0.3">
      <c r="A33" s="129">
        <v>45827</v>
      </c>
      <c r="B33" s="36" t="s">
        <v>181</v>
      </c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>
        <v>0.35416666666666669</v>
      </c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</row>
    <row r="34" spans="1:51" x14ac:dyDescent="0.3">
      <c r="A34" s="129">
        <v>45828</v>
      </c>
      <c r="B34" s="36" t="s">
        <v>193</v>
      </c>
      <c r="C34" s="126">
        <v>6.9444444444444448E-2</v>
      </c>
      <c r="D34" s="126"/>
      <c r="E34" s="126"/>
      <c r="F34" s="126"/>
      <c r="G34" s="126"/>
      <c r="H34" s="126"/>
      <c r="I34" s="126"/>
      <c r="J34" s="126">
        <v>3.472222222222222E-3</v>
      </c>
      <c r="K34" s="126"/>
      <c r="L34" s="126"/>
      <c r="M34" s="126"/>
      <c r="N34" s="126">
        <v>2.0833333333333332E-2</v>
      </c>
      <c r="O34" s="126">
        <v>0.2013888888888889</v>
      </c>
      <c r="P34" s="126">
        <v>2.7777777777777779E-3</v>
      </c>
      <c r="Q34" s="126"/>
      <c r="R34" s="126"/>
      <c r="S34" s="126"/>
      <c r="T34" s="126"/>
      <c r="U34" s="126">
        <v>3.472222222222222E-3</v>
      </c>
      <c r="V34" s="126"/>
      <c r="W34" s="126">
        <v>1.0416666666666666E-2</v>
      </c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>
        <v>1.0416666666666666E-2</v>
      </c>
      <c r="AX34" s="126"/>
      <c r="AY34" s="126"/>
    </row>
    <row r="35" spans="1:51" x14ac:dyDescent="0.3">
      <c r="A35" s="129">
        <v>45828</v>
      </c>
      <c r="B35" s="36" t="s">
        <v>149</v>
      </c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>
        <v>0.32291666666666669</v>
      </c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</row>
    <row r="36" spans="1:51" x14ac:dyDescent="0.3">
      <c r="A36" s="129">
        <v>45828</v>
      </c>
      <c r="B36" s="36" t="s">
        <v>194</v>
      </c>
      <c r="C36" s="126"/>
      <c r="D36" s="126"/>
      <c r="E36" s="126">
        <v>6.9444444444444448E-2</v>
      </c>
      <c r="F36" s="126"/>
      <c r="G36" s="126"/>
      <c r="H36" s="126"/>
      <c r="I36" s="126">
        <v>6.9444444444444441E-3</v>
      </c>
      <c r="J36" s="126">
        <v>5.5555555555555558E-3</v>
      </c>
      <c r="K36" s="126"/>
      <c r="L36" s="126"/>
      <c r="M36" s="126">
        <v>6.25E-2</v>
      </c>
      <c r="N36" s="126">
        <v>2.0833333333333332E-2</v>
      </c>
      <c r="O36" s="126">
        <v>4.1666666666666664E-2</v>
      </c>
      <c r="P36" s="126"/>
      <c r="Q36" s="126"/>
      <c r="R36" s="126"/>
      <c r="S36" s="126"/>
      <c r="T36" s="126"/>
      <c r="U36" s="126"/>
      <c r="V36" s="126"/>
      <c r="W36" s="126">
        <v>1.0416666666666666E-2</v>
      </c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>
        <v>1.0416666666666666E-2</v>
      </c>
      <c r="AX36" s="126"/>
      <c r="AY36" s="126"/>
    </row>
    <row r="37" spans="1:51" x14ac:dyDescent="0.3">
      <c r="A37" s="129">
        <v>45828</v>
      </c>
      <c r="B37" s="36" t="s">
        <v>186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>
        <v>0.34375</v>
      </c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</row>
    <row r="38" spans="1:51" x14ac:dyDescent="0.3">
      <c r="A38" s="129">
        <v>45828</v>
      </c>
      <c r="B38" s="36" t="s">
        <v>189</v>
      </c>
      <c r="C38" s="126"/>
      <c r="D38" s="126"/>
      <c r="E38" s="126"/>
      <c r="F38" s="126"/>
      <c r="G38" s="126">
        <v>3.4722222222222224E-2</v>
      </c>
      <c r="H38" s="126"/>
      <c r="I38" s="126">
        <v>6.9444444444444441E-3</v>
      </c>
      <c r="J38" s="126">
        <v>2.0833333333333333E-3</v>
      </c>
      <c r="K38" s="126"/>
      <c r="L38" s="126"/>
      <c r="M38" s="126">
        <v>6.9444444444444441E-3</v>
      </c>
      <c r="N38" s="126">
        <v>2.0833333333333332E-2</v>
      </c>
      <c r="O38" s="126">
        <v>6.25E-2</v>
      </c>
      <c r="P38" s="126"/>
      <c r="Q38" s="126"/>
      <c r="R38" s="126"/>
      <c r="S38" s="126"/>
      <c r="T38" s="126"/>
      <c r="U38" s="126"/>
      <c r="V38" s="126"/>
      <c r="W38" s="126">
        <v>1.0416666666666666E-2</v>
      </c>
      <c r="X38" s="126"/>
      <c r="Y38" s="126"/>
      <c r="Z38" s="126"/>
      <c r="AA38" s="126"/>
      <c r="AB38" s="126"/>
      <c r="AC38" s="126"/>
      <c r="AD38" s="126"/>
      <c r="AE38" s="126"/>
      <c r="AF38" s="126">
        <v>1.3888888888888888E-2</v>
      </c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>
        <v>1.0416666666666666E-2</v>
      </c>
      <c r="AX38" s="126"/>
      <c r="AY38" s="126"/>
    </row>
    <row r="39" spans="1:51" x14ac:dyDescent="0.3">
      <c r="A39" s="129">
        <v>45828</v>
      </c>
      <c r="B39" s="36" t="s">
        <v>187</v>
      </c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>
        <v>0.32291666666666669</v>
      </c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</row>
    <row r="40" spans="1:51" x14ac:dyDescent="0.3">
      <c r="A40" s="129">
        <v>45828</v>
      </c>
      <c r="B40" s="36" t="s">
        <v>185</v>
      </c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>
        <v>0.32291666666666669</v>
      </c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</row>
    <row r="41" spans="1:51" x14ac:dyDescent="0.3">
      <c r="A41" s="129">
        <v>45828</v>
      </c>
      <c r="B41" s="36" t="s">
        <v>181</v>
      </c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>
        <v>0.32291666666666669</v>
      </c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</row>
    <row r="42" spans="1:51" x14ac:dyDescent="0.3">
      <c r="A42" s="129"/>
      <c r="C42" s="126">
        <f>SUBTOTAL(109,Tablo2[Set-Up])</f>
        <v>0.26736111111111105</v>
      </c>
      <c r="D42" s="126">
        <f>SUBTOTAL(109,Tablo2[Set-Up Sökme])</f>
        <v>0.15277777777777776</v>
      </c>
      <c r="E42" s="126">
        <f>SUBTOTAL(109,Tablo2[[Malzeme Bekleme      ]])</f>
        <v>0.68055555555555558</v>
      </c>
      <c r="F42" s="126">
        <f>SUBTOTAL(109,Tablo2[Kart Fırınlama])</f>
        <v>0.12152777777777778</v>
      </c>
      <c r="G42" s="126">
        <f>SUBTOTAL(109,Tablo2[Üst Amir Kararı])</f>
        <v>3.4722222222222224E-2</v>
      </c>
      <c r="H42" s="126">
        <f>SUBTOTAL(109,Tablo2[Malzeme Düzeltme])</f>
        <v>0</v>
      </c>
      <c r="I42" s="126">
        <f>SUBTOTAL(109,Tablo2[Dek Bezi Değiştirme])</f>
        <v>4.1666666666666671E-2</v>
      </c>
      <c r="J42" s="126">
        <f>SUBTOTAL(109,Tablo2[Ek Hatası])</f>
        <v>0.1034722222222222</v>
      </c>
      <c r="K42" s="126">
        <f>SUBTOTAL(109,Tablo2[Programsal Arıza])</f>
        <v>0.21527777777777779</v>
      </c>
      <c r="L42" s="126">
        <f>SUBTOTAL(109,Tablo2[Feeder Malzeme Değişimi])</f>
        <v>0</v>
      </c>
      <c r="M42" s="126">
        <f>SUBTOTAL(109,Tablo2[Parametre Ayarlama])</f>
        <v>0.27777777777777773</v>
      </c>
      <c r="N42" s="126">
        <f>SUBTOTAL(109,Tablo2[Dizgi Hazırlığı])</f>
        <v>0.2986111111111111</v>
      </c>
      <c r="O42" s="126">
        <f>SUBTOTAL(109,Tablo2[Dizgi Onayı])</f>
        <v>0.38194444444444448</v>
      </c>
      <c r="P42" s="126">
        <f>SUBTOTAL(109,Tablo2[Servo Hatası])</f>
        <v>2.013888888888889E-2</v>
      </c>
      <c r="Q42" s="126">
        <f>SUBTOTAL(109,Tablo2[Eğitim ve Toplantı])</f>
        <v>0</v>
      </c>
      <c r="R42" s="126">
        <f>SUBTOTAL(109,Tablo2[Lehim Çekme])</f>
        <v>0</v>
      </c>
      <c r="S42" s="126">
        <f>SUBTOTAL(109,Tablo2[Stick Ayar])</f>
        <v>0</v>
      </c>
      <c r="T42" s="126">
        <f>SUBTOTAL(109,Tablo2[Feeder Hatası])</f>
        <v>0</v>
      </c>
      <c r="U42" s="126">
        <f>SUBTOTAL(109,Tablo2[Fiducial Hatası])</f>
        <v>3.7500000000000006E-2</v>
      </c>
      <c r="V42" s="126">
        <f>SUBTOTAL(109,Tablo2[Nozzle Hatası])</f>
        <v>5.5555555555555558E-3</v>
      </c>
      <c r="W42" s="126">
        <f>SUBTOTAL(109,Tablo2[Temizlik])</f>
        <v>0.11458333333333334</v>
      </c>
      <c r="X42" s="126">
        <f>SUBTOTAL(109,Tablo2[DEK-YSP Hatası])</f>
        <v>0</v>
      </c>
      <c r="Y42" s="126">
        <f>SUBTOTAL(109,Tablo2[P-tool Program Hazırlama])</f>
        <v>0</v>
      </c>
      <c r="Z42" s="126">
        <f>SUBTOTAL(109,Tablo2[P-Tool Arızası])</f>
        <v>0</v>
      </c>
      <c r="AA42" s="126">
        <f>SUBTOTAL(109,Tablo2[El ile Dizgi])</f>
        <v>5.5555555555555552E-2</v>
      </c>
      <c r="AB42" s="126">
        <f>SUBTOTAL(109,Tablo2[Oxit Hatası])</f>
        <v>0</v>
      </c>
      <c r="AC42" s="126">
        <f>SUBTOTAL(109,Tablo2[İnternet Kesintisi])</f>
        <v>0</v>
      </c>
      <c r="AD42" s="126">
        <f>SUBTOTAL(109,Tablo2[Latex Atma])</f>
        <v>0</v>
      </c>
      <c r="AE42" s="126">
        <f>SUBTOTAL(109,Tablo2[Elektrik Kesintisi])</f>
        <v>0</v>
      </c>
      <c r="AF42" s="126">
        <f>SUBTOTAL(109,Tablo2[Mekanik Arıza])</f>
        <v>2.0833333333333332E-2</v>
      </c>
      <c r="AG42" s="126">
        <f>SUBTOTAL(109,Tablo2[Kasnak Eksikliği])</f>
        <v>0</v>
      </c>
      <c r="AH42" s="126">
        <f>SUBTOTAL(109,Tablo2[Yanlış Malzeme Kullanımı])</f>
        <v>0</v>
      </c>
      <c r="AI42" s="126">
        <f>SUBTOTAL(109,Tablo2[Başka Hatlara Yardım Etme])</f>
        <v>0</v>
      </c>
      <c r="AJ42" s="126">
        <f>SUBTOTAL(109,Tablo2[Malzeme Arama])</f>
        <v>0</v>
      </c>
      <c r="AK42" s="126">
        <f>SUBTOTAL(109,Tablo2[Üretim Yapılmadı])</f>
        <v>9.1895833333333332</v>
      </c>
      <c r="AL42" s="126">
        <f>SUBTOTAL(109,Tablo2[Malzeme Kontrol Etme])</f>
        <v>1.3888888888888888E-2</v>
      </c>
      <c r="AM42" s="126">
        <f>SUBTOTAL(109,Tablo2[Malzeme Hatası])</f>
        <v>0</v>
      </c>
      <c r="AN42" s="126">
        <f>SUBTOTAL(109,Tablo2[AOI Bekleme])</f>
        <v>0</v>
      </c>
      <c r="AO42" s="126">
        <f>SUBTOTAL(109,Tablo2[AOI Makinesi Arızası])</f>
        <v>0</v>
      </c>
      <c r="AP42" s="126">
        <f>SUBTOTAL(109,Tablo2[Arzi ve Periyodik Bakım])</f>
        <v>0</v>
      </c>
      <c r="AQ42" s="126">
        <f>SUBTOTAL(109,Tablo2[Operatör Hatası])</f>
        <v>0</v>
      </c>
      <c r="AR42" s="126">
        <f>SUBTOTAL(109,Tablo2[Vardiya Geçişi])</f>
        <v>0</v>
      </c>
      <c r="AS42" s="126">
        <f>SUBTOTAL(109,Tablo2[Elek Temizleme])</f>
        <v>0</v>
      </c>
      <c r="AT42" s="126">
        <f>SUBTOTAL(109,Tablo2[Yanlış Parti Numaraları Ürünler Sebebiyle Oxit Beklemesi])</f>
        <v>0</v>
      </c>
      <c r="AU42" s="126">
        <f>SUBTOTAL(109,Tablo2[İzbilir Hazırlığı])</f>
        <v>0</v>
      </c>
      <c r="AV42" s="126">
        <f>SUBTOTAL(109,Tablo2[Tepsi Değiştirme])</f>
        <v>0</v>
      </c>
      <c r="AW42" s="126">
        <f>SUBTOTAL(109,Tablo2[Fırın Soğutma])</f>
        <v>0.11458333333333334</v>
      </c>
      <c r="AX42" s="126">
        <f>SUBTOTAL(109,Tablo2[SPI Arızası])</f>
        <v>0</v>
      </c>
      <c r="AY42" s="126">
        <f>SUBTOTAL(109,Tablo2[Alkol Doldurma])</f>
        <v>1.0416666666666666E-2</v>
      </c>
    </row>
    <row r="44" spans="1:51" x14ac:dyDescent="0.3">
      <c r="B44" s="36" t="s">
        <v>138</v>
      </c>
      <c r="C44" s="127" cm="1">
        <f t="array" ref="C44">_xlfn.XLOOKUP(B44,Tablo2[[#Headers],[Set-Up]:[Alkol Doldurma]],Tablo2[[#Totals],[Set-Up]:[Alkol Doldurma]])</f>
        <v>9.1895833333333332</v>
      </c>
      <c r="D44">
        <f>220*60+33</f>
        <v>13233</v>
      </c>
    </row>
    <row r="45" spans="1:51" x14ac:dyDescent="0.3">
      <c r="B45" s="36" t="s">
        <v>112</v>
      </c>
      <c r="C45" s="127" cm="1">
        <f t="array" ref="C45">_xlfn.XLOOKUP(B45,Tablo2[[#Headers],[Set-Up]:[Alkol Doldurma]],Tablo2[[#Totals],[Set-Up]:[Alkol Doldurma]])</f>
        <v>0.68055555555555558</v>
      </c>
      <c r="D45" s="52">
        <v>980</v>
      </c>
    </row>
    <row r="46" spans="1:51" x14ac:dyDescent="0.3">
      <c r="B46" s="36" t="s">
        <v>16</v>
      </c>
      <c r="C46" s="127" cm="1">
        <f t="array" ref="C46">_xlfn.XLOOKUP(B46,Tablo2[[#Headers],[Set-Up]:[Alkol Doldurma]],Tablo2[[#Totals],[Set-Up]:[Alkol Doldurma]])</f>
        <v>0.38194444444444448</v>
      </c>
      <c r="D46" s="52">
        <v>550</v>
      </c>
    </row>
    <row r="47" spans="1:51" x14ac:dyDescent="0.3">
      <c r="B47" s="36" t="s">
        <v>15</v>
      </c>
      <c r="C47" s="127" cm="1">
        <f t="array" ref="C47">_xlfn.XLOOKUP(B47,Tablo2[[#Headers],[Set-Up]:[Alkol Doldurma]],Tablo2[[#Totals],[Set-Up]:[Alkol Doldurma]])</f>
        <v>0.2986111111111111</v>
      </c>
      <c r="D47" s="52">
        <v>430</v>
      </c>
    </row>
    <row r="48" spans="1:51" x14ac:dyDescent="0.3">
      <c r="B48" s="36" t="s">
        <v>14</v>
      </c>
      <c r="C48" s="127" cm="1">
        <f t="array" ref="C48">_xlfn.XLOOKUP(B48,Tablo2[[#Headers],[Set-Up]:[Alkol Doldurma]],Tablo2[[#Totals],[Set-Up]:[Alkol Doldurma]])</f>
        <v>0.27777777777777773</v>
      </c>
      <c r="D48" s="52">
        <v>400</v>
      </c>
    </row>
    <row r="49" spans="2:4" x14ac:dyDescent="0.3">
      <c r="B49" s="36" t="s">
        <v>7</v>
      </c>
      <c r="C49" s="127" cm="1">
        <f t="array" ref="C49">_xlfn.XLOOKUP(B49,Tablo2[[#Headers],[Set-Up]:[Alkol Doldurma]],Tablo2[[#Totals],[Set-Up]:[Alkol Doldurma]])</f>
        <v>0.26736111111111105</v>
      </c>
      <c r="D49" s="52">
        <v>385</v>
      </c>
    </row>
    <row r="50" spans="2:4" x14ac:dyDescent="0.3">
      <c r="B50" s="36" t="s">
        <v>12</v>
      </c>
      <c r="C50" s="127" cm="1">
        <f t="array" ref="C50">_xlfn.XLOOKUP(B50,Tablo2[[#Headers],[Set-Up]:[Alkol Doldurma]],Tablo2[[#Totals],[Set-Up]:[Alkol Doldurma]])</f>
        <v>0.21527777777777779</v>
      </c>
      <c r="D50" s="52">
        <v>310</v>
      </c>
    </row>
    <row r="51" spans="2:4" x14ac:dyDescent="0.3">
      <c r="B51" s="36" t="s">
        <v>156</v>
      </c>
      <c r="C51" s="127" cm="1">
        <f t="array" ref="C51">_xlfn.XLOOKUP(B51,Tablo2[[#Headers],[Set-Up]:[Alkol Doldurma]],Tablo2[[#Totals],[Set-Up]:[Alkol Doldurma]])</f>
        <v>0.15277777777777776</v>
      </c>
      <c r="D51" s="52">
        <v>220</v>
      </c>
    </row>
    <row r="52" spans="2:4" x14ac:dyDescent="0.3">
      <c r="B52" s="36" t="s">
        <v>137</v>
      </c>
      <c r="C52" s="127" cm="1">
        <f t="array" ref="C52">_xlfn.XLOOKUP(B52,Tablo2[[#Headers],[Set-Up]:[Alkol Doldurma]],Tablo2[[#Totals],[Set-Up]:[Alkol Doldurma]])</f>
        <v>0.12152777777777778</v>
      </c>
      <c r="D52" s="52">
        <v>175</v>
      </c>
    </row>
    <row r="53" spans="2:4" x14ac:dyDescent="0.3">
      <c r="B53" s="36" t="s">
        <v>22</v>
      </c>
      <c r="C53" s="127" cm="1">
        <f t="array" ref="C53">_xlfn.XLOOKUP(B53,Tablo2[[#Headers],[Set-Up]:[Alkol Doldurma]],Tablo2[[#Totals],[Set-Up]:[Alkol Doldurma]])</f>
        <v>0.11458333333333334</v>
      </c>
      <c r="D53" s="52">
        <v>165</v>
      </c>
    </row>
    <row r="54" spans="2:4" x14ac:dyDescent="0.3">
      <c r="B54" s="36" t="s">
        <v>143</v>
      </c>
      <c r="C54" s="127" cm="1">
        <f t="array" ref="C54">_xlfn.XLOOKUP(B54,Tablo2[[#Headers],[Set-Up]:[Alkol Doldurma]],Tablo2[[#Totals],[Set-Up]:[Alkol Doldurma]])</f>
        <v>0.11458333333333334</v>
      </c>
      <c r="D54" s="52">
        <v>165</v>
      </c>
    </row>
    <row r="55" spans="2:4" x14ac:dyDescent="0.3">
      <c r="B55" s="36" t="s">
        <v>11</v>
      </c>
      <c r="C55" s="127" cm="1">
        <f t="array" ref="C55">_xlfn.XLOOKUP(B55,Tablo2[[#Headers],[Set-Up]:[Alkol Doldurma]],Tablo2[[#Totals],[Set-Up]:[Alkol Doldurma]])</f>
        <v>0.1034722222222222</v>
      </c>
      <c r="D55" s="52">
        <v>149</v>
      </c>
    </row>
    <row r="56" spans="2:4" x14ac:dyDescent="0.3">
      <c r="B56" s="36" t="s">
        <v>120</v>
      </c>
      <c r="C56" s="127" cm="1">
        <f t="array" ref="C56">_xlfn.XLOOKUP(B56,Tablo2[[#Headers],[Set-Up]:[Alkol Doldurma]],Tablo2[[#Totals],[Set-Up]:[Alkol Doldurma]])</f>
        <v>5.5555555555555552E-2</v>
      </c>
      <c r="D56" s="52">
        <v>80</v>
      </c>
    </row>
    <row r="57" spans="2:4" x14ac:dyDescent="0.3">
      <c r="B57" s="36" t="s">
        <v>10</v>
      </c>
      <c r="C57" s="127" cm="1">
        <f t="array" ref="C57">_xlfn.XLOOKUP(B57,Tablo2[[#Headers],[Set-Up]:[Alkol Doldurma]],Tablo2[[#Totals],[Set-Up]:[Alkol Doldurma]])</f>
        <v>4.1666666666666671E-2</v>
      </c>
      <c r="D57" s="52">
        <v>60</v>
      </c>
    </row>
    <row r="58" spans="2:4" x14ac:dyDescent="0.3">
      <c r="B58" s="36" t="s">
        <v>20</v>
      </c>
      <c r="C58" s="127" cm="1">
        <f t="array" ref="C58">_xlfn.XLOOKUP(B58,Tablo2[[#Headers],[Set-Up]:[Alkol Doldurma]],Tablo2[[#Totals],[Set-Up]:[Alkol Doldurma]])</f>
        <v>3.7500000000000006E-2</v>
      </c>
      <c r="D58" s="52">
        <v>54</v>
      </c>
    </row>
    <row r="59" spans="2:4" x14ac:dyDescent="0.3">
      <c r="B59" s="36" t="s">
        <v>8</v>
      </c>
      <c r="C59" s="127" cm="1">
        <f t="array" ref="C59">_xlfn.XLOOKUP(B59,Tablo2[[#Headers],[Set-Up]:[Alkol Doldurma]],Tablo2[[#Totals],[Set-Up]:[Alkol Doldurma]])</f>
        <v>3.4722222222222224E-2</v>
      </c>
      <c r="D59" s="52">
        <v>50</v>
      </c>
    </row>
    <row r="60" spans="2:4" x14ac:dyDescent="0.3">
      <c r="B60" s="36" t="s">
        <v>27</v>
      </c>
      <c r="C60" s="127" cm="1">
        <f t="array" ref="C60">_xlfn.XLOOKUP(B60,Tablo2[[#Headers],[Set-Up]:[Alkol Doldurma]],Tablo2[[#Totals],[Set-Up]:[Alkol Doldurma]])</f>
        <v>2.0833333333333332E-2</v>
      </c>
      <c r="D60" s="52">
        <v>30</v>
      </c>
    </row>
    <row r="61" spans="2:4" x14ac:dyDescent="0.3">
      <c r="B61" s="36" t="s">
        <v>17</v>
      </c>
      <c r="C61" s="127" cm="1">
        <f t="array" ref="C61">_xlfn.XLOOKUP(B61,Tablo2[[#Headers],[Set-Up]:[Alkol Doldurma]],Tablo2[[#Totals],[Set-Up]:[Alkol Doldurma]])</f>
        <v>2.013888888888889E-2</v>
      </c>
      <c r="D61" s="52">
        <v>29</v>
      </c>
    </row>
    <row r="62" spans="2:4" x14ac:dyDescent="0.3">
      <c r="B62" s="36" t="s">
        <v>113</v>
      </c>
      <c r="C62" s="127" cm="1">
        <f t="array" ref="C62">_xlfn.XLOOKUP(B62,Tablo2[[#Headers],[Set-Up]:[Alkol Doldurma]],Tablo2[[#Totals],[Set-Up]:[Alkol Doldurma]])</f>
        <v>1.3888888888888888E-2</v>
      </c>
      <c r="D62" s="52">
        <v>20</v>
      </c>
    </row>
    <row r="63" spans="2:4" x14ac:dyDescent="0.3">
      <c r="B63" s="36" t="s">
        <v>116</v>
      </c>
      <c r="C63" s="127" cm="1">
        <f t="array" ref="C63">_xlfn.XLOOKUP(B63,Tablo2[[#Headers],[Set-Up]:[Alkol Doldurma]],Tablo2[[#Totals],[Set-Up]:[Alkol Doldurma]])</f>
        <v>1.0416666666666666E-2</v>
      </c>
      <c r="D63" s="52">
        <v>15</v>
      </c>
    </row>
    <row r="64" spans="2:4" x14ac:dyDescent="0.3">
      <c r="B64" s="36" t="s">
        <v>21</v>
      </c>
      <c r="C64" s="127" cm="1">
        <f t="array" ref="C64">_xlfn.XLOOKUP(B64,Tablo2[[#Headers],[Set-Up]:[Alkol Doldurma]],Tablo2[[#Totals],[Set-Up]:[Alkol Doldurma]])</f>
        <v>5.5555555555555558E-3</v>
      </c>
      <c r="D64" s="52">
        <v>8</v>
      </c>
    </row>
  </sheetData>
  <sortState xmlns:xlrd2="http://schemas.microsoft.com/office/spreadsheetml/2017/richdata2" ref="B44:C64">
    <sortCondition descending="1" ref="C44:C64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D6A1-7F39-46C6-8091-B7F7DE2BD8A3}">
  <dimension ref="A1:AY66"/>
  <sheetViews>
    <sheetView tabSelected="1" topLeftCell="A43" workbookViewId="0">
      <selection activeCell="E50" sqref="E50"/>
    </sheetView>
  </sheetViews>
  <sheetFormatPr defaultRowHeight="14.4" x14ac:dyDescent="0.3"/>
  <cols>
    <col min="2" max="2" width="36" bestFit="1" customWidth="1"/>
    <col min="3" max="3" width="9.109375" bestFit="1" customWidth="1"/>
    <col min="4" max="4" width="14.88671875" customWidth="1"/>
    <col min="5" max="5" width="20.88671875" customWidth="1"/>
    <col min="6" max="6" width="14.44140625" customWidth="1"/>
    <col min="7" max="7" width="15.44140625" customWidth="1"/>
    <col min="8" max="8" width="18.88671875" customWidth="1"/>
    <col min="9" max="9" width="19.21875" customWidth="1"/>
    <col min="10" max="10" width="10.44140625" customWidth="1"/>
    <col min="11" max="11" width="16.88671875" customWidth="1"/>
    <col min="12" max="12" width="24.109375" customWidth="1"/>
    <col min="13" max="13" width="20.109375" customWidth="1"/>
    <col min="14" max="14" width="13.6640625" customWidth="1"/>
    <col min="15" max="15" width="12.109375" customWidth="1"/>
    <col min="16" max="16" width="13.21875" customWidth="1"/>
    <col min="17" max="17" width="17.88671875" customWidth="1"/>
    <col min="18" max="18" width="14.21875" customWidth="1"/>
    <col min="19" max="19" width="11.21875" customWidth="1"/>
    <col min="20" max="20" width="14.109375" customWidth="1"/>
    <col min="21" max="21" width="14.77734375" customWidth="1"/>
    <col min="22" max="22" width="13.88671875" customWidth="1"/>
    <col min="23" max="23" width="9.6640625" customWidth="1"/>
    <col min="24" max="24" width="15.5546875" customWidth="1"/>
    <col min="25" max="25" width="24.33203125" customWidth="1"/>
    <col min="26" max="26" width="14.109375" customWidth="1"/>
    <col min="27" max="27" width="11" customWidth="1"/>
    <col min="28" max="28" width="11.77734375" customWidth="1"/>
    <col min="29" max="29" width="16.88671875" customWidth="1"/>
    <col min="30" max="30" width="12.33203125" customWidth="1"/>
    <col min="31" max="31" width="16.33203125" customWidth="1"/>
    <col min="32" max="32" width="14.77734375" customWidth="1"/>
    <col min="33" max="33" width="15.88671875" customWidth="1"/>
    <col min="34" max="34" width="24" customWidth="1"/>
    <col min="35" max="35" width="25.33203125" customWidth="1"/>
    <col min="36" max="36" width="16.5546875" customWidth="1"/>
    <col min="37" max="37" width="17.33203125" customWidth="1"/>
    <col min="38" max="38" width="22" customWidth="1"/>
    <col min="39" max="39" width="16.109375" customWidth="1"/>
    <col min="40" max="40" width="13.6640625" customWidth="1"/>
    <col min="41" max="41" width="19.77734375" customWidth="1"/>
    <col min="42" max="42" width="22.44140625" customWidth="1"/>
    <col min="43" max="43" width="16" customWidth="1"/>
    <col min="44" max="44" width="14.5546875" customWidth="1"/>
    <col min="45" max="45" width="15.77734375" customWidth="1"/>
    <col min="46" max="46" width="49.77734375" customWidth="1"/>
    <col min="47" max="47" width="14.21875" customWidth="1"/>
    <col min="48" max="48" width="16.5546875" customWidth="1"/>
    <col min="49" max="49" width="14.44140625" customWidth="1"/>
    <col min="50" max="50" width="11.33203125" customWidth="1"/>
    <col min="51" max="51" width="15.88671875" customWidth="1"/>
  </cols>
  <sheetData>
    <row r="1" spans="1:51" x14ac:dyDescent="0.3">
      <c r="A1" t="s">
        <v>0</v>
      </c>
      <c r="B1" t="s">
        <v>1</v>
      </c>
      <c r="C1" t="s">
        <v>7</v>
      </c>
      <c r="D1" t="s">
        <v>156</v>
      </c>
      <c r="E1" t="s">
        <v>112</v>
      </c>
      <c r="F1" t="s">
        <v>137</v>
      </c>
      <c r="G1" t="s">
        <v>8</v>
      </c>
      <c r="H1" t="s">
        <v>125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141</v>
      </c>
      <c r="S1" t="s">
        <v>140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118</v>
      </c>
      <c r="Z1" t="s">
        <v>148</v>
      </c>
      <c r="AA1" t="s">
        <v>120</v>
      </c>
      <c r="AB1" t="s">
        <v>24</v>
      </c>
      <c r="AC1" t="s">
        <v>153</v>
      </c>
      <c r="AD1" t="s">
        <v>121</v>
      </c>
      <c r="AE1" t="s">
        <v>26</v>
      </c>
      <c r="AF1" t="s">
        <v>27</v>
      </c>
      <c r="AG1" t="s">
        <v>123</v>
      </c>
      <c r="AH1" t="s">
        <v>28</v>
      </c>
      <c r="AI1" t="s">
        <v>110</v>
      </c>
      <c r="AJ1" t="s">
        <v>29</v>
      </c>
      <c r="AK1" t="s">
        <v>138</v>
      </c>
      <c r="AL1" t="s">
        <v>113</v>
      </c>
      <c r="AM1" t="s">
        <v>114</v>
      </c>
      <c r="AN1" t="s">
        <v>31</v>
      </c>
      <c r="AO1" t="s">
        <v>111</v>
      </c>
      <c r="AP1" t="s">
        <v>142</v>
      </c>
      <c r="AQ1" t="s">
        <v>9</v>
      </c>
      <c r="AR1" t="s">
        <v>131</v>
      </c>
      <c r="AS1" t="s">
        <v>127</v>
      </c>
      <c r="AT1" t="s">
        <v>130</v>
      </c>
      <c r="AU1" t="s">
        <v>151</v>
      </c>
      <c r="AV1" t="s">
        <v>134</v>
      </c>
      <c r="AW1" t="s">
        <v>143</v>
      </c>
      <c r="AX1" t="s">
        <v>128</v>
      </c>
      <c r="AY1" t="s">
        <v>116</v>
      </c>
    </row>
    <row r="2" spans="1:51" x14ac:dyDescent="0.3">
      <c r="A2">
        <v>45831</v>
      </c>
      <c r="B2" t="s">
        <v>193</v>
      </c>
      <c r="C2" s="131">
        <v>6.9444444444444441E-3</v>
      </c>
      <c r="D2" s="131"/>
      <c r="E2" s="131">
        <v>6.9444444444444448E-2</v>
      </c>
      <c r="F2" s="131"/>
      <c r="G2" s="131"/>
      <c r="H2" s="131"/>
      <c r="I2" s="131"/>
      <c r="J2" s="131">
        <v>1.0416666666666666E-2</v>
      </c>
      <c r="K2" s="131"/>
      <c r="L2" s="131"/>
      <c r="M2" s="131"/>
      <c r="N2" s="131">
        <v>2.0833333333333332E-2</v>
      </c>
      <c r="O2" s="131">
        <v>0.2013888888888889</v>
      </c>
      <c r="P2" s="131"/>
      <c r="Q2" s="131"/>
      <c r="R2" s="131"/>
      <c r="S2" s="131"/>
      <c r="T2" s="131"/>
      <c r="U2" s="131">
        <v>6.9444444444444441E-3</v>
      </c>
      <c r="V2" s="131">
        <v>3.472222222222222E-3</v>
      </c>
      <c r="W2" s="131">
        <v>1.0416666666666666E-2</v>
      </c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>
        <v>1.0416666666666666E-2</v>
      </c>
      <c r="AX2" s="131"/>
      <c r="AY2" s="131"/>
    </row>
    <row r="3" spans="1:51" x14ac:dyDescent="0.3">
      <c r="A3">
        <v>45831</v>
      </c>
      <c r="B3" t="s">
        <v>149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>
        <v>0.35416666666666669</v>
      </c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</row>
    <row r="4" spans="1:51" x14ac:dyDescent="0.3">
      <c r="A4">
        <v>45831</v>
      </c>
      <c r="B4" t="s">
        <v>155</v>
      </c>
      <c r="C4" s="131">
        <v>1.3888888888888888E-2</v>
      </c>
      <c r="D4" s="131"/>
      <c r="E4" s="131">
        <v>1.3888888888888888E-2</v>
      </c>
      <c r="F4" s="131"/>
      <c r="G4" s="131"/>
      <c r="H4" s="131"/>
      <c r="I4" s="131">
        <v>6.9444444444444441E-3</v>
      </c>
      <c r="J4" s="131">
        <v>1.0416666666666666E-2</v>
      </c>
      <c r="K4" s="131"/>
      <c r="L4" s="131"/>
      <c r="M4" s="131"/>
      <c r="N4" s="131">
        <v>2.0833333333333332E-2</v>
      </c>
      <c r="O4" s="131"/>
      <c r="P4" s="131"/>
      <c r="Q4" s="131"/>
      <c r="R4" s="131"/>
      <c r="S4" s="131"/>
      <c r="T4" s="131"/>
      <c r="U4" s="131"/>
      <c r="V4" s="131"/>
      <c r="W4" s="131">
        <v>1.0416666666666666E-2</v>
      </c>
      <c r="X4" s="131"/>
      <c r="Y4" s="131"/>
      <c r="Z4" s="131"/>
      <c r="AA4" s="131"/>
      <c r="AB4" s="131"/>
      <c r="AC4" s="131"/>
      <c r="AD4" s="131"/>
      <c r="AE4" s="131"/>
      <c r="AF4" s="131">
        <v>1.0416666666666666E-2</v>
      </c>
      <c r="AG4" s="131"/>
      <c r="AH4" s="131"/>
      <c r="AI4" s="131"/>
      <c r="AJ4" s="131"/>
      <c r="AK4" s="131">
        <v>3.4722222222222224E-2</v>
      </c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>
        <v>1.0416666666666666E-2</v>
      </c>
      <c r="AX4" s="131"/>
      <c r="AY4" s="131">
        <v>3.472222222222222E-3</v>
      </c>
    </row>
    <row r="5" spans="1:51" x14ac:dyDescent="0.3">
      <c r="A5">
        <v>45831</v>
      </c>
      <c r="B5" t="s">
        <v>186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>
        <v>0.35416666666666669</v>
      </c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</row>
    <row r="6" spans="1:51" x14ac:dyDescent="0.3">
      <c r="A6">
        <v>45831</v>
      </c>
      <c r="B6" t="s">
        <v>196</v>
      </c>
      <c r="C6" s="131">
        <v>1.7361111111111112E-2</v>
      </c>
      <c r="D6" s="131">
        <v>1.3888888888888888E-2</v>
      </c>
      <c r="E6" s="131"/>
      <c r="F6" s="131"/>
      <c r="G6" s="131"/>
      <c r="H6" s="131"/>
      <c r="I6" s="131"/>
      <c r="J6" s="131">
        <v>4.8611111111111112E-3</v>
      </c>
      <c r="K6" s="131">
        <v>1.0416666666666666E-2</v>
      </c>
      <c r="L6" s="131"/>
      <c r="M6" s="131"/>
      <c r="N6" s="131">
        <v>2.0833333333333332E-2</v>
      </c>
      <c r="O6" s="131">
        <v>1.3888888888888888E-2</v>
      </c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>
        <v>0.11458333333333333</v>
      </c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</row>
    <row r="7" spans="1:51" x14ac:dyDescent="0.3">
      <c r="A7">
        <v>45831</v>
      </c>
      <c r="B7" t="s">
        <v>187</v>
      </c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>
        <v>0.35416666666666669</v>
      </c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</row>
    <row r="8" spans="1:51" x14ac:dyDescent="0.3">
      <c r="A8">
        <v>45831</v>
      </c>
      <c r="B8" t="s">
        <v>185</v>
      </c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>
        <v>0.35416666666666669</v>
      </c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</row>
    <row r="9" spans="1:51" x14ac:dyDescent="0.3">
      <c r="A9">
        <v>45831</v>
      </c>
      <c r="B9" t="s">
        <v>181</v>
      </c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>
        <v>0.35416666666666669</v>
      </c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</row>
    <row r="10" spans="1:51" x14ac:dyDescent="0.3">
      <c r="A10">
        <v>45832</v>
      </c>
      <c r="B10" t="s">
        <v>197</v>
      </c>
      <c r="C10" s="131">
        <v>6.9444444444444441E-3</v>
      </c>
      <c r="D10" s="131"/>
      <c r="E10" s="131">
        <v>6.9444444444444448E-2</v>
      </c>
      <c r="F10" s="131"/>
      <c r="G10" s="131"/>
      <c r="H10" s="131"/>
      <c r="I10" s="131"/>
      <c r="J10" s="131">
        <v>6.9444444444444441E-3</v>
      </c>
      <c r="K10" s="131"/>
      <c r="L10" s="131"/>
      <c r="M10" s="131">
        <v>6.9444444444444448E-2</v>
      </c>
      <c r="N10" s="131">
        <v>2.0833333333333332E-2</v>
      </c>
      <c r="O10" s="131"/>
      <c r="P10" s="131"/>
      <c r="Q10" s="131"/>
      <c r="R10" s="131"/>
      <c r="S10" s="131"/>
      <c r="T10" s="131"/>
      <c r="U10" s="131"/>
      <c r="V10" s="131"/>
      <c r="W10" s="131">
        <v>1.0416666666666666E-2</v>
      </c>
      <c r="X10" s="131"/>
      <c r="Y10" s="131"/>
      <c r="Z10" s="131"/>
      <c r="AA10" s="131">
        <v>7.6388888888888895E-2</v>
      </c>
      <c r="AB10" s="131"/>
      <c r="AC10" s="131"/>
      <c r="AD10" s="131"/>
      <c r="AE10" s="131"/>
      <c r="AF10" s="131"/>
      <c r="AG10" s="131"/>
      <c r="AH10" s="131"/>
      <c r="AI10" s="131"/>
      <c r="AJ10" s="131"/>
      <c r="AK10" s="131">
        <v>6.9444444444444448E-2</v>
      </c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>
        <v>1.0416666666666666E-2</v>
      </c>
      <c r="AX10" s="131"/>
      <c r="AY10" s="131"/>
    </row>
    <row r="11" spans="1:51" x14ac:dyDescent="0.3">
      <c r="A11">
        <v>45832</v>
      </c>
      <c r="B11" t="s">
        <v>149</v>
      </c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>
        <v>0.35416666666666669</v>
      </c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</row>
    <row r="12" spans="1:51" x14ac:dyDescent="0.3">
      <c r="A12">
        <v>45832</v>
      </c>
      <c r="B12" t="s">
        <v>198</v>
      </c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>
        <v>0.35416666666666669</v>
      </c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</row>
    <row r="13" spans="1:51" x14ac:dyDescent="0.3">
      <c r="A13">
        <v>45832</v>
      </c>
      <c r="B13" t="s">
        <v>186</v>
      </c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>
        <v>0.35416666666666669</v>
      </c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</row>
    <row r="14" spans="1:51" x14ac:dyDescent="0.3">
      <c r="A14">
        <v>45832</v>
      </c>
      <c r="B14" t="s">
        <v>199</v>
      </c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>
        <v>0.35416666666666669</v>
      </c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</row>
    <row r="15" spans="1:51" x14ac:dyDescent="0.3">
      <c r="A15">
        <v>45832</v>
      </c>
      <c r="B15" t="s">
        <v>187</v>
      </c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>
        <v>0.35416666666666669</v>
      </c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</row>
    <row r="16" spans="1:51" x14ac:dyDescent="0.3">
      <c r="A16">
        <v>45832</v>
      </c>
      <c r="B16" t="s">
        <v>200</v>
      </c>
      <c r="C16" s="131"/>
      <c r="D16" s="131"/>
      <c r="E16" s="131"/>
      <c r="F16" s="131">
        <v>3.4722222222222224E-2</v>
      </c>
      <c r="G16" s="131">
        <v>2.0833333333333332E-2</v>
      </c>
      <c r="H16" s="131"/>
      <c r="I16" s="131"/>
      <c r="J16" s="131"/>
      <c r="K16" s="131"/>
      <c r="L16" s="131"/>
      <c r="M16" s="131">
        <v>0.15972222222222221</v>
      </c>
      <c r="N16" s="131"/>
      <c r="O16" s="131">
        <v>5.5555555555555552E-2</v>
      </c>
      <c r="P16" s="131">
        <v>1.3888888888888888E-2</v>
      </c>
      <c r="Q16" s="131"/>
      <c r="R16" s="131"/>
      <c r="S16" s="131"/>
      <c r="T16" s="131"/>
      <c r="U16" s="131"/>
      <c r="V16" s="131"/>
      <c r="W16" s="131">
        <v>1.0416666666666666E-2</v>
      </c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>
        <v>1.0416666666666666E-2</v>
      </c>
      <c r="AX16" s="131"/>
      <c r="AY16" s="131"/>
    </row>
    <row r="17" spans="1:51" x14ac:dyDescent="0.3">
      <c r="A17">
        <v>45832</v>
      </c>
      <c r="B17" t="s">
        <v>181</v>
      </c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>
        <v>0.35416666666666669</v>
      </c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</row>
    <row r="18" spans="1:51" x14ac:dyDescent="0.3">
      <c r="A18">
        <v>45833</v>
      </c>
      <c r="B18" t="s">
        <v>201</v>
      </c>
      <c r="C18" s="131">
        <v>6.9444444444444441E-3</v>
      </c>
      <c r="D18" s="131"/>
      <c r="E18" s="131"/>
      <c r="F18" s="131">
        <v>8.3333333333333329E-2</v>
      </c>
      <c r="G18" s="131"/>
      <c r="H18" s="131"/>
      <c r="I18" s="131">
        <v>1.0416666666666666E-2</v>
      </c>
      <c r="J18" s="131">
        <v>6.9444444444444441E-3</v>
      </c>
      <c r="K18" s="131"/>
      <c r="L18" s="131"/>
      <c r="M18" s="131">
        <v>0.12847222222222221</v>
      </c>
      <c r="N18" s="131">
        <v>2.0833333333333332E-2</v>
      </c>
      <c r="O18" s="131"/>
      <c r="P18" s="131"/>
      <c r="Q18" s="131"/>
      <c r="R18" s="131"/>
      <c r="S18" s="131"/>
      <c r="T18" s="131"/>
      <c r="U18" s="131">
        <v>6.9444444444444441E-3</v>
      </c>
      <c r="V18" s="131"/>
      <c r="W18" s="131">
        <v>1.0416666666666666E-2</v>
      </c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>
        <v>1.0416666666666666E-2</v>
      </c>
      <c r="AX18" s="131"/>
      <c r="AY18" s="131"/>
    </row>
    <row r="19" spans="1:51" x14ac:dyDescent="0.3">
      <c r="A19">
        <v>45833</v>
      </c>
      <c r="B19" t="s">
        <v>149</v>
      </c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>
        <v>0.35416666666666669</v>
      </c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</row>
    <row r="20" spans="1:51" x14ac:dyDescent="0.3">
      <c r="A20">
        <v>45833</v>
      </c>
      <c r="B20" t="s">
        <v>155</v>
      </c>
      <c r="C20" s="131"/>
      <c r="D20" s="131"/>
      <c r="E20" s="131"/>
      <c r="F20" s="131"/>
      <c r="G20" s="131"/>
      <c r="H20" s="131"/>
      <c r="I20" s="131">
        <v>6.9444444444444441E-3</v>
      </c>
      <c r="J20" s="131">
        <v>6.9444444444444441E-3</v>
      </c>
      <c r="K20" s="131"/>
      <c r="L20" s="131"/>
      <c r="M20" s="131"/>
      <c r="N20" s="131">
        <v>2.0833333333333332E-2</v>
      </c>
      <c r="O20" s="131">
        <v>0.11805555555555555</v>
      </c>
      <c r="P20" s="131"/>
      <c r="Q20" s="131"/>
      <c r="R20" s="131"/>
      <c r="S20" s="131"/>
      <c r="T20" s="131"/>
      <c r="U20" s="131"/>
      <c r="V20" s="131"/>
      <c r="W20" s="131">
        <v>1.0416666666666666E-2</v>
      </c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>
        <v>1.0416666666666666E-2</v>
      </c>
      <c r="AX20" s="131"/>
      <c r="AY20" s="131"/>
    </row>
    <row r="21" spans="1:51" x14ac:dyDescent="0.3">
      <c r="A21">
        <v>45833</v>
      </c>
      <c r="B21" t="s">
        <v>186</v>
      </c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>
        <v>0.35416666666666669</v>
      </c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</row>
    <row r="22" spans="1:51" x14ac:dyDescent="0.3">
      <c r="A22">
        <v>45833</v>
      </c>
      <c r="B22" t="s">
        <v>199</v>
      </c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>
        <v>0.35416666666666669</v>
      </c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</row>
    <row r="23" spans="1:51" x14ac:dyDescent="0.3">
      <c r="A23">
        <v>45833</v>
      </c>
      <c r="B23" t="s">
        <v>187</v>
      </c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>
        <v>0.35416666666666669</v>
      </c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</row>
    <row r="24" spans="1:51" x14ac:dyDescent="0.3">
      <c r="A24">
        <v>45833</v>
      </c>
      <c r="B24" t="s">
        <v>202</v>
      </c>
      <c r="C24" s="131"/>
      <c r="D24" s="131"/>
      <c r="E24" s="131"/>
      <c r="F24" s="131"/>
      <c r="G24" s="131"/>
      <c r="H24" s="131"/>
      <c r="I24" s="131">
        <v>8.3333333333333332E-3</v>
      </c>
      <c r="J24" s="131">
        <v>1.0416666666666666E-2</v>
      </c>
      <c r="K24" s="131"/>
      <c r="L24" s="131"/>
      <c r="M24" s="131">
        <v>1.3888888888888888E-2</v>
      </c>
      <c r="N24" s="131">
        <v>2.4305555555555556E-2</v>
      </c>
      <c r="O24" s="131"/>
      <c r="P24" s="131">
        <v>7.6388888888888886E-3</v>
      </c>
      <c r="Q24" s="131"/>
      <c r="R24" s="131"/>
      <c r="S24" s="131"/>
      <c r="T24" s="131"/>
      <c r="U24" s="131"/>
      <c r="V24" s="131"/>
      <c r="W24" s="131">
        <v>1.0416666666666666E-2</v>
      </c>
      <c r="X24" s="131"/>
      <c r="Y24" s="131"/>
      <c r="Z24" s="131"/>
      <c r="AA24" s="131"/>
      <c r="AB24" s="131"/>
      <c r="AC24" s="131"/>
      <c r="AD24" s="131"/>
      <c r="AE24" s="131"/>
      <c r="AF24" s="131">
        <v>0.1701388888888889</v>
      </c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>
        <v>1.0416666666666666E-2</v>
      </c>
      <c r="AX24" s="131"/>
      <c r="AY24" s="131"/>
    </row>
    <row r="25" spans="1:51" x14ac:dyDescent="0.3">
      <c r="A25">
        <v>45833</v>
      </c>
      <c r="B25" t="s">
        <v>181</v>
      </c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>
        <v>0.35416666666666669</v>
      </c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</row>
    <row r="26" spans="1:51" x14ac:dyDescent="0.3">
      <c r="A26">
        <v>45834</v>
      </c>
      <c r="B26" t="s">
        <v>201</v>
      </c>
      <c r="C26" s="131">
        <v>6.9444444444444441E-3</v>
      </c>
      <c r="D26" s="131"/>
      <c r="E26" s="131">
        <v>0.26041666666666669</v>
      </c>
      <c r="F26" s="131"/>
      <c r="G26" s="131"/>
      <c r="H26" s="131"/>
      <c r="I26" s="131"/>
      <c r="J26" s="131">
        <v>6.9444444444444441E-3</v>
      </c>
      <c r="K26" s="131"/>
      <c r="L26" s="131"/>
      <c r="M26" s="131"/>
      <c r="N26" s="131">
        <v>2.0833333333333332E-2</v>
      </c>
      <c r="O26" s="131"/>
      <c r="P26" s="131">
        <v>3.472222222222222E-3</v>
      </c>
      <c r="Q26" s="131"/>
      <c r="R26" s="131"/>
      <c r="S26" s="131"/>
      <c r="T26" s="131"/>
      <c r="U26" s="131">
        <v>6.9444444444444441E-3</v>
      </c>
      <c r="V26" s="131">
        <v>6.9444444444444441E-3</v>
      </c>
      <c r="W26" s="131"/>
      <c r="X26" s="131"/>
      <c r="Y26" s="131"/>
      <c r="Z26" s="131"/>
      <c r="AA26" s="131">
        <v>2.0833333333333332E-2</v>
      </c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</row>
    <row r="27" spans="1:51" x14ac:dyDescent="0.3">
      <c r="A27">
        <v>45834</v>
      </c>
      <c r="B27" t="s">
        <v>149</v>
      </c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>
        <v>0.35416666666666669</v>
      </c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</row>
    <row r="28" spans="1:51" x14ac:dyDescent="0.3">
      <c r="A28">
        <v>45834</v>
      </c>
      <c r="B28" t="s">
        <v>155</v>
      </c>
      <c r="C28" s="131"/>
      <c r="D28" s="131"/>
      <c r="E28" s="131"/>
      <c r="F28" s="131"/>
      <c r="G28" s="131"/>
      <c r="H28" s="131"/>
      <c r="I28" s="131">
        <v>1.3888888888888888E-2</v>
      </c>
      <c r="J28" s="131">
        <v>1.5972222222222221E-2</v>
      </c>
      <c r="K28" s="131"/>
      <c r="L28" s="131"/>
      <c r="M28" s="131">
        <v>2.7777777777777779E-3</v>
      </c>
      <c r="N28" s="131">
        <v>3.4722222222222224E-2</v>
      </c>
      <c r="O28" s="131"/>
      <c r="P28" s="131">
        <v>4.1666666666666666E-3</v>
      </c>
      <c r="Q28" s="131"/>
      <c r="R28" s="131"/>
      <c r="S28" s="131"/>
      <c r="T28" s="131"/>
      <c r="U28" s="131"/>
      <c r="V28" s="131"/>
      <c r="W28" s="131">
        <v>1.0416666666666666E-2</v>
      </c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>
        <v>4.8611111111111112E-3</v>
      </c>
      <c r="AO28" s="131"/>
      <c r="AP28" s="131"/>
      <c r="AQ28" s="131"/>
      <c r="AR28" s="131"/>
      <c r="AS28" s="131"/>
      <c r="AT28" s="131"/>
      <c r="AU28" s="131"/>
      <c r="AV28" s="131"/>
      <c r="AW28" s="131">
        <v>1.0416666666666666E-2</v>
      </c>
      <c r="AX28" s="131"/>
      <c r="AY28" s="131">
        <v>6.9444444444444441E-3</v>
      </c>
    </row>
    <row r="29" spans="1:51" x14ac:dyDescent="0.3">
      <c r="A29">
        <v>45834</v>
      </c>
      <c r="B29" t="s">
        <v>186</v>
      </c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>
        <v>0.5</v>
      </c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</row>
    <row r="30" spans="1:51" x14ac:dyDescent="0.3">
      <c r="A30">
        <v>45834</v>
      </c>
      <c r="B30" t="s">
        <v>199</v>
      </c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>
        <v>0.35416666666666669</v>
      </c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</row>
    <row r="31" spans="1:51" x14ac:dyDescent="0.3">
      <c r="A31">
        <v>45834</v>
      </c>
      <c r="B31" t="s">
        <v>187</v>
      </c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>
        <v>0.35416666666666669</v>
      </c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</row>
    <row r="32" spans="1:51" x14ac:dyDescent="0.3">
      <c r="A32">
        <v>45834</v>
      </c>
      <c r="B32" t="s">
        <v>200</v>
      </c>
      <c r="C32" s="131"/>
      <c r="D32" s="131"/>
      <c r="E32" s="131"/>
      <c r="F32" s="131"/>
      <c r="G32" s="131"/>
      <c r="H32" s="131"/>
      <c r="I32" s="131">
        <v>8.3333333333333332E-3</v>
      </c>
      <c r="J32" s="131">
        <v>1.0416666666666666E-2</v>
      </c>
      <c r="K32" s="131"/>
      <c r="L32" s="131"/>
      <c r="M32" s="131">
        <v>6.9444444444444441E-3</v>
      </c>
      <c r="N32" s="131">
        <v>2.0833333333333332E-2</v>
      </c>
      <c r="O32" s="131"/>
      <c r="P32" s="131"/>
      <c r="Q32" s="131"/>
      <c r="R32" s="131"/>
      <c r="S32" s="131"/>
      <c r="T32" s="131"/>
      <c r="U32" s="131"/>
      <c r="V32" s="131">
        <v>6.9444444444444441E-3</v>
      </c>
      <c r="W32" s="131">
        <v>1.0416666666666666E-2</v>
      </c>
      <c r="X32" s="131"/>
      <c r="Y32" s="131"/>
      <c r="Z32" s="131"/>
      <c r="AA32" s="131"/>
      <c r="AB32" s="131"/>
      <c r="AC32" s="131"/>
      <c r="AD32" s="131"/>
      <c r="AE32" s="131"/>
      <c r="AF32" s="131">
        <v>0.21319444444444444</v>
      </c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  <c r="AU32" s="131"/>
      <c r="AV32" s="131"/>
      <c r="AW32" s="131">
        <v>1.0416666666666666E-2</v>
      </c>
      <c r="AX32" s="131"/>
      <c r="AY32" s="131"/>
    </row>
    <row r="33" spans="1:51" x14ac:dyDescent="0.3">
      <c r="A33">
        <v>45834</v>
      </c>
      <c r="B33" t="s">
        <v>181</v>
      </c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>
        <v>0.35416666666666669</v>
      </c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</row>
    <row r="34" spans="1:51" x14ac:dyDescent="0.3">
      <c r="A34">
        <v>45835</v>
      </c>
      <c r="B34" t="s">
        <v>150</v>
      </c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>
        <v>0.32291666666666669</v>
      </c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</row>
    <row r="35" spans="1:51" x14ac:dyDescent="0.3">
      <c r="A35">
        <v>45835</v>
      </c>
      <c r="B35" t="s">
        <v>149</v>
      </c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>
        <v>0.32291666666666669</v>
      </c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</row>
    <row r="36" spans="1:51" x14ac:dyDescent="0.3">
      <c r="A36">
        <v>45835</v>
      </c>
      <c r="B36" t="s">
        <v>204</v>
      </c>
      <c r="C36" s="131"/>
      <c r="D36" s="131"/>
      <c r="E36" s="131"/>
      <c r="F36" s="131"/>
      <c r="G36" s="131"/>
      <c r="H36" s="131"/>
      <c r="I36" s="131">
        <v>6.9444444444444441E-3</v>
      </c>
      <c r="J36" s="131">
        <v>1.3194444444444444E-2</v>
      </c>
      <c r="K36" s="131">
        <v>6.9444444444444441E-3</v>
      </c>
      <c r="L36" s="131"/>
      <c r="M36" s="131">
        <v>6.9444444444444441E-3</v>
      </c>
      <c r="N36" s="131">
        <v>4.1666666666666664E-2</v>
      </c>
      <c r="O36" s="131"/>
      <c r="P36" s="131"/>
      <c r="Q36" s="131"/>
      <c r="R36" s="131"/>
      <c r="S36" s="131"/>
      <c r="T36" s="131"/>
      <c r="U36" s="131"/>
      <c r="V36" s="131"/>
      <c r="W36" s="131">
        <v>1.0416666666666666E-2</v>
      </c>
      <c r="X36" s="131"/>
      <c r="Y36" s="131"/>
      <c r="Z36" s="131"/>
      <c r="AA36" s="131"/>
      <c r="AB36" s="131">
        <v>3.8194444444444448E-2</v>
      </c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>
        <v>1.0416666666666666E-2</v>
      </c>
      <c r="AX36" s="131"/>
      <c r="AY36" s="131">
        <v>3.472222222222222E-3</v>
      </c>
    </row>
    <row r="37" spans="1:51" x14ac:dyDescent="0.3">
      <c r="A37">
        <v>45835</v>
      </c>
      <c r="B37" t="s">
        <v>186</v>
      </c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>
        <v>0.32291666666666669</v>
      </c>
      <c r="AL37" s="131"/>
      <c r="AM37" s="131"/>
      <c r="AN37" s="131"/>
      <c r="AO37" s="131"/>
      <c r="AP37" s="131"/>
      <c r="AQ37" s="131"/>
      <c r="AR37" s="131"/>
      <c r="AS37" s="131"/>
      <c r="AT37" s="131"/>
      <c r="AU37" s="131"/>
      <c r="AV37" s="131"/>
      <c r="AW37" s="131"/>
      <c r="AX37" s="131"/>
      <c r="AY37" s="131"/>
    </row>
    <row r="38" spans="1:51" x14ac:dyDescent="0.3">
      <c r="A38">
        <v>45835</v>
      </c>
      <c r="B38" t="s">
        <v>199</v>
      </c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>
        <v>0.32291666666666669</v>
      </c>
      <c r="AL38" s="131"/>
      <c r="AM38" s="131"/>
      <c r="AN38" s="131"/>
      <c r="AO38" s="131"/>
      <c r="AP38" s="131"/>
      <c r="AQ38" s="131"/>
      <c r="AR38" s="131"/>
      <c r="AS38" s="131"/>
      <c r="AT38" s="131"/>
      <c r="AU38" s="131"/>
      <c r="AV38" s="131"/>
      <c r="AW38" s="131"/>
      <c r="AX38" s="131"/>
      <c r="AY38" s="131"/>
    </row>
    <row r="39" spans="1:51" x14ac:dyDescent="0.3">
      <c r="A39">
        <v>45835</v>
      </c>
      <c r="B39" t="s">
        <v>187</v>
      </c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>
        <v>0.32291666666666669</v>
      </c>
      <c r="AL39" s="131"/>
      <c r="AM39" s="131"/>
      <c r="AN39" s="131"/>
      <c r="AO39" s="131"/>
      <c r="AP39" s="131"/>
      <c r="AQ39" s="131"/>
      <c r="AR39" s="131"/>
      <c r="AS39" s="131"/>
      <c r="AT39" s="131"/>
      <c r="AU39" s="131"/>
      <c r="AV39" s="131"/>
      <c r="AW39" s="131"/>
      <c r="AX39" s="131"/>
      <c r="AY39" s="131"/>
    </row>
    <row r="40" spans="1:51" x14ac:dyDescent="0.3">
      <c r="A40">
        <v>45835</v>
      </c>
      <c r="B40" t="s">
        <v>202</v>
      </c>
      <c r="C40" s="131"/>
      <c r="D40" s="131"/>
      <c r="E40" s="131"/>
      <c r="F40" s="131"/>
      <c r="G40" s="131"/>
      <c r="H40" s="131"/>
      <c r="I40" s="131"/>
      <c r="J40" s="131">
        <v>1.5277777777777777E-2</v>
      </c>
      <c r="K40" s="131"/>
      <c r="L40" s="131"/>
      <c r="M40" s="131">
        <v>0.15069444444444444</v>
      </c>
      <c r="N40" s="131">
        <v>2.0833333333333332E-2</v>
      </c>
      <c r="O40" s="131"/>
      <c r="P40" s="131"/>
      <c r="Q40" s="131"/>
      <c r="R40" s="131"/>
      <c r="S40" s="131"/>
      <c r="T40" s="131"/>
      <c r="U40" s="131"/>
      <c r="V40" s="131"/>
      <c r="W40" s="131">
        <v>1.0416666666666666E-2</v>
      </c>
      <c r="X40" s="131"/>
      <c r="Y40" s="131"/>
      <c r="Z40" s="131"/>
      <c r="AA40" s="131"/>
      <c r="AB40" s="131">
        <v>4.1666666666666664E-2</v>
      </c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31"/>
      <c r="AU40" s="131"/>
      <c r="AV40" s="131"/>
      <c r="AW40" s="131">
        <v>1.0416666666666666E-2</v>
      </c>
      <c r="AX40" s="131"/>
      <c r="AY40" s="131"/>
    </row>
    <row r="41" spans="1:51" x14ac:dyDescent="0.3">
      <c r="A41">
        <v>45835</v>
      </c>
      <c r="B41" t="s">
        <v>181</v>
      </c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>
        <v>0.32291666666666669</v>
      </c>
      <c r="AL41" s="131"/>
      <c r="AM41" s="131"/>
      <c r="AN41" s="131"/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</row>
    <row r="42" spans="1:51" x14ac:dyDescent="0.3">
      <c r="C42" s="131">
        <f>SUBTOTAL(109,Tablo3[Set-Up])</f>
        <v>5.902777777777779E-2</v>
      </c>
      <c r="D42" s="131">
        <f>SUBTOTAL(109,Tablo3[Set-Up Sökme])</f>
        <v>1.3888888888888888E-2</v>
      </c>
      <c r="E42" s="131">
        <f>SUBTOTAL(109,Tablo3[[Malzeme Bekleme      ]])</f>
        <v>0.41319444444444448</v>
      </c>
      <c r="F42" s="131">
        <f>SUBTOTAL(109,Tablo3[Kart Fırınlama])</f>
        <v>0.11805555555555555</v>
      </c>
      <c r="G42" s="131">
        <f>SUBTOTAL(109,Tablo3[Üst Amir Kararı])</f>
        <v>2.0833333333333332E-2</v>
      </c>
      <c r="H42" s="131">
        <f>SUBTOTAL(109,Tablo3[Malzeme Düzeltme])</f>
        <v>0</v>
      </c>
      <c r="I42" s="131">
        <f>SUBTOTAL(109,Tablo3[Dek Bezi Değiştirme])</f>
        <v>6.1805555555555558E-2</v>
      </c>
      <c r="J42" s="131">
        <f>SUBTOTAL(109,Tablo3[Ek Hatası])</f>
        <v>0.11874999999999999</v>
      </c>
      <c r="K42" s="131">
        <f>SUBTOTAL(109,Tablo3[Programsal Arıza])</f>
        <v>1.7361111111111112E-2</v>
      </c>
      <c r="L42" s="131">
        <f>SUBTOTAL(109,Tablo3[Feeder Malzeme Değişimi])</f>
        <v>0</v>
      </c>
      <c r="M42" s="131">
        <f>SUBTOTAL(109,Tablo3[Parametre Ayarlama])</f>
        <v>0.53888888888888875</v>
      </c>
      <c r="N42" s="131">
        <f>SUBTOTAL(109,Tablo3[Dizgi Hazırlığı])</f>
        <v>0.28819444444444442</v>
      </c>
      <c r="O42" s="131">
        <f>SUBTOTAL(109,Tablo3[Dizgi Onayı])</f>
        <v>0.38888888888888895</v>
      </c>
      <c r="P42" s="131">
        <f>SUBTOTAL(109,Tablo3[Servo Hatası])</f>
        <v>2.9166666666666667E-2</v>
      </c>
      <c r="Q42" s="131">
        <f>SUBTOTAL(109,Tablo3[Eğitim ve Toplantı])</f>
        <v>0</v>
      </c>
      <c r="R42" s="131">
        <f>SUBTOTAL(109,Tablo3[Lehim Çekme])</f>
        <v>0</v>
      </c>
      <c r="S42" s="131">
        <f>SUBTOTAL(109,Tablo3[Stick Ayar])</f>
        <v>0</v>
      </c>
      <c r="T42" s="131">
        <f>SUBTOTAL(109,Tablo3[Feeder Hatası])</f>
        <v>0</v>
      </c>
      <c r="U42" s="131">
        <f>SUBTOTAL(109,Tablo3[Fiducial Hatası])</f>
        <v>2.0833333333333332E-2</v>
      </c>
      <c r="V42" s="131">
        <f>SUBTOTAL(109,Tablo3[Nozzle Hatası])</f>
        <v>1.7361111111111112E-2</v>
      </c>
      <c r="W42" s="131">
        <f>SUBTOTAL(109,Tablo3[Temizlik])</f>
        <v>0.11458333333333334</v>
      </c>
      <c r="X42" s="131">
        <f>SUBTOTAL(109,Tablo3[DEK-YSP Hatası])</f>
        <v>0</v>
      </c>
      <c r="Y42" s="131">
        <f>SUBTOTAL(109,Tablo3[P-tool Program Hazırlama])</f>
        <v>0</v>
      </c>
      <c r="Z42" s="131">
        <f>SUBTOTAL(109,Tablo3[P-Tool Arızası])</f>
        <v>0</v>
      </c>
      <c r="AA42" s="131">
        <f>SUBTOTAL(109,Tablo3[El ile Dizgi])</f>
        <v>9.7222222222222224E-2</v>
      </c>
      <c r="AB42" s="131">
        <f>SUBTOTAL(109,Tablo3[Oxit Hatası])</f>
        <v>7.9861111111111105E-2</v>
      </c>
      <c r="AC42" s="131">
        <f>SUBTOTAL(109,Tablo3[İnternet Kesintisi])</f>
        <v>0</v>
      </c>
      <c r="AD42" s="131">
        <f>SUBTOTAL(109,Tablo3[Latex Atma])</f>
        <v>0</v>
      </c>
      <c r="AE42" s="131">
        <f>SUBTOTAL(109,Tablo3[Elektrik Kesintisi])</f>
        <v>0</v>
      </c>
      <c r="AF42" s="131">
        <f>SUBTOTAL(109,Tablo3[Mekanik Arıza])</f>
        <v>0.39374999999999999</v>
      </c>
      <c r="AG42" s="131">
        <f>SUBTOTAL(109,Tablo3[Kasnak Eksikliği])</f>
        <v>0</v>
      </c>
      <c r="AH42" s="131">
        <f>SUBTOTAL(109,Tablo3[Yanlış Malzeme Kullanımı])</f>
        <v>0</v>
      </c>
      <c r="AI42" s="131">
        <f>SUBTOTAL(109,Tablo3[Başka Hatlara Yardım Etme])</f>
        <v>0</v>
      </c>
      <c r="AJ42" s="131">
        <f>SUBTOTAL(109,Tablo3[Malzeme Arama])</f>
        <v>0</v>
      </c>
      <c r="AK42" s="131">
        <f>SUBTOTAL(109,Tablo3[Üretim Yapılmadı])</f>
        <v>9.7395833333333321</v>
      </c>
      <c r="AL42" s="131">
        <f>SUBTOTAL(109,Tablo3[Malzeme Kontrol Etme])</f>
        <v>0</v>
      </c>
      <c r="AM42" s="131">
        <f>SUBTOTAL(109,Tablo3[Malzeme Hatası])</f>
        <v>0</v>
      </c>
      <c r="AN42" s="131">
        <f>SUBTOTAL(109,Tablo3[AOI Bekleme])</f>
        <v>4.8611111111111112E-3</v>
      </c>
      <c r="AO42" s="131">
        <f>SUBTOTAL(109,Tablo3[AOI Makinesi Arızası])</f>
        <v>0</v>
      </c>
      <c r="AP42" s="131">
        <f>SUBTOTAL(109,Tablo3[Arzi ve Periyodik Bakım])</f>
        <v>0</v>
      </c>
      <c r="AQ42" s="131">
        <f>SUBTOTAL(109,Tablo3[Operatör Hatası])</f>
        <v>0</v>
      </c>
      <c r="AR42" s="131">
        <f>SUBTOTAL(109,Tablo3[Vardiya Geçişi])</f>
        <v>0</v>
      </c>
      <c r="AS42" s="131">
        <f>SUBTOTAL(109,Tablo3[Elek Temizleme])</f>
        <v>0</v>
      </c>
      <c r="AT42" s="131">
        <f>SUBTOTAL(109,Tablo3[Yanlış Parti Numaraları Ürünler Sebebiyle Oxit Beklemesi])</f>
        <v>0</v>
      </c>
      <c r="AU42" s="131">
        <f>SUBTOTAL(109,Tablo3[İzbilir Hazırlığı])</f>
        <v>0</v>
      </c>
      <c r="AV42" s="131">
        <f>SUBTOTAL(109,Tablo3[Tepsi Değiştirme])</f>
        <v>0</v>
      </c>
      <c r="AW42" s="131">
        <f>SUBTOTAL(109,Tablo3[Fırın Soğutma])</f>
        <v>0.11458333333333334</v>
      </c>
      <c r="AX42" s="131">
        <f>SUBTOTAL(109,Tablo3[SPI Arızası])</f>
        <v>0</v>
      </c>
      <c r="AY42" s="131">
        <f>SUBTOTAL(109,Tablo3[Alkol Doldurma])</f>
        <v>1.3888888888888888E-2</v>
      </c>
    </row>
    <row r="45" spans="1:51" x14ac:dyDescent="0.3">
      <c r="B45" t="s">
        <v>138</v>
      </c>
      <c r="C45" s="127" cm="1">
        <f t="array" ref="C45">_xlfn.XLOOKUP(B45,Tablo3[[#Headers],[Set-Up]:[Alkol Doldurma]],Tablo3[[#Totals],[Set-Up]:[Alkol Doldurma]])</f>
        <v>9.7395833333333321</v>
      </c>
      <c r="D45">
        <f>233*60+45</f>
        <v>14025</v>
      </c>
    </row>
    <row r="46" spans="1:51" x14ac:dyDescent="0.3">
      <c r="B46" t="s">
        <v>14</v>
      </c>
      <c r="C46" s="127" cm="1">
        <f t="array" ref="C46">_xlfn.XLOOKUP(B46,Tablo3[[#Headers],[Set-Up]:[Alkol Doldurma]],Tablo3[[#Totals],[Set-Up]:[Alkol Doldurma]])</f>
        <v>0.53888888888888875</v>
      </c>
      <c r="D46" s="132">
        <f>HOUR(C46)*60+MINUTE(C46)</f>
        <v>776</v>
      </c>
    </row>
    <row r="47" spans="1:51" x14ac:dyDescent="0.3">
      <c r="B47" t="s">
        <v>112</v>
      </c>
      <c r="C47" s="127" cm="1">
        <f t="array" ref="C47">_xlfn.XLOOKUP(B47,Tablo3[[#Headers],[Set-Up]:[Alkol Doldurma]],Tablo3[[#Totals],[Set-Up]:[Alkol Doldurma]])</f>
        <v>0.41319444444444448</v>
      </c>
      <c r="D47" s="132">
        <f t="shared" ref="D47:D66" si="0">HOUR(C47)*60+MINUTE(C47)</f>
        <v>595</v>
      </c>
    </row>
    <row r="48" spans="1:51" x14ac:dyDescent="0.3">
      <c r="B48" t="s">
        <v>27</v>
      </c>
      <c r="C48" s="127" cm="1">
        <f t="array" ref="C48">_xlfn.XLOOKUP(B48,Tablo3[[#Headers],[Set-Up]:[Alkol Doldurma]],Tablo3[[#Totals],[Set-Up]:[Alkol Doldurma]])</f>
        <v>0.39374999999999999</v>
      </c>
      <c r="D48" s="132">
        <f t="shared" si="0"/>
        <v>567</v>
      </c>
    </row>
    <row r="49" spans="2:4" x14ac:dyDescent="0.3">
      <c r="B49" t="s">
        <v>16</v>
      </c>
      <c r="C49" s="127" cm="1">
        <f t="array" ref="C49">_xlfn.XLOOKUP(B49,Tablo3[[#Headers],[Set-Up]:[Alkol Doldurma]],Tablo3[[#Totals],[Set-Up]:[Alkol Doldurma]])</f>
        <v>0.38888888888888895</v>
      </c>
      <c r="D49" s="132">
        <f t="shared" si="0"/>
        <v>560</v>
      </c>
    </row>
    <row r="50" spans="2:4" x14ac:dyDescent="0.3">
      <c r="B50" t="s">
        <v>15</v>
      </c>
      <c r="C50" s="127" cm="1">
        <f t="array" ref="C50">_xlfn.XLOOKUP(B50,Tablo3[[#Headers],[Set-Up]:[Alkol Doldurma]],Tablo3[[#Totals],[Set-Up]:[Alkol Doldurma]])</f>
        <v>0.28819444444444442</v>
      </c>
      <c r="D50" s="132">
        <f t="shared" si="0"/>
        <v>415</v>
      </c>
    </row>
    <row r="51" spans="2:4" x14ac:dyDescent="0.3">
      <c r="B51" t="s">
        <v>11</v>
      </c>
      <c r="C51" s="127" cm="1">
        <f t="array" ref="C51">_xlfn.XLOOKUP(B51,Tablo3[[#Headers],[Set-Up]:[Alkol Doldurma]],Tablo3[[#Totals],[Set-Up]:[Alkol Doldurma]])</f>
        <v>0.11874999999999999</v>
      </c>
      <c r="D51" s="132">
        <f t="shared" si="0"/>
        <v>171</v>
      </c>
    </row>
    <row r="52" spans="2:4" x14ac:dyDescent="0.3">
      <c r="B52" t="s">
        <v>137</v>
      </c>
      <c r="C52" s="127" cm="1">
        <f t="array" ref="C52">_xlfn.XLOOKUP(B52,Tablo3[[#Headers],[Set-Up]:[Alkol Doldurma]],Tablo3[[#Totals],[Set-Up]:[Alkol Doldurma]])</f>
        <v>0.11805555555555555</v>
      </c>
      <c r="D52" s="132">
        <f t="shared" si="0"/>
        <v>170</v>
      </c>
    </row>
    <row r="53" spans="2:4" x14ac:dyDescent="0.3">
      <c r="B53" t="s">
        <v>22</v>
      </c>
      <c r="C53" s="127" cm="1">
        <f t="array" ref="C53">_xlfn.XLOOKUP(B53,Tablo3[[#Headers],[Set-Up]:[Alkol Doldurma]],Tablo3[[#Totals],[Set-Up]:[Alkol Doldurma]])</f>
        <v>0.11458333333333334</v>
      </c>
      <c r="D53" s="132">
        <f t="shared" si="0"/>
        <v>165</v>
      </c>
    </row>
    <row r="54" spans="2:4" x14ac:dyDescent="0.3">
      <c r="B54" t="s">
        <v>143</v>
      </c>
      <c r="C54" s="127" cm="1">
        <f t="array" ref="C54">_xlfn.XLOOKUP(B54,Tablo3[[#Headers],[Set-Up]:[Alkol Doldurma]],Tablo3[[#Totals],[Set-Up]:[Alkol Doldurma]])</f>
        <v>0.11458333333333334</v>
      </c>
      <c r="D54" s="132">
        <f t="shared" si="0"/>
        <v>165</v>
      </c>
    </row>
    <row r="55" spans="2:4" x14ac:dyDescent="0.3">
      <c r="B55" t="s">
        <v>120</v>
      </c>
      <c r="C55" s="127" cm="1">
        <f t="array" ref="C55">_xlfn.XLOOKUP(B55,Tablo3[[#Headers],[Set-Up]:[Alkol Doldurma]],Tablo3[[#Totals],[Set-Up]:[Alkol Doldurma]])</f>
        <v>9.7222222222222224E-2</v>
      </c>
      <c r="D55" s="132">
        <f t="shared" si="0"/>
        <v>140</v>
      </c>
    </row>
    <row r="56" spans="2:4" x14ac:dyDescent="0.3">
      <c r="B56" t="s">
        <v>24</v>
      </c>
      <c r="C56" s="127" cm="1">
        <f t="array" ref="C56">_xlfn.XLOOKUP(B56,Tablo3[[#Headers],[Set-Up]:[Alkol Doldurma]],Tablo3[[#Totals],[Set-Up]:[Alkol Doldurma]])</f>
        <v>7.9861111111111105E-2</v>
      </c>
      <c r="D56" s="132">
        <f t="shared" si="0"/>
        <v>115</v>
      </c>
    </row>
    <row r="57" spans="2:4" x14ac:dyDescent="0.3">
      <c r="B57" t="s">
        <v>10</v>
      </c>
      <c r="C57" s="127" cm="1">
        <f t="array" ref="C57">_xlfn.XLOOKUP(B57,Tablo3[[#Headers],[Set-Up]:[Alkol Doldurma]],Tablo3[[#Totals],[Set-Up]:[Alkol Doldurma]])</f>
        <v>6.1805555555555558E-2</v>
      </c>
      <c r="D57" s="132">
        <f t="shared" si="0"/>
        <v>89</v>
      </c>
    </row>
    <row r="58" spans="2:4" x14ac:dyDescent="0.3">
      <c r="B58" t="s">
        <v>7</v>
      </c>
      <c r="C58" s="127" cm="1">
        <f t="array" ref="C58">_xlfn.XLOOKUP(B58,Tablo3[[#Headers],[Set-Up]:[Alkol Doldurma]],Tablo3[[#Totals],[Set-Up]:[Alkol Doldurma]])</f>
        <v>5.902777777777779E-2</v>
      </c>
      <c r="D58" s="132">
        <f t="shared" si="0"/>
        <v>85</v>
      </c>
    </row>
    <row r="59" spans="2:4" x14ac:dyDescent="0.3">
      <c r="B59" t="s">
        <v>17</v>
      </c>
      <c r="C59" s="127" cm="1">
        <f t="array" ref="C59">_xlfn.XLOOKUP(B59,Tablo3[[#Headers],[Set-Up]:[Alkol Doldurma]],Tablo3[[#Totals],[Set-Up]:[Alkol Doldurma]])</f>
        <v>2.9166666666666667E-2</v>
      </c>
      <c r="D59" s="132">
        <f t="shared" si="0"/>
        <v>42</v>
      </c>
    </row>
    <row r="60" spans="2:4" x14ac:dyDescent="0.3">
      <c r="B60" t="s">
        <v>8</v>
      </c>
      <c r="C60" s="127" cm="1">
        <f t="array" ref="C60">_xlfn.XLOOKUP(B60,Tablo3[[#Headers],[Set-Up]:[Alkol Doldurma]],Tablo3[[#Totals],[Set-Up]:[Alkol Doldurma]])</f>
        <v>2.0833333333333332E-2</v>
      </c>
      <c r="D60" s="132">
        <f t="shared" si="0"/>
        <v>30</v>
      </c>
    </row>
    <row r="61" spans="2:4" x14ac:dyDescent="0.3">
      <c r="B61" t="s">
        <v>20</v>
      </c>
      <c r="C61" s="127" cm="1">
        <f t="array" ref="C61">_xlfn.XLOOKUP(B61,Tablo3[[#Headers],[Set-Up]:[Alkol Doldurma]],Tablo3[[#Totals],[Set-Up]:[Alkol Doldurma]])</f>
        <v>2.0833333333333332E-2</v>
      </c>
      <c r="D61" s="132">
        <f t="shared" si="0"/>
        <v>30</v>
      </c>
    </row>
    <row r="62" spans="2:4" x14ac:dyDescent="0.3">
      <c r="B62" t="s">
        <v>12</v>
      </c>
      <c r="C62" s="127" cm="1">
        <f t="array" ref="C62">_xlfn.XLOOKUP(B62,Tablo3[[#Headers],[Set-Up]:[Alkol Doldurma]],Tablo3[[#Totals],[Set-Up]:[Alkol Doldurma]])</f>
        <v>1.7361111111111112E-2</v>
      </c>
      <c r="D62" s="132">
        <f t="shared" si="0"/>
        <v>25</v>
      </c>
    </row>
    <row r="63" spans="2:4" x14ac:dyDescent="0.3">
      <c r="B63" t="s">
        <v>21</v>
      </c>
      <c r="C63" s="127" cm="1">
        <f t="array" ref="C63">_xlfn.XLOOKUP(B63,Tablo3[[#Headers],[Set-Up]:[Alkol Doldurma]],Tablo3[[#Totals],[Set-Up]:[Alkol Doldurma]])</f>
        <v>1.7361111111111112E-2</v>
      </c>
      <c r="D63" s="132">
        <f t="shared" si="0"/>
        <v>25</v>
      </c>
    </row>
    <row r="64" spans="2:4" x14ac:dyDescent="0.3">
      <c r="B64" t="s">
        <v>156</v>
      </c>
      <c r="C64" s="127" cm="1">
        <f t="array" ref="C64">_xlfn.XLOOKUP(B64,Tablo3[[#Headers],[Set-Up]:[Alkol Doldurma]],Tablo3[[#Totals],[Set-Up]:[Alkol Doldurma]])</f>
        <v>1.3888888888888888E-2</v>
      </c>
      <c r="D64" s="132">
        <f t="shared" si="0"/>
        <v>20</v>
      </c>
    </row>
    <row r="65" spans="2:4" x14ac:dyDescent="0.3">
      <c r="B65" t="s">
        <v>116</v>
      </c>
      <c r="C65" s="127" cm="1">
        <f t="array" ref="C65">_xlfn.XLOOKUP(B65,Tablo3[[#Headers],[Set-Up]:[Alkol Doldurma]],Tablo3[[#Totals],[Set-Up]:[Alkol Doldurma]])</f>
        <v>1.3888888888888888E-2</v>
      </c>
      <c r="D65" s="132">
        <f t="shared" si="0"/>
        <v>20</v>
      </c>
    </row>
    <row r="66" spans="2:4" x14ac:dyDescent="0.3">
      <c r="B66" t="s">
        <v>31</v>
      </c>
      <c r="C66" s="127" cm="1">
        <f t="array" ref="C66">_xlfn.XLOOKUP(B66,Tablo3[[#Headers],[Set-Up]:[Alkol Doldurma]],Tablo3[[#Totals],[Set-Up]:[Alkol Doldurma]])</f>
        <v>4.8611111111111112E-3</v>
      </c>
      <c r="D66" s="132">
        <f t="shared" si="0"/>
        <v>7</v>
      </c>
    </row>
  </sheetData>
  <sortState xmlns:xlrd2="http://schemas.microsoft.com/office/spreadsheetml/2017/richdata2" ref="B45:C66">
    <sortCondition descending="1" ref="C45:C66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7"/>
  <dimension ref="A1:O71"/>
  <sheetViews>
    <sheetView workbookViewId="0">
      <selection activeCell="D20" sqref="D20"/>
    </sheetView>
  </sheetViews>
  <sheetFormatPr defaultRowHeight="14.4" x14ac:dyDescent="0.3"/>
  <cols>
    <col min="1" max="1" width="18.5546875" style="39" bestFit="1" customWidth="1"/>
    <col min="2" max="2" width="14" style="39" bestFit="1" customWidth="1"/>
    <col min="3" max="3" width="9.109375" style="39"/>
  </cols>
  <sheetData>
    <row r="1" spans="1:3" ht="21" x14ac:dyDescent="0.3">
      <c r="A1" s="39" t="s">
        <v>0</v>
      </c>
      <c r="B1" s="39" t="s">
        <v>43</v>
      </c>
      <c r="C1" s="40" t="s">
        <v>44</v>
      </c>
    </row>
    <row r="2" spans="1:3" ht="23.4" x14ac:dyDescent="0.45">
      <c r="A2" s="41">
        <v>45201</v>
      </c>
      <c r="B2" s="42">
        <v>0.90541666666666665</v>
      </c>
      <c r="C2" s="42">
        <v>0.83</v>
      </c>
    </row>
    <row r="3" spans="1:3" ht="23.4" x14ac:dyDescent="0.45">
      <c r="A3" s="41">
        <v>45201</v>
      </c>
      <c r="B3" s="42">
        <v>0.6226250000000001</v>
      </c>
      <c r="C3" s="42">
        <v>0.83</v>
      </c>
    </row>
    <row r="4" spans="1:3" ht="23.4" x14ac:dyDescent="0.45">
      <c r="A4" s="41">
        <v>45201</v>
      </c>
      <c r="B4" s="42">
        <v>0.87935000000000008</v>
      </c>
      <c r="C4" s="42">
        <v>0.83</v>
      </c>
    </row>
    <row r="5" spans="1:3" ht="23.4" x14ac:dyDescent="0.45">
      <c r="A5" s="41">
        <v>45202</v>
      </c>
      <c r="B5" s="42">
        <v>0.93159999999999998</v>
      </c>
      <c r="C5" s="42">
        <v>0.83</v>
      </c>
    </row>
    <row r="6" spans="1:3" ht="23.4" x14ac:dyDescent="0.45">
      <c r="A6" s="41">
        <v>45202</v>
      </c>
      <c r="B6" s="42">
        <v>0.88579999999999992</v>
      </c>
      <c r="C6" s="42">
        <v>0.83</v>
      </c>
    </row>
    <row r="7" spans="1:3" ht="23.4" x14ac:dyDescent="0.45">
      <c r="A7" s="41">
        <v>45202</v>
      </c>
      <c r="B7" s="42">
        <v>0.88723809523809516</v>
      </c>
      <c r="C7" s="42">
        <v>0.83</v>
      </c>
    </row>
    <row r="8" spans="1:3" ht="23.4" x14ac:dyDescent="0.45">
      <c r="A8" s="41">
        <v>45202</v>
      </c>
      <c r="B8" s="42">
        <v>1.068888888888889</v>
      </c>
      <c r="C8" s="42">
        <v>0.83</v>
      </c>
    </row>
    <row r="9" spans="1:3" ht="23.4" x14ac:dyDescent="0.45">
      <c r="A9" s="41">
        <v>45203</v>
      </c>
      <c r="B9" s="42">
        <v>0.6278999999999999</v>
      </c>
      <c r="C9" s="42">
        <v>0.83</v>
      </c>
    </row>
    <row r="10" spans="1:3" ht="23.4" x14ac:dyDescent="0.45">
      <c r="A10" s="41">
        <v>45203</v>
      </c>
      <c r="B10" s="42">
        <v>0.87185166666666669</v>
      </c>
      <c r="C10" s="42">
        <v>0.83</v>
      </c>
    </row>
    <row r="11" spans="1:3" ht="23.4" x14ac:dyDescent="0.45">
      <c r="A11" s="41">
        <v>45203</v>
      </c>
      <c r="B11" s="43">
        <v>0.89827450980392154</v>
      </c>
      <c r="C11" s="42">
        <v>0.83</v>
      </c>
    </row>
    <row r="12" spans="1:3" ht="23.4" x14ac:dyDescent="0.45">
      <c r="A12" s="41">
        <v>45203</v>
      </c>
      <c r="B12" s="44">
        <v>0.61214166666666681</v>
      </c>
      <c r="C12" s="42">
        <v>0.83</v>
      </c>
    </row>
    <row r="13" spans="1:3" ht="23.4" x14ac:dyDescent="0.45">
      <c r="A13" s="41">
        <v>45203</v>
      </c>
      <c r="B13" s="42">
        <v>0.79326000000000008</v>
      </c>
      <c r="C13" s="42">
        <v>0.83</v>
      </c>
    </row>
    <row r="14" spans="1:3" ht="23.4" x14ac:dyDescent="0.45">
      <c r="A14" s="41">
        <v>45203</v>
      </c>
      <c r="B14" s="42">
        <v>0.71644615384615395</v>
      </c>
      <c r="C14" s="42">
        <v>0.83</v>
      </c>
    </row>
    <row r="15" spans="1:3" ht="23.4" x14ac:dyDescent="0.45">
      <c r="A15" s="41">
        <v>45204</v>
      </c>
      <c r="B15" s="42">
        <v>0.68293333333333328</v>
      </c>
      <c r="C15" s="42">
        <v>0.83</v>
      </c>
    </row>
    <row r="16" spans="1:3" ht="23.4" x14ac:dyDescent="0.45">
      <c r="A16" s="41">
        <v>45204</v>
      </c>
      <c r="B16" s="42">
        <v>0.88851562500000025</v>
      </c>
      <c r="C16" s="42">
        <v>0.83</v>
      </c>
    </row>
    <row r="17" spans="1:15" ht="23.4" x14ac:dyDescent="0.45">
      <c r="A17" s="41">
        <v>45204</v>
      </c>
      <c r="B17" s="42">
        <v>0.86619047619047607</v>
      </c>
      <c r="C17" s="42">
        <v>0.83</v>
      </c>
    </row>
    <row r="18" spans="1:15" ht="23.4" x14ac:dyDescent="0.45">
      <c r="A18" s="41">
        <v>45204</v>
      </c>
      <c r="B18" s="42">
        <v>0.78832500000000005</v>
      </c>
      <c r="C18" s="42">
        <v>0.83</v>
      </c>
      <c r="M18" s="39" t="s">
        <v>45</v>
      </c>
      <c r="N18" s="39" t="s">
        <v>46</v>
      </c>
      <c r="O18" s="39" t="s">
        <v>47</v>
      </c>
    </row>
    <row r="19" spans="1:15" ht="23.4" x14ac:dyDescent="0.45">
      <c r="A19" s="41">
        <v>45205</v>
      </c>
      <c r="B19" s="42">
        <v>0.66243902439024371</v>
      </c>
      <c r="C19" s="42">
        <v>0.83</v>
      </c>
      <c r="M19" s="39" t="s">
        <v>48</v>
      </c>
      <c r="N19" s="39">
        <v>27</v>
      </c>
      <c r="O19" s="45">
        <v>2.3443808663789736E-4</v>
      </c>
    </row>
    <row r="20" spans="1:15" ht="23.4" x14ac:dyDescent="0.45">
      <c r="A20" s="41">
        <v>45205</v>
      </c>
      <c r="B20" s="42">
        <v>0.85579545454545447</v>
      </c>
      <c r="C20" s="42">
        <v>0.83</v>
      </c>
      <c r="M20" s="39" t="s">
        <v>49</v>
      </c>
      <c r="N20" s="39">
        <v>436</v>
      </c>
      <c r="O20" s="45">
        <v>3.7857409545971571E-3</v>
      </c>
    </row>
    <row r="21" spans="1:15" ht="23.4" x14ac:dyDescent="0.45">
      <c r="A21" s="41">
        <v>45205</v>
      </c>
      <c r="B21" s="42">
        <v>0.90999999999999992</v>
      </c>
      <c r="C21" s="42">
        <v>0.83</v>
      </c>
      <c r="M21" s="39" t="s">
        <v>50</v>
      </c>
      <c r="N21" s="39">
        <v>99</v>
      </c>
      <c r="O21" s="45">
        <v>8.5960631767229034E-4</v>
      </c>
    </row>
    <row r="22" spans="1:15" ht="23.4" x14ac:dyDescent="0.45">
      <c r="A22" s="41">
        <v>45205</v>
      </c>
      <c r="B22" s="42">
        <v>0.33536585365853661</v>
      </c>
      <c r="C22" s="42">
        <v>0.83</v>
      </c>
      <c r="M22" s="39" t="s">
        <v>51</v>
      </c>
      <c r="N22" s="39">
        <v>31</v>
      </c>
      <c r="O22" s="45">
        <v>2.6916965502869696E-4</v>
      </c>
    </row>
    <row r="23" spans="1:15" ht="23.4" x14ac:dyDescent="0.45">
      <c r="A23" s="41">
        <v>45206</v>
      </c>
      <c r="B23" s="42">
        <v>0.76803571428571427</v>
      </c>
      <c r="C23" s="42">
        <v>0.83</v>
      </c>
      <c r="M23" s="39" t="s">
        <v>52</v>
      </c>
      <c r="N23" s="39">
        <v>67</v>
      </c>
      <c r="O23" s="45">
        <v>5.8175377054589343E-4</v>
      </c>
    </row>
    <row r="24" spans="1:15" ht="23.4" x14ac:dyDescent="0.45">
      <c r="A24" s="41">
        <v>45208</v>
      </c>
      <c r="B24" s="42">
        <v>0.74571428571428577</v>
      </c>
      <c r="C24" s="42">
        <v>0.83</v>
      </c>
      <c r="M24" s="39" t="s">
        <v>53</v>
      </c>
      <c r="N24" s="39">
        <v>126</v>
      </c>
      <c r="O24" s="45">
        <v>1.0940444043101877E-3</v>
      </c>
    </row>
    <row r="25" spans="1:15" ht="23.4" x14ac:dyDescent="0.45">
      <c r="A25" s="41">
        <v>45208</v>
      </c>
      <c r="B25" s="42">
        <v>0.86733278955954329</v>
      </c>
      <c r="C25" s="42">
        <v>0.83</v>
      </c>
      <c r="M25" s="39" t="s">
        <v>54</v>
      </c>
      <c r="N25" s="39">
        <v>228</v>
      </c>
      <c r="O25" s="45">
        <v>1.9796993982755776E-3</v>
      </c>
    </row>
    <row r="26" spans="1:15" ht="23.4" x14ac:dyDescent="0.45">
      <c r="A26" s="41">
        <v>45208</v>
      </c>
      <c r="B26" s="42">
        <v>0.92399999999999993</v>
      </c>
      <c r="C26" s="42">
        <v>0.83</v>
      </c>
      <c r="M26" s="39" t="s">
        <v>55</v>
      </c>
      <c r="N26" s="39">
        <v>171</v>
      </c>
      <c r="O26" s="45">
        <v>1.4847745487066833E-3</v>
      </c>
    </row>
    <row r="27" spans="1:15" ht="23.4" x14ac:dyDescent="0.45">
      <c r="A27" s="41">
        <v>45208</v>
      </c>
      <c r="B27" s="42">
        <v>0.92949999999999999</v>
      </c>
      <c r="C27" s="42">
        <v>0.83</v>
      </c>
      <c r="M27" s="39" t="s">
        <v>56</v>
      </c>
      <c r="N27" s="39">
        <v>212</v>
      </c>
      <c r="O27" s="45">
        <v>1.8407731247123793E-3</v>
      </c>
    </row>
    <row r="28" spans="1:15" ht="23.4" x14ac:dyDescent="0.45">
      <c r="A28" s="41">
        <v>45209</v>
      </c>
      <c r="B28" s="42">
        <v>0.71142499999999997</v>
      </c>
      <c r="C28" s="42">
        <v>0.83</v>
      </c>
      <c r="M28" s="39" t="s">
        <v>57</v>
      </c>
      <c r="N28" s="39">
        <v>115169</v>
      </c>
      <c r="O28" s="45">
        <v>1.2130000260486763E-2</v>
      </c>
    </row>
    <row r="29" spans="1:15" ht="23.4" x14ac:dyDescent="0.45">
      <c r="A29" s="41">
        <v>45209</v>
      </c>
      <c r="B29" s="42">
        <v>0.91850000000000009</v>
      </c>
      <c r="C29" s="42">
        <v>0.83</v>
      </c>
    </row>
    <row r="30" spans="1:15" ht="23.4" x14ac:dyDescent="0.45">
      <c r="A30" s="41">
        <v>45209</v>
      </c>
      <c r="B30" s="42">
        <v>0.91590909090909101</v>
      </c>
      <c r="C30" s="42">
        <v>0.83</v>
      </c>
    </row>
    <row r="31" spans="1:15" ht="23.4" x14ac:dyDescent="0.45">
      <c r="A31" s="41">
        <v>45209</v>
      </c>
      <c r="B31" s="42">
        <v>0.56978417266187065</v>
      </c>
      <c r="C31" s="42">
        <v>0.83</v>
      </c>
    </row>
    <row r="32" spans="1:15" ht="23.4" x14ac:dyDescent="0.45">
      <c r="A32" s="41">
        <v>45209</v>
      </c>
      <c r="B32" s="42">
        <v>0.18571428571428575</v>
      </c>
      <c r="C32" s="42">
        <v>0.83</v>
      </c>
    </row>
    <row r="33" spans="1:3" ht="23.4" x14ac:dyDescent="0.45">
      <c r="A33" s="41">
        <v>45209</v>
      </c>
      <c r="B33" s="42">
        <v>0.89858251885555296</v>
      </c>
      <c r="C33" s="42">
        <v>0.83</v>
      </c>
    </row>
    <row r="34" spans="1:3" ht="23.4" x14ac:dyDescent="0.45">
      <c r="A34" s="41">
        <v>45210</v>
      </c>
      <c r="B34" s="42">
        <v>0.88</v>
      </c>
      <c r="C34" s="42">
        <v>0.83</v>
      </c>
    </row>
    <row r="35" spans="1:3" ht="23.4" x14ac:dyDescent="0.45">
      <c r="A35" s="41">
        <v>45210</v>
      </c>
      <c r="B35" s="42">
        <v>0.95607476635514022</v>
      </c>
      <c r="C35" s="42">
        <v>0.83</v>
      </c>
    </row>
    <row r="36" spans="1:3" ht="23.4" x14ac:dyDescent="0.45">
      <c r="A36" s="41">
        <v>45210</v>
      </c>
      <c r="B36" s="42">
        <v>0.63479923518164427</v>
      </c>
      <c r="C36" s="42">
        <v>0.83</v>
      </c>
    </row>
    <row r="37" spans="1:3" ht="23.4" x14ac:dyDescent="0.45">
      <c r="A37" s="41">
        <v>45210</v>
      </c>
      <c r="B37" s="42">
        <v>0.96074999999999988</v>
      </c>
      <c r="C37" s="42">
        <v>0.83</v>
      </c>
    </row>
    <row r="38" spans="1:3" ht="23.4" x14ac:dyDescent="0.45">
      <c r="A38" s="41">
        <v>45210</v>
      </c>
      <c r="B38" s="42">
        <v>0.97482417947970645</v>
      </c>
      <c r="C38" s="42">
        <v>0.83</v>
      </c>
    </row>
    <row r="39" spans="1:3" ht="23.4" x14ac:dyDescent="0.45">
      <c r="A39" s="41">
        <v>45211</v>
      </c>
      <c r="B39" s="42">
        <v>0.86888888888888882</v>
      </c>
      <c r="C39" s="42">
        <v>0.83</v>
      </c>
    </row>
    <row r="40" spans="1:3" ht="23.4" x14ac:dyDescent="0.45">
      <c r="A40" s="41">
        <v>45211</v>
      </c>
      <c r="B40" s="42">
        <v>0.79229398663697104</v>
      </c>
      <c r="C40" s="42">
        <v>0.83</v>
      </c>
    </row>
    <row r="41" spans="1:3" ht="23.4" x14ac:dyDescent="0.45">
      <c r="A41" s="41">
        <v>45211</v>
      </c>
      <c r="B41" s="42">
        <v>0.95624999999999993</v>
      </c>
      <c r="C41" s="42">
        <v>0.83</v>
      </c>
    </row>
    <row r="42" spans="1:3" ht="23.4" x14ac:dyDescent="0.45">
      <c r="A42" s="41">
        <v>45211</v>
      </c>
      <c r="B42" s="42">
        <v>0.69588235294117651</v>
      </c>
      <c r="C42" s="42">
        <v>0.83</v>
      </c>
    </row>
    <row r="43" spans="1:3" ht="23.4" x14ac:dyDescent="0.45">
      <c r="A43" s="41">
        <v>45211</v>
      </c>
      <c r="B43" s="42">
        <v>0.93799999999999994</v>
      </c>
      <c r="C43" s="42">
        <v>0.83</v>
      </c>
    </row>
    <row r="44" spans="1:3" ht="23.4" x14ac:dyDescent="0.45">
      <c r="A44" s="41">
        <v>45211</v>
      </c>
      <c r="B44" s="42">
        <v>0.83333333333333326</v>
      </c>
      <c r="C44" s="42">
        <v>0.83</v>
      </c>
    </row>
    <row r="45" spans="1:3" ht="23.4" x14ac:dyDescent="0.45">
      <c r="A45" s="41">
        <v>45211</v>
      </c>
      <c r="B45" s="42">
        <v>0.90263157894736823</v>
      </c>
      <c r="C45" s="42">
        <v>0.83</v>
      </c>
    </row>
    <row r="46" spans="1:3" ht="23.4" x14ac:dyDescent="0.45">
      <c r="A46" s="41">
        <v>45211</v>
      </c>
      <c r="B46" s="42">
        <v>0.86666666666666659</v>
      </c>
      <c r="C46" s="42">
        <v>0.83</v>
      </c>
    </row>
    <row r="47" spans="1:3" ht="23.4" x14ac:dyDescent="0.45">
      <c r="A47" s="41">
        <v>45212</v>
      </c>
      <c r="B47" s="42">
        <v>0.70833333333333348</v>
      </c>
      <c r="C47" s="42">
        <v>0.83</v>
      </c>
    </row>
    <row r="48" spans="1:3" ht="23.4" x14ac:dyDescent="0.45">
      <c r="A48" s="41">
        <v>45212</v>
      </c>
      <c r="B48" s="42">
        <v>0.82928205128205135</v>
      </c>
      <c r="C48" s="42">
        <v>0.83</v>
      </c>
    </row>
    <row r="49" spans="1:3" ht="23.4" x14ac:dyDescent="0.45">
      <c r="A49" s="41">
        <v>45215</v>
      </c>
      <c r="B49" s="42">
        <v>0.88305</v>
      </c>
      <c r="C49" s="42">
        <v>0.83</v>
      </c>
    </row>
    <row r="50" spans="1:3" ht="23.4" x14ac:dyDescent="0.45">
      <c r="A50" s="41">
        <v>45215</v>
      </c>
      <c r="B50" s="42">
        <v>0.71500000000000008</v>
      </c>
      <c r="C50" s="42">
        <v>0.83</v>
      </c>
    </row>
    <row r="51" spans="1:3" ht="23.4" x14ac:dyDescent="0.45">
      <c r="A51" s="41">
        <v>45215</v>
      </c>
      <c r="B51" s="42">
        <v>0.90749999999999997</v>
      </c>
      <c r="C51" s="42">
        <v>0.83</v>
      </c>
    </row>
    <row r="52" spans="1:3" ht="23.4" x14ac:dyDescent="0.45">
      <c r="A52" s="41">
        <v>45215</v>
      </c>
      <c r="B52" s="42">
        <v>0.96515000000000006</v>
      </c>
      <c r="C52" s="42">
        <v>0.83</v>
      </c>
    </row>
    <row r="53" spans="1:3" ht="23.4" x14ac:dyDescent="0.45">
      <c r="A53" s="41">
        <v>45216</v>
      </c>
      <c r="B53" s="42">
        <v>0.89926666666666666</v>
      </c>
      <c r="C53" s="42">
        <v>0.83</v>
      </c>
    </row>
    <row r="54" spans="1:3" ht="23.4" x14ac:dyDescent="0.45">
      <c r="A54" s="41">
        <v>45216</v>
      </c>
      <c r="B54" s="42">
        <v>0.8908666666666667</v>
      </c>
      <c r="C54" s="42">
        <v>0.83</v>
      </c>
    </row>
    <row r="55" spans="1:3" ht="23.4" x14ac:dyDescent="0.45">
      <c r="A55" s="41">
        <v>45216</v>
      </c>
      <c r="B55" s="42">
        <v>0.9265000000000001</v>
      </c>
      <c r="C55" s="42">
        <v>0.83</v>
      </c>
    </row>
    <row r="56" spans="1:3" ht="23.4" x14ac:dyDescent="0.45">
      <c r="A56" s="41">
        <v>45216</v>
      </c>
      <c r="B56" s="42">
        <v>0.83366666666666656</v>
      </c>
      <c r="C56" s="42">
        <v>0.83</v>
      </c>
    </row>
    <row r="57" spans="1:3" ht="23.4" x14ac:dyDescent="0.45">
      <c r="A57" s="41">
        <v>45217</v>
      </c>
      <c r="B57" s="42">
        <v>0.90746666666666675</v>
      </c>
      <c r="C57" s="42">
        <v>0.83</v>
      </c>
    </row>
    <row r="58" spans="1:3" ht="23.4" x14ac:dyDescent="0.45">
      <c r="A58" s="41">
        <v>45217</v>
      </c>
      <c r="B58" s="42">
        <v>0.92683098591549296</v>
      </c>
      <c r="C58" s="42">
        <v>0.83</v>
      </c>
    </row>
    <row r="59" spans="1:3" ht="23.4" x14ac:dyDescent="0.45">
      <c r="A59" s="41">
        <v>45217</v>
      </c>
      <c r="B59" s="42">
        <v>0.92872500000000013</v>
      </c>
      <c r="C59" s="42">
        <v>0.83</v>
      </c>
    </row>
    <row r="60" spans="1:3" ht="23.4" x14ac:dyDescent="0.45">
      <c r="A60" s="41">
        <v>45217</v>
      </c>
      <c r="B60" s="42">
        <v>0.89380000000000004</v>
      </c>
      <c r="C60" s="42">
        <v>0.83</v>
      </c>
    </row>
    <row r="61" spans="1:3" ht="23.4" x14ac:dyDescent="0.45">
      <c r="A61" s="41">
        <v>45218</v>
      </c>
      <c r="B61" s="42">
        <v>0.84700000000000009</v>
      </c>
      <c r="C61" s="42">
        <v>0.83</v>
      </c>
    </row>
    <row r="62" spans="1:3" ht="23.4" x14ac:dyDescent="0.45">
      <c r="A62" s="41" t="s">
        <v>58</v>
      </c>
      <c r="B62" s="42">
        <v>0.7679999999999999</v>
      </c>
      <c r="C62" s="42">
        <v>0.83</v>
      </c>
    </row>
    <row r="63" spans="1:3" ht="23.4" x14ac:dyDescent="0.45">
      <c r="A63" s="41" t="s">
        <v>58</v>
      </c>
      <c r="B63" s="42">
        <v>0.79500000000000004</v>
      </c>
      <c r="C63" s="42">
        <v>0.83</v>
      </c>
    </row>
    <row r="64" spans="1:3" ht="23.4" x14ac:dyDescent="0.45">
      <c r="A64" s="41">
        <v>45224</v>
      </c>
      <c r="B64" s="42">
        <v>0.87813333333333343</v>
      </c>
      <c r="C64" s="42">
        <v>0.83</v>
      </c>
    </row>
    <row r="65" spans="1:3" ht="23.4" x14ac:dyDescent="0.45">
      <c r="A65" s="41" t="s">
        <v>59</v>
      </c>
      <c r="B65" s="42">
        <v>0.93440000000000001</v>
      </c>
      <c r="C65" s="42">
        <v>0.83</v>
      </c>
    </row>
    <row r="66" spans="1:3" ht="23.4" x14ac:dyDescent="0.45">
      <c r="A66" s="41">
        <v>45225</v>
      </c>
      <c r="B66" s="42">
        <v>0.89798333333333324</v>
      </c>
      <c r="C66" s="42">
        <v>0.83</v>
      </c>
    </row>
    <row r="67" spans="1:3" ht="23.4" x14ac:dyDescent="0.45">
      <c r="A67" s="41">
        <v>45225</v>
      </c>
      <c r="B67" s="42">
        <v>0.81830000000000003</v>
      </c>
      <c r="C67" s="42">
        <v>0.83</v>
      </c>
    </row>
    <row r="68" spans="1:3" ht="23.4" x14ac:dyDescent="0.45">
      <c r="A68" s="41">
        <v>45226</v>
      </c>
      <c r="B68" s="42">
        <v>0.93357894736842095</v>
      </c>
      <c r="C68" s="42">
        <v>0.83</v>
      </c>
    </row>
    <row r="69" spans="1:3" ht="23.4" x14ac:dyDescent="0.45">
      <c r="A69" s="41">
        <v>45226</v>
      </c>
      <c r="B69" s="42">
        <v>0.92752941176470594</v>
      </c>
      <c r="C69" s="42">
        <v>0.83</v>
      </c>
    </row>
    <row r="71" spans="1:3" ht="21" x14ac:dyDescent="0.3">
      <c r="A71" s="40" t="s">
        <v>44</v>
      </c>
      <c r="B71" s="46">
        <f>AVERAGE(B2:B69)</f>
        <v>0.82942078417681897</v>
      </c>
    </row>
  </sheetData>
  <pageMargins left="0.7" right="0.7" top="0.75" bottom="0.75" header="0.3" footer="0.3"/>
  <pageSetup paperSize="9" firstPageNumber="4294967295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8"/>
  <dimension ref="A1:C6"/>
  <sheetViews>
    <sheetView workbookViewId="0">
      <selection activeCell="E5" sqref="E5"/>
    </sheetView>
  </sheetViews>
  <sheetFormatPr defaultRowHeight="14.4" x14ac:dyDescent="0.3"/>
  <cols>
    <col min="1" max="1" width="24" customWidth="1"/>
    <col min="2" max="2" width="16.88671875" style="47" bestFit="1" customWidth="1"/>
    <col min="3" max="3" width="26.44140625" bestFit="1" customWidth="1"/>
  </cols>
  <sheetData>
    <row r="1" spans="1:3" x14ac:dyDescent="0.3">
      <c r="A1" s="48" t="s">
        <v>60</v>
      </c>
      <c r="B1" s="49" t="s">
        <v>61</v>
      </c>
      <c r="C1" s="49" t="s">
        <v>62</v>
      </c>
    </row>
    <row r="2" spans="1:3" x14ac:dyDescent="0.3">
      <c r="A2" s="49" t="s">
        <v>63</v>
      </c>
      <c r="B2" s="50">
        <v>865.61666666666667</v>
      </c>
      <c r="C2" s="51">
        <f t="shared" ref="C2:C4" si="0">B2/$B$6</f>
        <v>7.7983483483483482E-2</v>
      </c>
    </row>
    <row r="3" spans="1:3" x14ac:dyDescent="0.3">
      <c r="A3" s="49" t="s">
        <v>64</v>
      </c>
      <c r="B3" s="50">
        <v>106.4</v>
      </c>
      <c r="C3" s="51">
        <f t="shared" si="0"/>
        <v>9.5855855855855859E-3</v>
      </c>
    </row>
    <row r="4" spans="1:3" x14ac:dyDescent="0.3">
      <c r="A4" s="49" t="s">
        <v>65</v>
      </c>
      <c r="B4" s="50">
        <v>972.01666666666665</v>
      </c>
      <c r="C4" s="51">
        <f t="shared" si="0"/>
        <v>8.7569069069069069E-2</v>
      </c>
    </row>
    <row r="6" spans="1:3" x14ac:dyDescent="0.3">
      <c r="A6" s="47" t="s">
        <v>66</v>
      </c>
      <c r="B6" s="47">
        <v>11100</v>
      </c>
    </row>
  </sheetData>
  <pageMargins left="0.7" right="0.7" top="0.75" bottom="0.75" header="0.3" footer="0.3"/>
  <pageSetup paperSize="9" firstPageNumber="2147483648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9"/>
  <dimension ref="A1:C7"/>
  <sheetViews>
    <sheetView workbookViewId="0">
      <selection sqref="A1:C6"/>
    </sheetView>
  </sheetViews>
  <sheetFormatPr defaultRowHeight="14.4" x14ac:dyDescent="0.3"/>
  <cols>
    <col min="1" max="1" width="27.6640625" customWidth="1"/>
    <col min="2" max="2" width="27.6640625" style="52" customWidth="1"/>
    <col min="3" max="3" width="18.109375" style="47" bestFit="1" customWidth="1"/>
    <col min="4" max="4" width="11.33203125" bestFit="1" customWidth="1"/>
  </cols>
  <sheetData>
    <row r="1" spans="1:3" x14ac:dyDescent="0.3">
      <c r="A1" s="49" t="s">
        <v>67</v>
      </c>
      <c r="B1" s="50">
        <f>972*60</f>
        <v>58320</v>
      </c>
      <c r="C1" s="49"/>
    </row>
    <row r="2" spans="1:3" x14ac:dyDescent="0.3">
      <c r="A2" s="53" t="s">
        <v>68</v>
      </c>
      <c r="B2" s="54" t="s">
        <v>61</v>
      </c>
      <c r="C2" s="49" t="s">
        <v>69</v>
      </c>
    </row>
    <row r="3" spans="1:3" x14ac:dyDescent="0.3">
      <c r="A3" s="55" t="s">
        <v>70</v>
      </c>
      <c r="B3" s="56">
        <v>13955</v>
      </c>
      <c r="C3" s="57">
        <f t="shared" ref="C3:C6" si="0">B3/$B$1</f>
        <v>0.23928326474622771</v>
      </c>
    </row>
    <row r="4" spans="1:3" x14ac:dyDescent="0.3">
      <c r="A4" s="55" t="s">
        <v>71</v>
      </c>
      <c r="B4" s="56">
        <v>7752</v>
      </c>
      <c r="C4" s="57">
        <f t="shared" si="0"/>
        <v>0.13292181069958847</v>
      </c>
    </row>
    <row r="5" spans="1:3" x14ac:dyDescent="0.3">
      <c r="A5" s="55" t="s">
        <v>72</v>
      </c>
      <c r="B5" s="56">
        <v>6349</v>
      </c>
      <c r="C5" s="57">
        <f t="shared" si="0"/>
        <v>0.10886488340192044</v>
      </c>
    </row>
    <row r="6" spans="1:3" x14ac:dyDescent="0.3">
      <c r="A6" s="55" t="s">
        <v>73</v>
      </c>
      <c r="B6" s="56">
        <v>5697</v>
      </c>
      <c r="C6" s="57">
        <f t="shared" si="0"/>
        <v>9.768518518518518E-2</v>
      </c>
    </row>
    <row r="7" spans="1:3" x14ac:dyDescent="0.3">
      <c r="A7" s="58"/>
      <c r="B7" s="59"/>
      <c r="C7" s="49"/>
    </row>
  </sheetData>
  <sortState xmlns:xlrd2="http://schemas.microsoft.com/office/spreadsheetml/2017/richdata2" ref="A3:C31">
    <sortCondition descending="1" ref="C3:C31"/>
  </sortState>
  <pageMargins left="0.7" right="0.7" top="0.75" bottom="0.75" header="0.3" footer="0.3"/>
  <pageSetup paperSize="9" firstPageNumber="2147483648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ayfa10"/>
  <dimension ref="A1:S58"/>
  <sheetViews>
    <sheetView topLeftCell="B1" workbookViewId="0">
      <selection activeCell="O8" sqref="O8"/>
    </sheetView>
  </sheetViews>
  <sheetFormatPr defaultRowHeight="14.4" x14ac:dyDescent="0.3"/>
  <cols>
    <col min="1" max="1" width="12.33203125" customWidth="1"/>
    <col min="2" max="2" width="13.6640625" customWidth="1"/>
    <col min="15" max="15" width="23.6640625" bestFit="1" customWidth="1"/>
    <col min="16" max="16" width="7.6640625" bestFit="1" customWidth="1"/>
    <col min="17" max="17" width="17.88671875" bestFit="1" customWidth="1"/>
    <col min="18" max="18" width="32.6640625" bestFit="1" customWidth="1"/>
    <col min="19" max="19" width="17.88671875" style="47" bestFit="1" customWidth="1"/>
    <col min="20" max="20" width="32.6640625" bestFit="1" customWidth="1"/>
  </cols>
  <sheetData>
    <row r="1" spans="1:18" x14ac:dyDescent="0.3">
      <c r="A1" s="60" t="s">
        <v>74</v>
      </c>
      <c r="B1" s="60" t="s">
        <v>75</v>
      </c>
      <c r="C1" s="60" t="s">
        <v>46</v>
      </c>
      <c r="D1" s="60" t="s">
        <v>76</v>
      </c>
      <c r="O1" s="61" t="s">
        <v>75</v>
      </c>
      <c r="P1" s="62" t="s">
        <v>77</v>
      </c>
      <c r="Q1" s="49" t="s">
        <v>78</v>
      </c>
      <c r="R1" s="63" t="s">
        <v>79</v>
      </c>
    </row>
    <row r="2" spans="1:18" x14ac:dyDescent="0.3">
      <c r="A2" s="64">
        <v>44767</v>
      </c>
      <c r="B2" t="s">
        <v>80</v>
      </c>
      <c r="C2">
        <v>14</v>
      </c>
      <c r="O2" s="65" t="s">
        <v>49</v>
      </c>
      <c r="P2" s="66">
        <v>112</v>
      </c>
      <c r="Q2" s="63">
        <f>VLOOKUP(O2,Sayfa3!L:N,3,0)</f>
        <v>2.2499999999999999E-2</v>
      </c>
      <c r="R2" s="63">
        <f t="shared" ref="R2:R8" si="0">P2*Q2</f>
        <v>2.52</v>
      </c>
    </row>
    <row r="3" spans="1:18" x14ac:dyDescent="0.3">
      <c r="A3" s="64">
        <v>44768</v>
      </c>
      <c r="B3" t="s">
        <v>80</v>
      </c>
      <c r="C3">
        <v>13</v>
      </c>
      <c r="O3" s="65" t="s">
        <v>81</v>
      </c>
      <c r="P3" s="66">
        <v>78</v>
      </c>
      <c r="Q3" s="63">
        <f>VLOOKUP(O3,Sayfa3!L:N,3,0)</f>
        <v>0.2</v>
      </c>
      <c r="R3" s="63">
        <f t="shared" si="0"/>
        <v>15.600000000000001</v>
      </c>
    </row>
    <row r="4" spans="1:18" x14ac:dyDescent="0.3">
      <c r="A4" s="64">
        <v>44768</v>
      </c>
      <c r="B4" t="s">
        <v>81</v>
      </c>
      <c r="C4">
        <v>10</v>
      </c>
      <c r="O4" s="65" t="s">
        <v>82</v>
      </c>
      <c r="P4" s="66">
        <v>61</v>
      </c>
      <c r="Q4" s="63">
        <v>0.01</v>
      </c>
      <c r="R4" s="63">
        <f t="shared" si="0"/>
        <v>0.61</v>
      </c>
    </row>
    <row r="5" spans="1:18" x14ac:dyDescent="0.3">
      <c r="A5" s="64">
        <v>44769</v>
      </c>
      <c r="B5" t="s">
        <v>81</v>
      </c>
      <c r="C5">
        <v>6</v>
      </c>
      <c r="O5" s="65" t="s">
        <v>80</v>
      </c>
      <c r="P5" s="66">
        <v>51</v>
      </c>
      <c r="Q5" s="63">
        <f>VLOOKUP(O5,Sayfa3!L:N,3,0)</f>
        <v>0.6</v>
      </c>
      <c r="R5" s="63">
        <f t="shared" si="0"/>
        <v>30.599999999999998</v>
      </c>
    </row>
    <row r="6" spans="1:18" x14ac:dyDescent="0.3">
      <c r="A6" s="64">
        <v>44769</v>
      </c>
      <c r="B6" t="s">
        <v>80</v>
      </c>
      <c r="C6">
        <v>3</v>
      </c>
      <c r="O6" s="65" t="s">
        <v>83</v>
      </c>
      <c r="P6" s="66">
        <v>20</v>
      </c>
      <c r="Q6" s="63">
        <f>VLOOKUP(O6,Sayfa3!L:N,3,0)</f>
        <v>0.12684000000000001</v>
      </c>
      <c r="R6" s="63">
        <f t="shared" si="0"/>
        <v>2.5368000000000004</v>
      </c>
    </row>
    <row r="7" spans="1:18" x14ac:dyDescent="0.3">
      <c r="A7" s="64">
        <v>44769</v>
      </c>
      <c r="B7" t="s">
        <v>83</v>
      </c>
      <c r="C7">
        <v>1</v>
      </c>
      <c r="O7" s="65" t="s">
        <v>84</v>
      </c>
      <c r="P7" s="66">
        <v>7</v>
      </c>
      <c r="Q7" s="63">
        <v>0.01</v>
      </c>
      <c r="R7" s="63">
        <f t="shared" si="0"/>
        <v>7.0000000000000007E-2</v>
      </c>
    </row>
    <row r="8" spans="1:18" x14ac:dyDescent="0.3">
      <c r="A8" s="64">
        <v>44769</v>
      </c>
      <c r="B8" t="s">
        <v>82</v>
      </c>
      <c r="C8">
        <v>21</v>
      </c>
      <c r="O8" s="67" t="s">
        <v>85</v>
      </c>
      <c r="P8" s="68">
        <v>6</v>
      </c>
      <c r="Q8" s="63">
        <v>0.01</v>
      </c>
      <c r="R8" s="63">
        <f t="shared" si="0"/>
        <v>0.06</v>
      </c>
    </row>
    <row r="9" spans="1:18" x14ac:dyDescent="0.3">
      <c r="A9" s="64">
        <v>44769</v>
      </c>
      <c r="B9" t="s">
        <v>85</v>
      </c>
      <c r="C9">
        <v>2</v>
      </c>
      <c r="O9" s="69" t="s">
        <v>86</v>
      </c>
      <c r="P9" s="70">
        <f>SUM(P2:P8)</f>
        <v>335</v>
      </c>
      <c r="Q9" s="47"/>
    </row>
    <row r="10" spans="1:18" x14ac:dyDescent="0.3">
      <c r="A10" s="64">
        <v>44769</v>
      </c>
      <c r="B10" t="s">
        <v>84</v>
      </c>
      <c r="C10">
        <v>3</v>
      </c>
      <c r="O10" s="65" t="s">
        <v>87</v>
      </c>
      <c r="P10" s="71">
        <v>21670</v>
      </c>
      <c r="Q10" s="47"/>
    </row>
    <row r="11" spans="1:18" x14ac:dyDescent="0.3">
      <c r="A11" s="64">
        <v>44769</v>
      </c>
      <c r="B11" t="s">
        <v>49</v>
      </c>
      <c r="C11">
        <v>11</v>
      </c>
      <c r="O11" s="67" t="s">
        <v>88</v>
      </c>
      <c r="P11" s="72">
        <f>P9/P10</f>
        <v>1.545916012921089E-2</v>
      </c>
      <c r="Q11" s="47"/>
    </row>
    <row r="12" spans="1:18" x14ac:dyDescent="0.3">
      <c r="A12" s="64">
        <v>44770</v>
      </c>
      <c r="B12" t="s">
        <v>81</v>
      </c>
      <c r="C12">
        <v>5</v>
      </c>
    </row>
    <row r="13" spans="1:18" x14ac:dyDescent="0.3">
      <c r="A13" s="64">
        <v>44770</v>
      </c>
      <c r="B13" t="s">
        <v>80</v>
      </c>
      <c r="C13">
        <v>2</v>
      </c>
    </row>
    <row r="14" spans="1:18" x14ac:dyDescent="0.3">
      <c r="A14" s="64">
        <v>44770</v>
      </c>
      <c r="B14" t="s">
        <v>85</v>
      </c>
      <c r="C14">
        <v>3</v>
      </c>
    </row>
    <row r="15" spans="1:18" x14ac:dyDescent="0.3">
      <c r="A15" s="64">
        <v>44770</v>
      </c>
      <c r="B15" t="s">
        <v>49</v>
      </c>
      <c r="C15">
        <v>14</v>
      </c>
    </row>
    <row r="16" spans="1:18" x14ac:dyDescent="0.3">
      <c r="A16" s="64">
        <v>44770</v>
      </c>
      <c r="B16" t="s">
        <v>84</v>
      </c>
      <c r="C16">
        <v>1</v>
      </c>
      <c r="Q16" s="47"/>
      <c r="R16" s="47"/>
    </row>
    <row r="17" spans="1:3" x14ac:dyDescent="0.3">
      <c r="A17" s="64">
        <v>44770</v>
      </c>
      <c r="B17" t="s">
        <v>82</v>
      </c>
      <c r="C17">
        <v>20</v>
      </c>
    </row>
    <row r="18" spans="1:3" x14ac:dyDescent="0.3">
      <c r="A18" s="64">
        <v>44771</v>
      </c>
      <c r="B18" t="s">
        <v>49</v>
      </c>
      <c r="C18">
        <v>34</v>
      </c>
    </row>
    <row r="19" spans="1:3" x14ac:dyDescent="0.3">
      <c r="A19" s="64">
        <v>44771</v>
      </c>
      <c r="B19" t="s">
        <v>82</v>
      </c>
      <c r="C19">
        <v>20</v>
      </c>
    </row>
    <row r="20" spans="1:3" x14ac:dyDescent="0.3">
      <c r="A20" s="64">
        <v>44771</v>
      </c>
      <c r="B20" t="s">
        <v>84</v>
      </c>
      <c r="C20">
        <v>3</v>
      </c>
    </row>
    <row r="21" spans="1:3" x14ac:dyDescent="0.3">
      <c r="A21" s="64">
        <v>44771</v>
      </c>
      <c r="B21" t="s">
        <v>81</v>
      </c>
      <c r="C21">
        <v>9</v>
      </c>
    </row>
    <row r="22" spans="1:3" x14ac:dyDescent="0.3">
      <c r="A22" s="64">
        <v>44771</v>
      </c>
      <c r="B22" t="s">
        <v>80</v>
      </c>
      <c r="C22">
        <v>2</v>
      </c>
    </row>
    <row r="23" spans="1:3" x14ac:dyDescent="0.3">
      <c r="A23" s="64">
        <v>44771</v>
      </c>
      <c r="B23" t="s">
        <v>83</v>
      </c>
      <c r="C23">
        <v>3</v>
      </c>
    </row>
    <row r="24" spans="1:3" x14ac:dyDescent="0.3">
      <c r="A24" s="64">
        <v>44774</v>
      </c>
      <c r="B24" t="s">
        <v>83</v>
      </c>
      <c r="C24">
        <v>2</v>
      </c>
    </row>
    <row r="25" spans="1:3" x14ac:dyDescent="0.3">
      <c r="A25" s="64">
        <v>44774</v>
      </c>
      <c r="B25" t="s">
        <v>49</v>
      </c>
      <c r="C25">
        <v>3</v>
      </c>
    </row>
    <row r="26" spans="1:3" x14ac:dyDescent="0.3">
      <c r="A26" s="64">
        <v>44774</v>
      </c>
      <c r="B26" t="s">
        <v>81</v>
      </c>
      <c r="C26">
        <v>3</v>
      </c>
    </row>
    <row r="27" spans="1:3" x14ac:dyDescent="0.3">
      <c r="A27" s="64">
        <v>44775</v>
      </c>
      <c r="B27" t="s">
        <v>49</v>
      </c>
      <c r="C27">
        <v>7</v>
      </c>
    </row>
    <row r="28" spans="1:3" x14ac:dyDescent="0.3">
      <c r="A28" s="64">
        <v>44775</v>
      </c>
      <c r="B28" t="s">
        <v>81</v>
      </c>
      <c r="C28">
        <v>2</v>
      </c>
    </row>
    <row r="29" spans="1:3" x14ac:dyDescent="0.3">
      <c r="A29" s="64">
        <v>44775</v>
      </c>
      <c r="B29" t="s">
        <v>80</v>
      </c>
      <c r="C29">
        <v>1</v>
      </c>
    </row>
    <row r="30" spans="1:3" x14ac:dyDescent="0.3">
      <c r="A30" s="64">
        <v>44775</v>
      </c>
      <c r="B30" t="s">
        <v>83</v>
      </c>
      <c r="C30">
        <v>2</v>
      </c>
    </row>
    <row r="31" spans="1:3" x14ac:dyDescent="0.3">
      <c r="A31" s="64">
        <v>44776</v>
      </c>
      <c r="B31" t="s">
        <v>81</v>
      </c>
      <c r="C31">
        <v>9</v>
      </c>
    </row>
    <row r="32" spans="1:3" x14ac:dyDescent="0.3">
      <c r="A32" s="64">
        <v>44776</v>
      </c>
      <c r="B32" t="s">
        <v>80</v>
      </c>
      <c r="C32">
        <v>1</v>
      </c>
    </row>
    <row r="33" spans="1:3" x14ac:dyDescent="0.3">
      <c r="A33" s="64">
        <v>44776</v>
      </c>
      <c r="B33" t="s">
        <v>83</v>
      </c>
      <c r="C33">
        <v>2</v>
      </c>
    </row>
    <row r="34" spans="1:3" x14ac:dyDescent="0.3">
      <c r="A34" s="64">
        <v>44776</v>
      </c>
      <c r="B34" t="s">
        <v>49</v>
      </c>
      <c r="C34">
        <v>7</v>
      </c>
    </row>
    <row r="35" spans="1:3" x14ac:dyDescent="0.3">
      <c r="A35" s="64">
        <v>44777</v>
      </c>
      <c r="B35" t="s">
        <v>81</v>
      </c>
      <c r="C35">
        <v>6</v>
      </c>
    </row>
    <row r="36" spans="1:3" x14ac:dyDescent="0.3">
      <c r="A36" s="64">
        <v>44777</v>
      </c>
      <c r="B36" t="s">
        <v>80</v>
      </c>
      <c r="C36">
        <v>1</v>
      </c>
    </row>
    <row r="37" spans="1:3" x14ac:dyDescent="0.3">
      <c r="A37" s="64">
        <v>44777</v>
      </c>
      <c r="B37" t="s">
        <v>85</v>
      </c>
      <c r="C37">
        <v>1</v>
      </c>
    </row>
    <row r="38" spans="1:3" x14ac:dyDescent="0.3">
      <c r="A38" s="64">
        <v>44777</v>
      </c>
      <c r="B38" t="s">
        <v>83</v>
      </c>
      <c r="C38">
        <v>1</v>
      </c>
    </row>
    <row r="39" spans="1:3" x14ac:dyDescent="0.3">
      <c r="A39" s="64">
        <v>44777</v>
      </c>
      <c r="B39" t="s">
        <v>49</v>
      </c>
      <c r="C39">
        <v>36</v>
      </c>
    </row>
    <row r="40" spans="1:3" x14ac:dyDescent="0.3">
      <c r="A40" s="64">
        <v>44778</v>
      </c>
      <c r="B40" t="s">
        <v>83</v>
      </c>
      <c r="C40">
        <v>3</v>
      </c>
    </row>
    <row r="41" spans="1:3" x14ac:dyDescent="0.3">
      <c r="A41" s="64">
        <v>44778</v>
      </c>
      <c r="B41" t="s">
        <v>81</v>
      </c>
      <c r="C41">
        <v>2</v>
      </c>
    </row>
    <row r="42" spans="1:3" x14ac:dyDescent="0.3">
      <c r="A42" s="64">
        <v>44778</v>
      </c>
      <c r="B42" t="s">
        <v>80</v>
      </c>
      <c r="C42">
        <v>2</v>
      </c>
    </row>
    <row r="43" spans="1:3" x14ac:dyDescent="0.3">
      <c r="A43" s="64">
        <v>44781</v>
      </c>
      <c r="B43" t="s">
        <v>81</v>
      </c>
      <c r="C43">
        <v>7</v>
      </c>
    </row>
    <row r="44" spans="1:3" x14ac:dyDescent="0.3">
      <c r="A44" s="64">
        <v>44781</v>
      </c>
      <c r="B44" t="s">
        <v>83</v>
      </c>
      <c r="C44">
        <v>3</v>
      </c>
    </row>
    <row r="45" spans="1:3" x14ac:dyDescent="0.3">
      <c r="A45" s="64">
        <v>44781</v>
      </c>
      <c r="B45" t="s">
        <v>80</v>
      </c>
      <c r="C45">
        <v>1</v>
      </c>
    </row>
    <row r="46" spans="1:3" x14ac:dyDescent="0.3">
      <c r="A46" s="64">
        <v>44782</v>
      </c>
      <c r="B46" t="s">
        <v>81</v>
      </c>
      <c r="C46">
        <v>10</v>
      </c>
    </row>
    <row r="47" spans="1:3" x14ac:dyDescent="0.3">
      <c r="A47" s="64">
        <v>44783</v>
      </c>
      <c r="B47" t="s">
        <v>83</v>
      </c>
      <c r="C47">
        <v>2</v>
      </c>
    </row>
    <row r="48" spans="1:3" x14ac:dyDescent="0.3">
      <c r="A48" s="64">
        <v>44790</v>
      </c>
      <c r="B48" t="s">
        <v>81</v>
      </c>
      <c r="C48">
        <v>3</v>
      </c>
    </row>
    <row r="49" spans="1:3" x14ac:dyDescent="0.3">
      <c r="A49" s="64">
        <v>44790</v>
      </c>
      <c r="B49" t="s">
        <v>80</v>
      </c>
      <c r="C49">
        <v>4</v>
      </c>
    </row>
    <row r="50" spans="1:3" x14ac:dyDescent="0.3">
      <c r="A50" s="64">
        <v>44791</v>
      </c>
      <c r="B50" t="s">
        <v>83</v>
      </c>
      <c r="C50">
        <v>1</v>
      </c>
    </row>
    <row r="51" spans="1:3" x14ac:dyDescent="0.3">
      <c r="A51" s="64">
        <v>44791</v>
      </c>
      <c r="B51" t="s">
        <v>80</v>
      </c>
      <c r="C51">
        <v>4</v>
      </c>
    </row>
    <row r="52" spans="1:3" x14ac:dyDescent="0.3">
      <c r="A52" s="64">
        <v>44791</v>
      </c>
      <c r="B52" t="s">
        <v>81</v>
      </c>
      <c r="C52">
        <v>1</v>
      </c>
    </row>
    <row r="53" spans="1:3" x14ac:dyDescent="0.3">
      <c r="A53" s="64">
        <v>44792</v>
      </c>
      <c r="B53" t="s">
        <v>81</v>
      </c>
      <c r="C53">
        <v>2</v>
      </c>
    </row>
    <row r="54" spans="1:3" x14ac:dyDescent="0.3">
      <c r="A54" s="64">
        <v>44792</v>
      </c>
      <c r="B54" t="s">
        <v>80</v>
      </c>
      <c r="C54">
        <v>1</v>
      </c>
    </row>
    <row r="55" spans="1:3" x14ac:dyDescent="0.3">
      <c r="A55" s="64">
        <v>44796</v>
      </c>
      <c r="B55" t="s">
        <v>80</v>
      </c>
      <c r="C55">
        <v>2</v>
      </c>
    </row>
    <row r="56" spans="1:3" x14ac:dyDescent="0.3">
      <c r="A56" s="64">
        <v>44798</v>
      </c>
      <c r="B56" t="s">
        <v>81</v>
      </c>
      <c r="C56">
        <v>1</v>
      </c>
    </row>
    <row r="57" spans="1:3" x14ac:dyDescent="0.3">
      <c r="A57" s="64">
        <v>44799</v>
      </c>
      <c r="B57" t="s">
        <v>81</v>
      </c>
      <c r="C57">
        <v>2</v>
      </c>
    </row>
    <row r="58" spans="1:3" x14ac:dyDescent="0.3">
      <c r="A58" s="64"/>
    </row>
  </sheetData>
  <autoFilter ref="A1:D57" xr:uid="{00000000-0009-0000-0000-000004000000}"/>
  <pageMargins left="0.7" right="0.7" top="0.75" bottom="0.75" header="0.3" footer="0.3"/>
  <pageSetup paperSize="9" firstPageNumber="2147483648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ayfa11"/>
  <dimension ref="A1:N17"/>
  <sheetViews>
    <sheetView workbookViewId="0">
      <selection activeCell="L5" sqref="L5:N5"/>
    </sheetView>
  </sheetViews>
  <sheetFormatPr defaultRowHeight="14.4" x14ac:dyDescent="0.3"/>
  <cols>
    <col min="1" max="1" width="23.6640625" style="47" bestFit="1" customWidth="1"/>
    <col min="2" max="2" width="10" style="47" bestFit="1" customWidth="1"/>
    <col min="12" max="12" width="13.88671875" bestFit="1" customWidth="1"/>
    <col min="13" max="13" width="10" bestFit="1" customWidth="1"/>
    <col min="14" max="14" width="7.5546875" bestFit="1" customWidth="1"/>
  </cols>
  <sheetData>
    <row r="1" spans="1:14" x14ac:dyDescent="0.3">
      <c r="A1" s="73" t="s">
        <v>75</v>
      </c>
      <c r="B1" s="73" t="s">
        <v>77</v>
      </c>
      <c r="L1" s="58" t="s">
        <v>81</v>
      </c>
      <c r="M1" s="74" t="s">
        <v>89</v>
      </c>
      <c r="N1" s="75">
        <v>0.2</v>
      </c>
    </row>
    <row r="2" spans="1:14" x14ac:dyDescent="0.3">
      <c r="A2" s="47" t="s">
        <v>49</v>
      </c>
      <c r="B2" s="47">
        <v>112</v>
      </c>
      <c r="L2" s="58" t="s">
        <v>80</v>
      </c>
      <c r="M2" s="74" t="s">
        <v>90</v>
      </c>
      <c r="N2" s="75">
        <v>0.6</v>
      </c>
    </row>
    <row r="3" spans="1:14" x14ac:dyDescent="0.3">
      <c r="A3" s="47" t="s">
        <v>81</v>
      </c>
      <c r="B3" s="47">
        <v>78</v>
      </c>
      <c r="L3" s="58" t="s">
        <v>83</v>
      </c>
      <c r="M3" s="58" t="s">
        <v>71</v>
      </c>
      <c r="N3" s="75">
        <f>0.1057*1.2</f>
        <v>0.12684000000000001</v>
      </c>
    </row>
    <row r="4" spans="1:14" x14ac:dyDescent="0.3">
      <c r="A4" s="47" t="s">
        <v>82</v>
      </c>
      <c r="B4" s="47">
        <v>61</v>
      </c>
      <c r="L4" s="58" t="s">
        <v>49</v>
      </c>
      <c r="M4" s="58" t="s">
        <v>91</v>
      </c>
      <c r="N4" s="75">
        <v>2.2499999999999999E-2</v>
      </c>
    </row>
    <row r="5" spans="1:14" x14ac:dyDescent="0.3">
      <c r="A5" s="47" t="s">
        <v>80</v>
      </c>
      <c r="B5" s="47">
        <v>51</v>
      </c>
      <c r="L5" s="58" t="s">
        <v>92</v>
      </c>
      <c r="M5" s="58"/>
      <c r="N5" s="75">
        <v>0.01</v>
      </c>
    </row>
    <row r="6" spans="1:14" x14ac:dyDescent="0.3">
      <c r="A6" s="47" t="s">
        <v>83</v>
      </c>
      <c r="B6" s="47">
        <v>20</v>
      </c>
      <c r="L6" t="s">
        <v>93</v>
      </c>
      <c r="N6">
        <v>1.782</v>
      </c>
    </row>
    <row r="7" spans="1:14" x14ac:dyDescent="0.3">
      <c r="A7" s="47" t="s">
        <v>84</v>
      </c>
      <c r="B7" s="47">
        <v>7</v>
      </c>
    </row>
    <row r="8" spans="1:14" x14ac:dyDescent="0.3">
      <c r="A8" s="47" t="s">
        <v>85</v>
      </c>
      <c r="B8" s="47">
        <v>6</v>
      </c>
    </row>
    <row r="15" spans="1:14" x14ac:dyDescent="0.3">
      <c r="A15" s="47" t="s">
        <v>86</v>
      </c>
      <c r="B15" s="47">
        <f>SUM(B2:B8)</f>
        <v>335</v>
      </c>
    </row>
    <row r="16" spans="1:14" x14ac:dyDescent="0.3">
      <c r="A16" s="47" t="s">
        <v>87</v>
      </c>
      <c r="B16" s="47">
        <v>21670</v>
      </c>
    </row>
    <row r="17" spans="1:2" x14ac:dyDescent="0.3">
      <c r="A17" s="47" t="s">
        <v>88</v>
      </c>
      <c r="B17" s="76">
        <f>B15/B16</f>
        <v>1.545916012921089E-2</v>
      </c>
    </row>
  </sheetData>
  <sortState xmlns:xlrd2="http://schemas.microsoft.com/office/spreadsheetml/2017/richdata2" ref="A2:B58">
    <sortCondition descending="1" ref="B1:B58"/>
  </sortState>
  <pageMargins left="0.7" right="0.7" top="0.75" bottom="0.75" header="0.3" footer="0.3"/>
  <pageSetup paperSize="9" firstPageNumber="2147483648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ayfa12"/>
  <dimension ref="A1:AC350"/>
  <sheetViews>
    <sheetView zoomScale="55" workbookViewId="0">
      <pane xSplit="7" ySplit="1" topLeftCell="H2" activePane="bottomRight" state="frozen"/>
      <selection activeCell="H2" sqref="H2"/>
      <selection pane="topRight"/>
      <selection pane="bottomLeft"/>
      <selection pane="bottomRight" activeCell="H2" sqref="H2"/>
    </sheetView>
  </sheetViews>
  <sheetFormatPr defaultRowHeight="18" x14ac:dyDescent="0.3"/>
  <cols>
    <col min="1" max="1" width="22.5546875" style="36" customWidth="1"/>
    <col min="2" max="2" width="35.6640625" style="36" customWidth="1"/>
    <col min="3" max="3" width="16.109375" style="36" customWidth="1"/>
    <col min="4" max="4" width="17.109375" style="36" customWidth="1"/>
    <col min="5" max="5" width="14.6640625" style="36" bestFit="1" customWidth="1"/>
    <col min="6" max="6" width="18.44140625" style="36" bestFit="1" customWidth="1"/>
    <col min="7" max="7" width="15.5546875" style="77" bestFit="1" customWidth="1"/>
    <col min="8" max="10" width="18" style="36" customWidth="1"/>
    <col min="11" max="12" width="16.33203125" style="36" customWidth="1"/>
    <col min="13" max="14" width="15" style="78" customWidth="1"/>
    <col min="15" max="15" width="16" customWidth="1"/>
    <col min="16" max="16" width="17.33203125" customWidth="1"/>
    <col min="17" max="17" width="16.88671875" customWidth="1"/>
    <col min="18" max="18" width="14.5546875" style="79" bestFit="1" customWidth="1"/>
    <col min="19" max="19" width="20.88671875" style="80" hidden="1" customWidth="1"/>
    <col min="20" max="20" width="20.88671875" style="79" customWidth="1"/>
    <col min="21" max="21" width="21" style="81" customWidth="1"/>
    <col min="22" max="22" width="12.33203125" style="82" customWidth="1"/>
    <col min="23" max="23" width="26" style="79" bestFit="1" customWidth="1"/>
    <col min="24" max="24" width="19.33203125" customWidth="1"/>
    <col min="25" max="25" width="24.33203125" style="81" customWidth="1"/>
    <col min="26" max="27" width="20.109375" customWidth="1"/>
    <col min="28" max="28" width="16.33203125" style="81" bestFit="1" customWidth="1"/>
    <col min="29" max="29" width="30.5546875" style="83" customWidth="1"/>
  </cols>
  <sheetData>
    <row r="1" spans="1:29" ht="124.95" customHeight="1" x14ac:dyDescent="0.3">
      <c r="A1" s="9" t="s">
        <v>0</v>
      </c>
      <c r="B1" s="9" t="s">
        <v>1</v>
      </c>
      <c r="C1" s="10" t="s">
        <v>2</v>
      </c>
      <c r="D1" s="10" t="s">
        <v>3</v>
      </c>
      <c r="E1" s="10" t="s">
        <v>94</v>
      </c>
      <c r="F1" s="10" t="s">
        <v>5</v>
      </c>
      <c r="G1" s="11" t="s">
        <v>6</v>
      </c>
      <c r="H1" s="10" t="s">
        <v>95</v>
      </c>
      <c r="I1" s="10" t="s">
        <v>96</v>
      </c>
      <c r="J1" s="10" t="s">
        <v>97</v>
      </c>
      <c r="K1" s="10" t="s">
        <v>26</v>
      </c>
      <c r="L1" s="10" t="s">
        <v>27</v>
      </c>
      <c r="M1" s="10" t="s">
        <v>98</v>
      </c>
      <c r="N1" s="10" t="s">
        <v>99</v>
      </c>
      <c r="O1" s="10" t="s">
        <v>100</v>
      </c>
      <c r="P1" s="10" t="s">
        <v>30</v>
      </c>
      <c r="Q1" s="10" t="s">
        <v>101</v>
      </c>
      <c r="R1" s="12" t="s">
        <v>32</v>
      </c>
      <c r="S1" s="13" t="s">
        <v>33</v>
      </c>
      <c r="T1" s="14" t="s">
        <v>34</v>
      </c>
      <c r="U1" s="15" t="s">
        <v>35</v>
      </c>
      <c r="V1" s="16" t="s">
        <v>36</v>
      </c>
      <c r="W1" s="14" t="s">
        <v>37</v>
      </c>
      <c r="X1" s="17" t="s">
        <v>38</v>
      </c>
      <c r="Y1" s="18" t="s">
        <v>39</v>
      </c>
      <c r="Z1" s="16" t="s">
        <v>40</v>
      </c>
      <c r="AA1" s="16" t="s">
        <v>41</v>
      </c>
      <c r="AB1" s="19" t="s">
        <v>42</v>
      </c>
      <c r="AC1" s="20" t="s">
        <v>43</v>
      </c>
    </row>
    <row r="2" spans="1:29" ht="23.4" x14ac:dyDescent="0.45">
      <c r="A2" s="21"/>
      <c r="B2" s="22"/>
      <c r="C2" s="23"/>
      <c r="D2" s="23"/>
      <c r="E2" s="25"/>
      <c r="F2" s="25"/>
      <c r="G2" s="24">
        <f t="shared" ref="G2:G47" si="0">(D2-C2)-(E2+F2)</f>
        <v>0</v>
      </c>
      <c r="H2" s="25"/>
      <c r="I2" s="25"/>
      <c r="J2" s="25"/>
      <c r="K2" s="25"/>
      <c r="L2" s="25"/>
      <c r="M2" s="84"/>
      <c r="N2" s="84"/>
      <c r="O2" s="25"/>
      <c r="P2" s="25"/>
      <c r="Q2" s="25"/>
      <c r="R2" s="24">
        <f t="shared" ref="R2:R33" si="1">SUM(H2:Q2)</f>
        <v>0</v>
      </c>
      <c r="S2" s="27">
        <f t="shared" ref="S2:S33" si="2">G2-R2</f>
        <v>0</v>
      </c>
      <c r="T2" s="28">
        <f t="shared" ref="T2:T46" si="3">(HOUR(S2)*60)+MINUTE(S2)</f>
        <v>0</v>
      </c>
      <c r="U2" s="29" t="e">
        <f t="shared" ref="U2:U33" si="4">S2/G2</f>
        <v>#DIV/0!</v>
      </c>
      <c r="V2" s="30">
        <v>3.2</v>
      </c>
      <c r="W2" s="31">
        <f t="shared" ref="W2:W46" si="5">T2/V2</f>
        <v>0</v>
      </c>
      <c r="X2" s="85">
        <v>170</v>
      </c>
      <c r="Y2" s="33" t="e">
        <f t="shared" ref="Y2:Y46" si="6">X2/W2</f>
        <v>#DIV/0!</v>
      </c>
      <c r="Z2" s="85">
        <v>170</v>
      </c>
      <c r="AA2" s="85"/>
      <c r="AB2" s="34">
        <f t="shared" ref="AB2:AB46" si="7">(Z2-AA2)/X2</f>
        <v>1</v>
      </c>
      <c r="AC2" s="35" t="e">
        <f t="shared" ref="AC2:AC46" si="8">AB2*Y2*U2</f>
        <v>#DIV/0!</v>
      </c>
    </row>
    <row r="3" spans="1:29" ht="23.4" x14ac:dyDescent="0.45">
      <c r="A3" s="21"/>
      <c r="B3" s="22"/>
      <c r="C3" s="23"/>
      <c r="D3" s="23"/>
      <c r="E3" s="25"/>
      <c r="F3" s="25"/>
      <c r="G3" s="24">
        <f t="shared" si="0"/>
        <v>0</v>
      </c>
      <c r="H3" s="25"/>
      <c r="I3" s="25"/>
      <c r="J3" s="25"/>
      <c r="K3" s="25"/>
      <c r="L3" s="25"/>
      <c r="M3" s="84"/>
      <c r="N3" s="84"/>
      <c r="O3" s="25"/>
      <c r="P3" s="25"/>
      <c r="Q3" s="25"/>
      <c r="R3" s="24">
        <f t="shared" si="1"/>
        <v>0</v>
      </c>
      <c r="S3" s="27">
        <f t="shared" si="2"/>
        <v>0</v>
      </c>
      <c r="T3" s="28">
        <f t="shared" si="3"/>
        <v>0</v>
      </c>
      <c r="U3" s="29" t="e">
        <f t="shared" si="4"/>
        <v>#DIV/0!</v>
      </c>
      <c r="V3" s="30"/>
      <c r="W3" s="31" t="e">
        <f t="shared" si="5"/>
        <v>#DIV/0!</v>
      </c>
      <c r="X3" s="85"/>
      <c r="Y3" s="33" t="e">
        <f t="shared" si="6"/>
        <v>#DIV/0!</v>
      </c>
      <c r="Z3" s="85"/>
      <c r="AA3" s="85"/>
      <c r="AB3" s="34" t="e">
        <f t="shared" si="7"/>
        <v>#DIV/0!</v>
      </c>
      <c r="AC3" s="35" t="e">
        <f t="shared" si="8"/>
        <v>#DIV/0!</v>
      </c>
    </row>
    <row r="4" spans="1:29" ht="23.4" x14ac:dyDescent="0.45">
      <c r="A4" s="21"/>
      <c r="B4" s="22"/>
      <c r="C4" s="23"/>
      <c r="D4" s="23"/>
      <c r="E4" s="25"/>
      <c r="F4" s="25"/>
      <c r="G4" s="24">
        <f t="shared" si="0"/>
        <v>0</v>
      </c>
      <c r="H4" s="25"/>
      <c r="I4" s="25"/>
      <c r="J4" s="25"/>
      <c r="K4" s="25"/>
      <c r="L4" s="25"/>
      <c r="M4" s="84"/>
      <c r="N4" s="84"/>
      <c r="O4" s="25"/>
      <c r="P4" s="25"/>
      <c r="Q4" s="25"/>
      <c r="R4" s="24">
        <f t="shared" si="1"/>
        <v>0</v>
      </c>
      <c r="S4" s="27">
        <f t="shared" si="2"/>
        <v>0</v>
      </c>
      <c r="T4" s="28">
        <f t="shared" si="3"/>
        <v>0</v>
      </c>
      <c r="U4" s="29" t="e">
        <f t="shared" si="4"/>
        <v>#DIV/0!</v>
      </c>
      <c r="V4" s="30"/>
      <c r="W4" s="31" t="e">
        <f t="shared" si="5"/>
        <v>#DIV/0!</v>
      </c>
      <c r="X4" s="85"/>
      <c r="Y4" s="33" t="e">
        <f t="shared" si="6"/>
        <v>#DIV/0!</v>
      </c>
      <c r="Z4" s="85"/>
      <c r="AA4" s="85"/>
      <c r="AB4" s="34" t="e">
        <f t="shared" si="7"/>
        <v>#DIV/0!</v>
      </c>
      <c r="AC4" s="35" t="e">
        <f t="shared" si="8"/>
        <v>#DIV/0!</v>
      </c>
    </row>
    <row r="5" spans="1:29" ht="23.4" x14ac:dyDescent="0.45">
      <c r="A5" s="21"/>
      <c r="B5" s="22"/>
      <c r="C5" s="23"/>
      <c r="D5" s="23"/>
      <c r="E5" s="25"/>
      <c r="F5" s="25"/>
      <c r="G5" s="24">
        <f t="shared" si="0"/>
        <v>0</v>
      </c>
      <c r="H5" s="25"/>
      <c r="I5" s="25"/>
      <c r="J5" s="25"/>
      <c r="K5" s="25"/>
      <c r="L5" s="25"/>
      <c r="M5" s="84"/>
      <c r="N5" s="84"/>
      <c r="O5" s="25"/>
      <c r="P5" s="25"/>
      <c r="Q5" s="25"/>
      <c r="R5" s="24">
        <f t="shared" si="1"/>
        <v>0</v>
      </c>
      <c r="S5" s="27">
        <f t="shared" si="2"/>
        <v>0</v>
      </c>
      <c r="T5" s="28">
        <f t="shared" si="3"/>
        <v>0</v>
      </c>
      <c r="U5" s="29" t="e">
        <f t="shared" si="4"/>
        <v>#DIV/0!</v>
      </c>
      <c r="V5" s="30"/>
      <c r="W5" s="31" t="e">
        <f t="shared" si="5"/>
        <v>#DIV/0!</v>
      </c>
      <c r="X5" s="85"/>
      <c r="Y5" s="33" t="e">
        <f t="shared" si="6"/>
        <v>#DIV/0!</v>
      </c>
      <c r="Z5" s="85"/>
      <c r="AA5" s="85"/>
      <c r="AB5" s="34" t="e">
        <f t="shared" si="7"/>
        <v>#DIV/0!</v>
      </c>
      <c r="AC5" s="35" t="e">
        <f t="shared" si="8"/>
        <v>#DIV/0!</v>
      </c>
    </row>
    <row r="6" spans="1:29" ht="23.4" x14ac:dyDescent="0.45">
      <c r="A6" s="21"/>
      <c r="B6" s="22"/>
      <c r="C6" s="23"/>
      <c r="D6" s="23"/>
      <c r="E6" s="25"/>
      <c r="F6" s="25"/>
      <c r="G6" s="24">
        <f t="shared" si="0"/>
        <v>0</v>
      </c>
      <c r="H6" s="25"/>
      <c r="I6" s="25"/>
      <c r="J6" s="25"/>
      <c r="K6" s="25"/>
      <c r="L6" s="25"/>
      <c r="M6" s="84"/>
      <c r="N6" s="84"/>
      <c r="O6" s="25"/>
      <c r="P6" s="25"/>
      <c r="Q6" s="25"/>
      <c r="R6" s="24">
        <f t="shared" si="1"/>
        <v>0</v>
      </c>
      <c r="S6" s="27">
        <f t="shared" si="2"/>
        <v>0</v>
      </c>
      <c r="T6" s="28">
        <f t="shared" si="3"/>
        <v>0</v>
      </c>
      <c r="U6" s="29" t="e">
        <f t="shared" si="4"/>
        <v>#DIV/0!</v>
      </c>
      <c r="V6" s="30"/>
      <c r="W6" s="31" t="e">
        <f t="shared" si="5"/>
        <v>#DIV/0!</v>
      </c>
      <c r="X6" s="85"/>
      <c r="Y6" s="33" t="e">
        <f t="shared" si="6"/>
        <v>#DIV/0!</v>
      </c>
      <c r="Z6" s="85"/>
      <c r="AA6" s="85"/>
      <c r="AB6" s="34" t="e">
        <f t="shared" si="7"/>
        <v>#DIV/0!</v>
      </c>
      <c r="AC6" s="35" t="e">
        <f t="shared" si="8"/>
        <v>#DIV/0!</v>
      </c>
    </row>
    <row r="7" spans="1:29" ht="23.4" x14ac:dyDescent="0.45">
      <c r="A7" s="21"/>
      <c r="B7" s="22"/>
      <c r="C7" s="23"/>
      <c r="D7" s="23"/>
      <c r="E7" s="25"/>
      <c r="F7" s="25"/>
      <c r="G7" s="24">
        <f t="shared" si="0"/>
        <v>0</v>
      </c>
      <c r="H7" s="25"/>
      <c r="I7" s="25"/>
      <c r="J7" s="25"/>
      <c r="K7" s="25"/>
      <c r="L7" s="25"/>
      <c r="M7" s="84"/>
      <c r="N7" s="84"/>
      <c r="O7" s="25"/>
      <c r="P7" s="25"/>
      <c r="Q7" s="25"/>
      <c r="R7" s="24">
        <f t="shared" si="1"/>
        <v>0</v>
      </c>
      <c r="S7" s="27">
        <f t="shared" si="2"/>
        <v>0</v>
      </c>
      <c r="T7" s="28">
        <f t="shared" si="3"/>
        <v>0</v>
      </c>
      <c r="U7" s="29" t="e">
        <f t="shared" si="4"/>
        <v>#DIV/0!</v>
      </c>
      <c r="V7" s="30"/>
      <c r="W7" s="31" t="e">
        <f t="shared" si="5"/>
        <v>#DIV/0!</v>
      </c>
      <c r="X7" s="85"/>
      <c r="Y7" s="33" t="e">
        <f t="shared" si="6"/>
        <v>#DIV/0!</v>
      </c>
      <c r="Z7" s="85"/>
      <c r="AA7" s="85"/>
      <c r="AB7" s="34" t="e">
        <f t="shared" si="7"/>
        <v>#DIV/0!</v>
      </c>
      <c r="AC7" s="35" t="e">
        <f t="shared" si="8"/>
        <v>#DIV/0!</v>
      </c>
    </row>
    <row r="8" spans="1:29" ht="23.4" x14ac:dyDescent="0.45">
      <c r="A8" s="21"/>
      <c r="B8" s="22"/>
      <c r="C8" s="23"/>
      <c r="D8" s="23"/>
      <c r="E8" s="25"/>
      <c r="F8" s="25"/>
      <c r="G8" s="24">
        <f t="shared" si="0"/>
        <v>0</v>
      </c>
      <c r="H8" s="25"/>
      <c r="I8" s="25"/>
      <c r="J8" s="25"/>
      <c r="K8" s="25"/>
      <c r="L8" s="25"/>
      <c r="M8" s="84"/>
      <c r="N8" s="84"/>
      <c r="O8" s="25"/>
      <c r="P8" s="25"/>
      <c r="Q8" s="25"/>
      <c r="R8" s="24">
        <f t="shared" si="1"/>
        <v>0</v>
      </c>
      <c r="S8" s="27">
        <f t="shared" si="2"/>
        <v>0</v>
      </c>
      <c r="T8" s="28">
        <f t="shared" si="3"/>
        <v>0</v>
      </c>
      <c r="U8" s="29" t="e">
        <f t="shared" si="4"/>
        <v>#DIV/0!</v>
      </c>
      <c r="V8" s="30"/>
      <c r="W8" s="31" t="e">
        <f t="shared" si="5"/>
        <v>#DIV/0!</v>
      </c>
      <c r="X8" s="85"/>
      <c r="Y8" s="33" t="e">
        <f t="shared" si="6"/>
        <v>#DIV/0!</v>
      </c>
      <c r="Z8" s="85"/>
      <c r="AA8" s="85"/>
      <c r="AB8" s="34" t="e">
        <f t="shared" si="7"/>
        <v>#DIV/0!</v>
      </c>
      <c r="AC8" s="35" t="e">
        <f t="shared" si="8"/>
        <v>#DIV/0!</v>
      </c>
    </row>
    <row r="9" spans="1:29" ht="23.4" x14ac:dyDescent="0.45">
      <c r="A9" s="21"/>
      <c r="B9" s="22"/>
      <c r="C9" s="23"/>
      <c r="D9" s="23"/>
      <c r="E9" s="25"/>
      <c r="F9" s="25"/>
      <c r="G9" s="24">
        <f t="shared" si="0"/>
        <v>0</v>
      </c>
      <c r="H9" s="25"/>
      <c r="I9" s="25"/>
      <c r="J9" s="25"/>
      <c r="K9" s="25"/>
      <c r="L9" s="25"/>
      <c r="M9" s="84"/>
      <c r="N9" s="84"/>
      <c r="O9" s="25"/>
      <c r="P9" s="25"/>
      <c r="Q9" s="25"/>
      <c r="R9" s="24">
        <f t="shared" si="1"/>
        <v>0</v>
      </c>
      <c r="S9" s="27">
        <f t="shared" si="2"/>
        <v>0</v>
      </c>
      <c r="T9" s="28">
        <f t="shared" si="3"/>
        <v>0</v>
      </c>
      <c r="U9" s="29" t="e">
        <f t="shared" si="4"/>
        <v>#DIV/0!</v>
      </c>
      <c r="V9" s="30"/>
      <c r="W9" s="31" t="e">
        <f t="shared" si="5"/>
        <v>#DIV/0!</v>
      </c>
      <c r="X9" s="85"/>
      <c r="Y9" s="33" t="e">
        <f t="shared" si="6"/>
        <v>#DIV/0!</v>
      </c>
      <c r="Z9" s="85"/>
      <c r="AA9" s="85"/>
      <c r="AB9" s="34" t="e">
        <f t="shared" si="7"/>
        <v>#DIV/0!</v>
      </c>
      <c r="AC9" s="35" t="e">
        <f t="shared" si="8"/>
        <v>#DIV/0!</v>
      </c>
    </row>
    <row r="10" spans="1:29" ht="23.4" x14ac:dyDescent="0.45">
      <c r="A10" s="21"/>
      <c r="B10" s="22"/>
      <c r="C10" s="23"/>
      <c r="D10" s="23"/>
      <c r="E10" s="25"/>
      <c r="F10" s="25"/>
      <c r="G10" s="24">
        <f t="shared" si="0"/>
        <v>0</v>
      </c>
      <c r="H10" s="25"/>
      <c r="I10" s="25"/>
      <c r="J10" s="25"/>
      <c r="K10" s="25"/>
      <c r="L10" s="25"/>
      <c r="M10" s="84"/>
      <c r="N10" s="84"/>
      <c r="O10" s="25"/>
      <c r="P10" s="25"/>
      <c r="Q10" s="25"/>
      <c r="R10" s="24">
        <f t="shared" si="1"/>
        <v>0</v>
      </c>
      <c r="S10" s="27">
        <f t="shared" si="2"/>
        <v>0</v>
      </c>
      <c r="T10" s="28">
        <f t="shared" si="3"/>
        <v>0</v>
      </c>
      <c r="U10" s="29" t="e">
        <f t="shared" si="4"/>
        <v>#DIV/0!</v>
      </c>
      <c r="V10" s="30"/>
      <c r="W10" s="31" t="e">
        <f t="shared" si="5"/>
        <v>#DIV/0!</v>
      </c>
      <c r="X10" s="85"/>
      <c r="Y10" s="33" t="e">
        <f t="shared" si="6"/>
        <v>#DIV/0!</v>
      </c>
      <c r="Z10" s="85"/>
      <c r="AA10" s="85"/>
      <c r="AB10" s="34" t="e">
        <f t="shared" si="7"/>
        <v>#DIV/0!</v>
      </c>
      <c r="AC10" s="35" t="e">
        <f t="shared" si="8"/>
        <v>#DIV/0!</v>
      </c>
    </row>
    <row r="11" spans="1:29" ht="23.4" x14ac:dyDescent="0.45">
      <c r="A11" s="21"/>
      <c r="B11" s="22"/>
      <c r="C11" s="23"/>
      <c r="D11" s="23"/>
      <c r="E11" s="25"/>
      <c r="F11" s="25"/>
      <c r="G11" s="24">
        <f t="shared" si="0"/>
        <v>0</v>
      </c>
      <c r="H11" s="25"/>
      <c r="I11" s="25"/>
      <c r="J11" s="25"/>
      <c r="K11" s="25"/>
      <c r="L11" s="25"/>
      <c r="M11" s="84"/>
      <c r="N11" s="84"/>
      <c r="O11" s="25"/>
      <c r="P11" s="25"/>
      <c r="Q11" s="25"/>
      <c r="R11" s="24">
        <f t="shared" si="1"/>
        <v>0</v>
      </c>
      <c r="S11" s="27">
        <f t="shared" si="2"/>
        <v>0</v>
      </c>
      <c r="T11" s="28">
        <f t="shared" si="3"/>
        <v>0</v>
      </c>
      <c r="U11" s="29" t="e">
        <f t="shared" si="4"/>
        <v>#DIV/0!</v>
      </c>
      <c r="V11" s="30"/>
      <c r="W11" s="31" t="e">
        <f t="shared" si="5"/>
        <v>#DIV/0!</v>
      </c>
      <c r="X11" s="85"/>
      <c r="Y11" s="33" t="e">
        <f t="shared" si="6"/>
        <v>#DIV/0!</v>
      </c>
      <c r="Z11" s="85"/>
      <c r="AA11" s="85"/>
      <c r="AB11" s="34" t="e">
        <f t="shared" si="7"/>
        <v>#DIV/0!</v>
      </c>
      <c r="AC11" s="35" t="e">
        <f t="shared" si="8"/>
        <v>#DIV/0!</v>
      </c>
    </row>
    <row r="12" spans="1:29" ht="23.4" x14ac:dyDescent="0.45">
      <c r="A12" s="21"/>
      <c r="B12" s="22"/>
      <c r="C12" s="23"/>
      <c r="D12" s="23"/>
      <c r="E12" s="25"/>
      <c r="F12" s="25"/>
      <c r="G12" s="24">
        <f t="shared" si="0"/>
        <v>0</v>
      </c>
      <c r="H12" s="25"/>
      <c r="I12" s="25"/>
      <c r="J12" s="25"/>
      <c r="K12" s="25"/>
      <c r="L12" s="25"/>
      <c r="M12" s="84"/>
      <c r="N12" s="84"/>
      <c r="O12" s="25"/>
      <c r="P12" s="25"/>
      <c r="Q12" s="25"/>
      <c r="R12" s="24">
        <f t="shared" si="1"/>
        <v>0</v>
      </c>
      <c r="S12" s="27">
        <f t="shared" si="2"/>
        <v>0</v>
      </c>
      <c r="T12" s="28">
        <f t="shared" si="3"/>
        <v>0</v>
      </c>
      <c r="U12" s="29" t="e">
        <f t="shared" si="4"/>
        <v>#DIV/0!</v>
      </c>
      <c r="V12" s="30"/>
      <c r="W12" s="31" t="e">
        <f t="shared" si="5"/>
        <v>#DIV/0!</v>
      </c>
      <c r="X12" s="85"/>
      <c r="Y12" s="33" t="e">
        <f t="shared" si="6"/>
        <v>#DIV/0!</v>
      </c>
      <c r="Z12" s="85"/>
      <c r="AA12" s="85"/>
      <c r="AB12" s="34" t="e">
        <f t="shared" si="7"/>
        <v>#DIV/0!</v>
      </c>
      <c r="AC12" s="35" t="e">
        <f t="shared" si="8"/>
        <v>#DIV/0!</v>
      </c>
    </row>
    <row r="13" spans="1:29" ht="23.4" x14ac:dyDescent="0.45">
      <c r="A13" s="21"/>
      <c r="B13" s="22"/>
      <c r="C13" s="23"/>
      <c r="D13" s="23"/>
      <c r="E13" s="25"/>
      <c r="F13" s="25"/>
      <c r="G13" s="24">
        <f t="shared" si="0"/>
        <v>0</v>
      </c>
      <c r="H13" s="25"/>
      <c r="I13" s="25"/>
      <c r="J13" s="25"/>
      <c r="K13" s="25"/>
      <c r="L13" s="25"/>
      <c r="M13" s="84"/>
      <c r="N13" s="84"/>
      <c r="O13" s="25"/>
      <c r="P13" s="25"/>
      <c r="Q13" s="25"/>
      <c r="R13" s="24">
        <f t="shared" si="1"/>
        <v>0</v>
      </c>
      <c r="S13" s="27">
        <f t="shared" si="2"/>
        <v>0</v>
      </c>
      <c r="T13" s="28">
        <f t="shared" si="3"/>
        <v>0</v>
      </c>
      <c r="U13" s="29" t="e">
        <f t="shared" si="4"/>
        <v>#DIV/0!</v>
      </c>
      <c r="V13" s="30"/>
      <c r="W13" s="31" t="e">
        <f t="shared" si="5"/>
        <v>#DIV/0!</v>
      </c>
      <c r="X13" s="85"/>
      <c r="Y13" s="33" t="e">
        <f t="shared" si="6"/>
        <v>#DIV/0!</v>
      </c>
      <c r="Z13" s="85"/>
      <c r="AA13" s="85"/>
      <c r="AB13" s="34" t="e">
        <f t="shared" si="7"/>
        <v>#DIV/0!</v>
      </c>
      <c r="AC13" s="35" t="e">
        <f t="shared" si="8"/>
        <v>#DIV/0!</v>
      </c>
    </row>
    <row r="14" spans="1:29" ht="23.4" x14ac:dyDescent="0.45">
      <c r="A14" s="21"/>
      <c r="B14" s="22"/>
      <c r="C14" s="23"/>
      <c r="D14" s="23"/>
      <c r="E14" s="25"/>
      <c r="F14" s="25"/>
      <c r="G14" s="24">
        <f t="shared" si="0"/>
        <v>0</v>
      </c>
      <c r="H14" s="25"/>
      <c r="I14" s="25"/>
      <c r="J14" s="25"/>
      <c r="K14" s="25"/>
      <c r="L14" s="25"/>
      <c r="M14" s="84"/>
      <c r="N14" s="84"/>
      <c r="O14" s="25"/>
      <c r="P14" s="25"/>
      <c r="Q14" s="25"/>
      <c r="R14" s="24">
        <f t="shared" si="1"/>
        <v>0</v>
      </c>
      <c r="S14" s="27">
        <f t="shared" si="2"/>
        <v>0</v>
      </c>
      <c r="T14" s="28">
        <f t="shared" si="3"/>
        <v>0</v>
      </c>
      <c r="U14" s="29" t="e">
        <f t="shared" si="4"/>
        <v>#DIV/0!</v>
      </c>
      <c r="V14" s="30"/>
      <c r="W14" s="31" t="e">
        <f t="shared" si="5"/>
        <v>#DIV/0!</v>
      </c>
      <c r="X14" s="85"/>
      <c r="Y14" s="33" t="e">
        <f t="shared" si="6"/>
        <v>#DIV/0!</v>
      </c>
      <c r="Z14" s="85"/>
      <c r="AA14" s="85"/>
      <c r="AB14" s="34" t="e">
        <f t="shared" si="7"/>
        <v>#DIV/0!</v>
      </c>
      <c r="AC14" s="35" t="e">
        <f t="shared" si="8"/>
        <v>#DIV/0!</v>
      </c>
    </row>
    <row r="15" spans="1:29" ht="23.4" x14ac:dyDescent="0.45">
      <c r="A15" s="21"/>
      <c r="B15" s="22"/>
      <c r="C15" s="23"/>
      <c r="D15" s="23"/>
      <c r="E15" s="25"/>
      <c r="F15" s="25"/>
      <c r="G15" s="24">
        <f t="shared" si="0"/>
        <v>0</v>
      </c>
      <c r="H15" s="25"/>
      <c r="I15" s="25"/>
      <c r="J15" s="25"/>
      <c r="K15" s="25"/>
      <c r="L15" s="25"/>
      <c r="M15" s="84"/>
      <c r="N15" s="84"/>
      <c r="O15" s="25"/>
      <c r="P15" s="25"/>
      <c r="Q15" s="25"/>
      <c r="R15" s="24">
        <f t="shared" si="1"/>
        <v>0</v>
      </c>
      <c r="S15" s="27">
        <f t="shared" si="2"/>
        <v>0</v>
      </c>
      <c r="T15" s="28">
        <f t="shared" si="3"/>
        <v>0</v>
      </c>
      <c r="U15" s="29" t="e">
        <f t="shared" si="4"/>
        <v>#DIV/0!</v>
      </c>
      <c r="V15" s="30"/>
      <c r="W15" s="31" t="e">
        <f t="shared" si="5"/>
        <v>#DIV/0!</v>
      </c>
      <c r="X15" s="85"/>
      <c r="Y15" s="33" t="e">
        <f t="shared" si="6"/>
        <v>#DIV/0!</v>
      </c>
      <c r="Z15" s="85"/>
      <c r="AA15" s="85"/>
      <c r="AB15" s="34" t="e">
        <f t="shared" si="7"/>
        <v>#DIV/0!</v>
      </c>
      <c r="AC15" s="35" t="e">
        <f t="shared" si="8"/>
        <v>#DIV/0!</v>
      </c>
    </row>
    <row r="16" spans="1:29" ht="23.4" x14ac:dyDescent="0.45">
      <c r="A16" s="21"/>
      <c r="B16" s="22"/>
      <c r="C16" s="23"/>
      <c r="D16" s="23"/>
      <c r="E16" s="25"/>
      <c r="F16" s="25"/>
      <c r="G16" s="24">
        <f t="shared" si="0"/>
        <v>0</v>
      </c>
      <c r="H16" s="25"/>
      <c r="I16" s="25"/>
      <c r="J16" s="25"/>
      <c r="K16" s="25"/>
      <c r="L16" s="25"/>
      <c r="M16" s="84"/>
      <c r="N16" s="84"/>
      <c r="O16" s="25"/>
      <c r="P16" s="25"/>
      <c r="Q16" s="25"/>
      <c r="R16" s="24">
        <f t="shared" si="1"/>
        <v>0</v>
      </c>
      <c r="S16" s="27">
        <f t="shared" si="2"/>
        <v>0</v>
      </c>
      <c r="T16" s="28">
        <f t="shared" si="3"/>
        <v>0</v>
      </c>
      <c r="U16" s="29" t="e">
        <f t="shared" si="4"/>
        <v>#DIV/0!</v>
      </c>
      <c r="V16" s="30"/>
      <c r="W16" s="31" t="e">
        <f t="shared" si="5"/>
        <v>#DIV/0!</v>
      </c>
      <c r="X16" s="85"/>
      <c r="Y16" s="33" t="e">
        <f t="shared" si="6"/>
        <v>#DIV/0!</v>
      </c>
      <c r="Z16" s="85"/>
      <c r="AA16" s="85"/>
      <c r="AB16" s="34" t="e">
        <f t="shared" si="7"/>
        <v>#DIV/0!</v>
      </c>
      <c r="AC16" s="35" t="e">
        <f t="shared" si="8"/>
        <v>#DIV/0!</v>
      </c>
    </row>
    <row r="17" spans="1:29" ht="23.4" x14ac:dyDescent="0.45">
      <c r="A17" s="21"/>
      <c r="B17" s="22"/>
      <c r="C17" s="23"/>
      <c r="D17" s="23"/>
      <c r="E17" s="25"/>
      <c r="F17" s="25"/>
      <c r="G17" s="24">
        <f t="shared" si="0"/>
        <v>0</v>
      </c>
      <c r="H17" s="25"/>
      <c r="I17" s="25"/>
      <c r="J17" s="25"/>
      <c r="K17" s="25"/>
      <c r="L17" s="25"/>
      <c r="M17" s="84"/>
      <c r="N17" s="84"/>
      <c r="O17" s="25"/>
      <c r="P17" s="25"/>
      <c r="Q17" s="25"/>
      <c r="R17" s="24">
        <f t="shared" si="1"/>
        <v>0</v>
      </c>
      <c r="S17" s="27">
        <f t="shared" si="2"/>
        <v>0</v>
      </c>
      <c r="T17" s="28">
        <f t="shared" si="3"/>
        <v>0</v>
      </c>
      <c r="U17" s="29" t="e">
        <f t="shared" si="4"/>
        <v>#DIV/0!</v>
      </c>
      <c r="V17" s="30"/>
      <c r="W17" s="31" t="e">
        <f t="shared" si="5"/>
        <v>#DIV/0!</v>
      </c>
      <c r="X17" s="85"/>
      <c r="Y17" s="33" t="e">
        <f t="shared" si="6"/>
        <v>#DIV/0!</v>
      </c>
      <c r="Z17" s="85"/>
      <c r="AA17" s="85"/>
      <c r="AB17" s="34" t="e">
        <f t="shared" si="7"/>
        <v>#DIV/0!</v>
      </c>
      <c r="AC17" s="35" t="e">
        <f t="shared" si="8"/>
        <v>#DIV/0!</v>
      </c>
    </row>
    <row r="18" spans="1:29" ht="23.4" x14ac:dyDescent="0.45">
      <c r="A18" s="21"/>
      <c r="B18" s="22"/>
      <c r="C18" s="23"/>
      <c r="D18" s="23"/>
      <c r="E18" s="25"/>
      <c r="F18" s="25"/>
      <c r="G18" s="24">
        <f t="shared" si="0"/>
        <v>0</v>
      </c>
      <c r="H18" s="25"/>
      <c r="I18" s="25"/>
      <c r="J18" s="25"/>
      <c r="K18" s="25"/>
      <c r="L18" s="25"/>
      <c r="M18" s="84"/>
      <c r="N18" s="84"/>
      <c r="O18" s="25"/>
      <c r="P18" s="25"/>
      <c r="Q18" s="25"/>
      <c r="R18" s="24">
        <f t="shared" si="1"/>
        <v>0</v>
      </c>
      <c r="S18" s="27">
        <f t="shared" si="2"/>
        <v>0</v>
      </c>
      <c r="T18" s="28">
        <f t="shared" si="3"/>
        <v>0</v>
      </c>
      <c r="U18" s="29" t="e">
        <f t="shared" si="4"/>
        <v>#DIV/0!</v>
      </c>
      <c r="V18" s="30"/>
      <c r="W18" s="31" t="e">
        <f t="shared" si="5"/>
        <v>#DIV/0!</v>
      </c>
      <c r="X18" s="85"/>
      <c r="Y18" s="33" t="e">
        <f t="shared" si="6"/>
        <v>#DIV/0!</v>
      </c>
      <c r="Z18" s="85"/>
      <c r="AA18" s="85"/>
      <c r="AB18" s="34" t="e">
        <f t="shared" si="7"/>
        <v>#DIV/0!</v>
      </c>
      <c r="AC18" s="35" t="e">
        <f t="shared" si="8"/>
        <v>#DIV/0!</v>
      </c>
    </row>
    <row r="19" spans="1:29" ht="23.4" x14ac:dyDescent="0.45">
      <c r="A19" s="21"/>
      <c r="B19" s="22"/>
      <c r="C19" s="23"/>
      <c r="D19" s="23"/>
      <c r="E19" s="25"/>
      <c r="F19" s="25"/>
      <c r="G19" s="24">
        <f t="shared" si="0"/>
        <v>0</v>
      </c>
      <c r="H19" s="25"/>
      <c r="I19" s="25"/>
      <c r="J19" s="25"/>
      <c r="K19" s="25"/>
      <c r="L19" s="25"/>
      <c r="M19" s="84"/>
      <c r="N19" s="84"/>
      <c r="O19" s="25"/>
      <c r="P19" s="25"/>
      <c r="Q19" s="25"/>
      <c r="R19" s="24">
        <f t="shared" si="1"/>
        <v>0</v>
      </c>
      <c r="S19" s="27">
        <f t="shared" si="2"/>
        <v>0</v>
      </c>
      <c r="T19" s="28">
        <f t="shared" si="3"/>
        <v>0</v>
      </c>
      <c r="U19" s="29" t="e">
        <f t="shared" si="4"/>
        <v>#DIV/0!</v>
      </c>
      <c r="V19" s="30"/>
      <c r="W19" s="31" t="e">
        <f t="shared" si="5"/>
        <v>#DIV/0!</v>
      </c>
      <c r="X19" s="85"/>
      <c r="Y19" s="33" t="e">
        <f t="shared" si="6"/>
        <v>#DIV/0!</v>
      </c>
      <c r="Z19" s="85"/>
      <c r="AA19" s="85"/>
      <c r="AB19" s="34" t="e">
        <f t="shared" si="7"/>
        <v>#DIV/0!</v>
      </c>
      <c r="AC19" s="35" t="e">
        <f t="shared" si="8"/>
        <v>#DIV/0!</v>
      </c>
    </row>
    <row r="20" spans="1:29" ht="23.4" x14ac:dyDescent="0.45">
      <c r="A20" s="21"/>
      <c r="B20" s="22"/>
      <c r="C20" s="23"/>
      <c r="D20" s="23"/>
      <c r="E20" s="25"/>
      <c r="F20" s="25"/>
      <c r="G20" s="24">
        <f t="shared" si="0"/>
        <v>0</v>
      </c>
      <c r="H20" s="25"/>
      <c r="I20" s="25"/>
      <c r="J20" s="25"/>
      <c r="K20" s="25"/>
      <c r="L20" s="25"/>
      <c r="M20" s="84"/>
      <c r="N20" s="84"/>
      <c r="O20" s="25"/>
      <c r="P20" s="25"/>
      <c r="Q20" s="25"/>
      <c r="R20" s="24">
        <f t="shared" si="1"/>
        <v>0</v>
      </c>
      <c r="S20" s="27">
        <f t="shared" si="2"/>
        <v>0</v>
      </c>
      <c r="T20" s="28">
        <f t="shared" si="3"/>
        <v>0</v>
      </c>
      <c r="U20" s="29" t="e">
        <f t="shared" si="4"/>
        <v>#DIV/0!</v>
      </c>
      <c r="V20" s="30"/>
      <c r="W20" s="31" t="e">
        <f t="shared" si="5"/>
        <v>#DIV/0!</v>
      </c>
      <c r="X20" s="85"/>
      <c r="Y20" s="33" t="e">
        <f t="shared" si="6"/>
        <v>#DIV/0!</v>
      </c>
      <c r="Z20" s="85"/>
      <c r="AA20" s="85"/>
      <c r="AB20" s="34" t="e">
        <f t="shared" si="7"/>
        <v>#DIV/0!</v>
      </c>
      <c r="AC20" s="35" t="e">
        <f t="shared" si="8"/>
        <v>#DIV/0!</v>
      </c>
    </row>
    <row r="21" spans="1:29" ht="23.4" x14ac:dyDescent="0.45">
      <c r="A21" s="21"/>
      <c r="B21" s="22"/>
      <c r="C21" s="23"/>
      <c r="D21" s="23"/>
      <c r="E21" s="25"/>
      <c r="F21" s="25"/>
      <c r="G21" s="24">
        <f t="shared" si="0"/>
        <v>0</v>
      </c>
      <c r="H21" s="25"/>
      <c r="I21" s="25"/>
      <c r="J21" s="25"/>
      <c r="K21" s="25"/>
      <c r="L21" s="25"/>
      <c r="M21" s="84"/>
      <c r="N21" s="84"/>
      <c r="O21" s="25"/>
      <c r="P21" s="25"/>
      <c r="Q21" s="25"/>
      <c r="R21" s="24">
        <f t="shared" si="1"/>
        <v>0</v>
      </c>
      <c r="S21" s="27">
        <f t="shared" si="2"/>
        <v>0</v>
      </c>
      <c r="T21" s="28">
        <f t="shared" si="3"/>
        <v>0</v>
      </c>
      <c r="U21" s="29" t="e">
        <f t="shared" si="4"/>
        <v>#DIV/0!</v>
      </c>
      <c r="V21" s="30"/>
      <c r="W21" s="31" t="e">
        <f t="shared" si="5"/>
        <v>#DIV/0!</v>
      </c>
      <c r="X21" s="85"/>
      <c r="Y21" s="33" t="e">
        <f t="shared" si="6"/>
        <v>#DIV/0!</v>
      </c>
      <c r="Z21" s="85"/>
      <c r="AA21" s="85"/>
      <c r="AB21" s="34" t="e">
        <f t="shared" si="7"/>
        <v>#DIV/0!</v>
      </c>
      <c r="AC21" s="35" t="e">
        <f t="shared" si="8"/>
        <v>#DIV/0!</v>
      </c>
    </row>
    <row r="22" spans="1:29" ht="23.4" x14ac:dyDescent="0.45">
      <c r="A22" s="21"/>
      <c r="B22" s="22"/>
      <c r="C22" s="23"/>
      <c r="D22" s="23"/>
      <c r="E22" s="25"/>
      <c r="F22" s="25"/>
      <c r="G22" s="24">
        <f t="shared" si="0"/>
        <v>0</v>
      </c>
      <c r="H22" s="25"/>
      <c r="I22" s="25"/>
      <c r="J22" s="25"/>
      <c r="K22" s="25"/>
      <c r="L22" s="25"/>
      <c r="M22" s="84"/>
      <c r="N22" s="84"/>
      <c r="O22" s="25"/>
      <c r="P22" s="25"/>
      <c r="Q22" s="25"/>
      <c r="R22" s="24">
        <f t="shared" si="1"/>
        <v>0</v>
      </c>
      <c r="S22" s="27">
        <f t="shared" si="2"/>
        <v>0</v>
      </c>
      <c r="T22" s="28">
        <f t="shared" si="3"/>
        <v>0</v>
      </c>
      <c r="U22" s="29" t="e">
        <f t="shared" si="4"/>
        <v>#DIV/0!</v>
      </c>
      <c r="V22" s="30"/>
      <c r="W22" s="31" t="e">
        <f t="shared" si="5"/>
        <v>#DIV/0!</v>
      </c>
      <c r="X22" s="85"/>
      <c r="Y22" s="33" t="e">
        <f t="shared" si="6"/>
        <v>#DIV/0!</v>
      </c>
      <c r="Z22" s="85"/>
      <c r="AA22" s="85"/>
      <c r="AB22" s="34" t="e">
        <f t="shared" si="7"/>
        <v>#DIV/0!</v>
      </c>
      <c r="AC22" s="35" t="e">
        <f t="shared" si="8"/>
        <v>#DIV/0!</v>
      </c>
    </row>
    <row r="23" spans="1:29" ht="23.4" x14ac:dyDescent="0.45">
      <c r="A23" s="21"/>
      <c r="B23" s="22"/>
      <c r="C23" s="23"/>
      <c r="D23" s="23"/>
      <c r="E23" s="25"/>
      <c r="F23" s="25"/>
      <c r="G23" s="24">
        <f t="shared" si="0"/>
        <v>0</v>
      </c>
      <c r="H23" s="25"/>
      <c r="I23" s="25"/>
      <c r="J23" s="25"/>
      <c r="K23" s="25"/>
      <c r="L23" s="25"/>
      <c r="M23" s="84"/>
      <c r="N23" s="84"/>
      <c r="O23" s="25"/>
      <c r="P23" s="25"/>
      <c r="Q23" s="25"/>
      <c r="R23" s="24">
        <f t="shared" si="1"/>
        <v>0</v>
      </c>
      <c r="S23" s="27">
        <f t="shared" si="2"/>
        <v>0</v>
      </c>
      <c r="T23" s="28">
        <f t="shared" si="3"/>
        <v>0</v>
      </c>
      <c r="U23" s="29" t="e">
        <f t="shared" si="4"/>
        <v>#DIV/0!</v>
      </c>
      <c r="V23" s="30"/>
      <c r="W23" s="31" t="e">
        <f t="shared" si="5"/>
        <v>#DIV/0!</v>
      </c>
      <c r="X23" s="85"/>
      <c r="Y23" s="33" t="e">
        <f t="shared" si="6"/>
        <v>#DIV/0!</v>
      </c>
      <c r="Z23" s="85"/>
      <c r="AA23" s="85"/>
      <c r="AB23" s="34" t="e">
        <f t="shared" si="7"/>
        <v>#DIV/0!</v>
      </c>
      <c r="AC23" s="35" t="e">
        <f t="shared" si="8"/>
        <v>#DIV/0!</v>
      </c>
    </row>
    <row r="24" spans="1:29" ht="23.4" x14ac:dyDescent="0.45">
      <c r="A24" s="21"/>
      <c r="B24" s="22"/>
      <c r="C24" s="23"/>
      <c r="D24" s="23"/>
      <c r="E24" s="25"/>
      <c r="F24" s="25"/>
      <c r="G24" s="24">
        <f t="shared" si="0"/>
        <v>0</v>
      </c>
      <c r="H24" s="25"/>
      <c r="I24" s="25"/>
      <c r="J24" s="25"/>
      <c r="K24" s="25"/>
      <c r="L24" s="25"/>
      <c r="M24" s="84"/>
      <c r="N24" s="84"/>
      <c r="O24" s="25"/>
      <c r="P24" s="25"/>
      <c r="Q24" s="25"/>
      <c r="R24" s="24">
        <f t="shared" si="1"/>
        <v>0</v>
      </c>
      <c r="S24" s="27">
        <f t="shared" si="2"/>
        <v>0</v>
      </c>
      <c r="T24" s="28">
        <f t="shared" si="3"/>
        <v>0</v>
      </c>
      <c r="U24" s="29" t="e">
        <f t="shared" si="4"/>
        <v>#DIV/0!</v>
      </c>
      <c r="V24" s="30"/>
      <c r="W24" s="31" t="e">
        <f t="shared" si="5"/>
        <v>#DIV/0!</v>
      </c>
      <c r="X24" s="85"/>
      <c r="Y24" s="33" t="e">
        <f t="shared" si="6"/>
        <v>#DIV/0!</v>
      </c>
      <c r="Z24" s="85"/>
      <c r="AA24" s="85"/>
      <c r="AB24" s="34" t="e">
        <f t="shared" si="7"/>
        <v>#DIV/0!</v>
      </c>
      <c r="AC24" s="35" t="e">
        <f t="shared" si="8"/>
        <v>#DIV/0!</v>
      </c>
    </row>
    <row r="25" spans="1:29" ht="23.4" x14ac:dyDescent="0.45">
      <c r="A25" s="21"/>
      <c r="B25" s="22"/>
      <c r="C25" s="23"/>
      <c r="D25" s="23"/>
      <c r="E25" s="25"/>
      <c r="F25" s="25"/>
      <c r="G25" s="24">
        <f t="shared" si="0"/>
        <v>0</v>
      </c>
      <c r="H25" s="25"/>
      <c r="I25" s="25"/>
      <c r="J25" s="25"/>
      <c r="K25" s="25"/>
      <c r="L25" s="25"/>
      <c r="M25" s="84"/>
      <c r="N25" s="84"/>
      <c r="O25" s="25"/>
      <c r="P25" s="25"/>
      <c r="Q25" s="25"/>
      <c r="R25" s="24">
        <f t="shared" si="1"/>
        <v>0</v>
      </c>
      <c r="S25" s="27">
        <f t="shared" si="2"/>
        <v>0</v>
      </c>
      <c r="T25" s="28">
        <f t="shared" si="3"/>
        <v>0</v>
      </c>
      <c r="U25" s="29" t="e">
        <f t="shared" si="4"/>
        <v>#DIV/0!</v>
      </c>
      <c r="V25" s="30"/>
      <c r="W25" s="31" t="e">
        <f t="shared" si="5"/>
        <v>#DIV/0!</v>
      </c>
      <c r="X25" s="85"/>
      <c r="Y25" s="33" t="e">
        <f t="shared" si="6"/>
        <v>#DIV/0!</v>
      </c>
      <c r="Z25" s="85"/>
      <c r="AA25" s="85"/>
      <c r="AB25" s="34" t="e">
        <f t="shared" si="7"/>
        <v>#DIV/0!</v>
      </c>
      <c r="AC25" s="35" t="e">
        <f t="shared" si="8"/>
        <v>#DIV/0!</v>
      </c>
    </row>
    <row r="26" spans="1:29" ht="23.4" x14ac:dyDescent="0.45">
      <c r="A26" s="21"/>
      <c r="B26" s="22"/>
      <c r="C26" s="23"/>
      <c r="D26" s="23"/>
      <c r="E26" s="25"/>
      <c r="F26" s="25"/>
      <c r="G26" s="24">
        <f t="shared" si="0"/>
        <v>0</v>
      </c>
      <c r="H26" s="25"/>
      <c r="I26" s="25"/>
      <c r="J26" s="25"/>
      <c r="K26" s="25"/>
      <c r="L26" s="25"/>
      <c r="M26" s="84"/>
      <c r="N26" s="84"/>
      <c r="O26" s="25"/>
      <c r="P26" s="25"/>
      <c r="Q26" s="25"/>
      <c r="R26" s="24">
        <f t="shared" si="1"/>
        <v>0</v>
      </c>
      <c r="S26" s="27">
        <f t="shared" si="2"/>
        <v>0</v>
      </c>
      <c r="T26" s="28">
        <f t="shared" si="3"/>
        <v>0</v>
      </c>
      <c r="U26" s="29" t="e">
        <f t="shared" si="4"/>
        <v>#DIV/0!</v>
      </c>
      <c r="V26" s="30"/>
      <c r="W26" s="31" t="e">
        <f t="shared" si="5"/>
        <v>#DIV/0!</v>
      </c>
      <c r="X26" s="85"/>
      <c r="Y26" s="33" t="e">
        <f t="shared" si="6"/>
        <v>#DIV/0!</v>
      </c>
      <c r="Z26" s="85"/>
      <c r="AA26" s="85"/>
      <c r="AB26" s="34" t="e">
        <f t="shared" si="7"/>
        <v>#DIV/0!</v>
      </c>
      <c r="AC26" s="35" t="e">
        <f t="shared" si="8"/>
        <v>#DIV/0!</v>
      </c>
    </row>
    <row r="27" spans="1:29" ht="23.4" x14ac:dyDescent="0.45">
      <c r="A27" s="21"/>
      <c r="B27" s="22"/>
      <c r="C27" s="23"/>
      <c r="D27" s="23"/>
      <c r="E27" s="25"/>
      <c r="F27" s="25"/>
      <c r="G27" s="24">
        <f t="shared" si="0"/>
        <v>0</v>
      </c>
      <c r="H27" s="25"/>
      <c r="I27" s="25"/>
      <c r="J27" s="25"/>
      <c r="K27" s="25"/>
      <c r="L27" s="25"/>
      <c r="M27" s="84"/>
      <c r="N27" s="84"/>
      <c r="O27" s="25"/>
      <c r="P27" s="25"/>
      <c r="Q27" s="25"/>
      <c r="R27" s="24">
        <f t="shared" si="1"/>
        <v>0</v>
      </c>
      <c r="S27" s="27">
        <f t="shared" si="2"/>
        <v>0</v>
      </c>
      <c r="T27" s="28">
        <f t="shared" si="3"/>
        <v>0</v>
      </c>
      <c r="U27" s="29" t="e">
        <f t="shared" si="4"/>
        <v>#DIV/0!</v>
      </c>
      <c r="V27" s="30"/>
      <c r="W27" s="31" t="e">
        <f t="shared" si="5"/>
        <v>#DIV/0!</v>
      </c>
      <c r="X27" s="85"/>
      <c r="Y27" s="33" t="e">
        <f t="shared" si="6"/>
        <v>#DIV/0!</v>
      </c>
      <c r="Z27" s="85"/>
      <c r="AA27" s="85"/>
      <c r="AB27" s="34" t="e">
        <f t="shared" si="7"/>
        <v>#DIV/0!</v>
      </c>
      <c r="AC27" s="35" t="e">
        <f t="shared" si="8"/>
        <v>#DIV/0!</v>
      </c>
    </row>
    <row r="28" spans="1:29" ht="23.4" x14ac:dyDescent="0.45">
      <c r="A28" s="21"/>
      <c r="B28" s="22"/>
      <c r="C28" s="23"/>
      <c r="D28" s="23"/>
      <c r="E28" s="25"/>
      <c r="F28" s="25"/>
      <c r="G28" s="24">
        <f t="shared" si="0"/>
        <v>0</v>
      </c>
      <c r="H28" s="25"/>
      <c r="I28" s="25"/>
      <c r="J28" s="25"/>
      <c r="K28" s="25"/>
      <c r="L28" s="25"/>
      <c r="M28" s="84"/>
      <c r="N28" s="84"/>
      <c r="O28" s="25"/>
      <c r="P28" s="25"/>
      <c r="Q28" s="25"/>
      <c r="R28" s="24">
        <f t="shared" si="1"/>
        <v>0</v>
      </c>
      <c r="S28" s="27">
        <f t="shared" si="2"/>
        <v>0</v>
      </c>
      <c r="T28" s="28">
        <f t="shared" si="3"/>
        <v>0</v>
      </c>
      <c r="U28" s="29" t="e">
        <f t="shared" si="4"/>
        <v>#DIV/0!</v>
      </c>
      <c r="V28" s="30"/>
      <c r="W28" s="31" t="e">
        <f t="shared" si="5"/>
        <v>#DIV/0!</v>
      </c>
      <c r="X28" s="85"/>
      <c r="Y28" s="33" t="e">
        <f t="shared" si="6"/>
        <v>#DIV/0!</v>
      </c>
      <c r="Z28" s="85"/>
      <c r="AA28" s="85"/>
      <c r="AB28" s="34" t="e">
        <f t="shared" si="7"/>
        <v>#DIV/0!</v>
      </c>
      <c r="AC28" s="35" t="e">
        <f t="shared" si="8"/>
        <v>#DIV/0!</v>
      </c>
    </row>
    <row r="29" spans="1:29" ht="23.4" x14ac:dyDescent="0.45">
      <c r="A29" s="21"/>
      <c r="B29" s="22"/>
      <c r="C29" s="23"/>
      <c r="D29" s="23"/>
      <c r="E29" s="25"/>
      <c r="F29" s="25"/>
      <c r="G29" s="24">
        <f t="shared" si="0"/>
        <v>0</v>
      </c>
      <c r="H29" s="25"/>
      <c r="I29" s="25"/>
      <c r="J29" s="25"/>
      <c r="K29" s="25"/>
      <c r="L29" s="25"/>
      <c r="M29" s="84"/>
      <c r="N29" s="84"/>
      <c r="O29" s="25"/>
      <c r="P29" s="25"/>
      <c r="Q29" s="25"/>
      <c r="R29" s="24">
        <f t="shared" si="1"/>
        <v>0</v>
      </c>
      <c r="S29" s="27">
        <f t="shared" si="2"/>
        <v>0</v>
      </c>
      <c r="T29" s="28">
        <f t="shared" si="3"/>
        <v>0</v>
      </c>
      <c r="U29" s="29" t="e">
        <f t="shared" si="4"/>
        <v>#DIV/0!</v>
      </c>
      <c r="V29" s="30"/>
      <c r="W29" s="31" t="e">
        <f t="shared" si="5"/>
        <v>#DIV/0!</v>
      </c>
      <c r="X29" s="85"/>
      <c r="Y29" s="33" t="e">
        <f t="shared" si="6"/>
        <v>#DIV/0!</v>
      </c>
      <c r="Z29" s="85"/>
      <c r="AA29" s="85"/>
      <c r="AB29" s="34" t="e">
        <f t="shared" si="7"/>
        <v>#DIV/0!</v>
      </c>
      <c r="AC29" s="35" t="e">
        <f t="shared" si="8"/>
        <v>#DIV/0!</v>
      </c>
    </row>
    <row r="30" spans="1:29" ht="23.4" x14ac:dyDescent="0.45">
      <c r="A30" s="21"/>
      <c r="B30" s="22"/>
      <c r="C30" s="23"/>
      <c r="D30" s="23"/>
      <c r="E30" s="25"/>
      <c r="F30" s="25"/>
      <c r="G30" s="24">
        <f t="shared" si="0"/>
        <v>0</v>
      </c>
      <c r="H30" s="25"/>
      <c r="I30" s="25"/>
      <c r="J30" s="25"/>
      <c r="K30" s="25"/>
      <c r="L30" s="25"/>
      <c r="M30" s="84"/>
      <c r="N30" s="84"/>
      <c r="O30" s="25"/>
      <c r="P30" s="25"/>
      <c r="Q30" s="25"/>
      <c r="R30" s="24">
        <f t="shared" si="1"/>
        <v>0</v>
      </c>
      <c r="S30" s="27">
        <f t="shared" si="2"/>
        <v>0</v>
      </c>
      <c r="T30" s="28">
        <f t="shared" si="3"/>
        <v>0</v>
      </c>
      <c r="U30" s="29" t="e">
        <f t="shared" si="4"/>
        <v>#DIV/0!</v>
      </c>
      <c r="V30" s="30"/>
      <c r="W30" s="31" t="e">
        <f t="shared" si="5"/>
        <v>#DIV/0!</v>
      </c>
      <c r="X30" s="85"/>
      <c r="Y30" s="33" t="e">
        <f t="shared" si="6"/>
        <v>#DIV/0!</v>
      </c>
      <c r="Z30" s="85"/>
      <c r="AA30" s="85"/>
      <c r="AB30" s="34" t="e">
        <f t="shared" si="7"/>
        <v>#DIV/0!</v>
      </c>
      <c r="AC30" s="35" t="e">
        <f t="shared" si="8"/>
        <v>#DIV/0!</v>
      </c>
    </row>
    <row r="31" spans="1:29" ht="23.4" x14ac:dyDescent="0.45">
      <c r="A31" s="21"/>
      <c r="B31" s="22"/>
      <c r="C31" s="23"/>
      <c r="D31" s="23"/>
      <c r="E31" s="25"/>
      <c r="F31" s="25"/>
      <c r="G31" s="24">
        <f t="shared" si="0"/>
        <v>0</v>
      </c>
      <c r="H31" s="25"/>
      <c r="I31" s="25"/>
      <c r="J31" s="25"/>
      <c r="K31" s="25"/>
      <c r="L31" s="25"/>
      <c r="M31" s="84"/>
      <c r="N31" s="84"/>
      <c r="O31" s="25"/>
      <c r="P31" s="25"/>
      <c r="Q31" s="25"/>
      <c r="R31" s="24">
        <f t="shared" si="1"/>
        <v>0</v>
      </c>
      <c r="S31" s="27">
        <f t="shared" si="2"/>
        <v>0</v>
      </c>
      <c r="T31" s="28">
        <f t="shared" si="3"/>
        <v>0</v>
      </c>
      <c r="U31" s="29" t="e">
        <f t="shared" si="4"/>
        <v>#DIV/0!</v>
      </c>
      <c r="V31" s="30"/>
      <c r="W31" s="31" t="e">
        <f t="shared" si="5"/>
        <v>#DIV/0!</v>
      </c>
      <c r="X31" s="85"/>
      <c r="Y31" s="33" t="e">
        <f t="shared" si="6"/>
        <v>#DIV/0!</v>
      </c>
      <c r="Z31" s="85"/>
      <c r="AA31" s="85"/>
      <c r="AB31" s="34" t="e">
        <f t="shared" si="7"/>
        <v>#DIV/0!</v>
      </c>
      <c r="AC31" s="35" t="e">
        <f t="shared" si="8"/>
        <v>#DIV/0!</v>
      </c>
    </row>
    <row r="32" spans="1:29" ht="23.4" x14ac:dyDescent="0.45">
      <c r="A32" s="21"/>
      <c r="B32" s="22"/>
      <c r="C32" s="23"/>
      <c r="D32" s="23"/>
      <c r="E32" s="25"/>
      <c r="F32" s="25"/>
      <c r="G32" s="24">
        <f t="shared" si="0"/>
        <v>0</v>
      </c>
      <c r="H32" s="25"/>
      <c r="I32" s="25"/>
      <c r="J32" s="25"/>
      <c r="K32" s="25"/>
      <c r="L32" s="25"/>
      <c r="M32" s="84"/>
      <c r="N32" s="84"/>
      <c r="O32" s="25"/>
      <c r="P32" s="25"/>
      <c r="Q32" s="25"/>
      <c r="R32" s="24">
        <f t="shared" si="1"/>
        <v>0</v>
      </c>
      <c r="S32" s="27">
        <f t="shared" si="2"/>
        <v>0</v>
      </c>
      <c r="T32" s="28">
        <f t="shared" si="3"/>
        <v>0</v>
      </c>
      <c r="U32" s="29" t="e">
        <f t="shared" si="4"/>
        <v>#DIV/0!</v>
      </c>
      <c r="V32" s="30"/>
      <c r="W32" s="31" t="e">
        <f t="shared" si="5"/>
        <v>#DIV/0!</v>
      </c>
      <c r="X32" s="85"/>
      <c r="Y32" s="33" t="e">
        <f t="shared" si="6"/>
        <v>#DIV/0!</v>
      </c>
      <c r="Z32" s="85"/>
      <c r="AA32" s="85"/>
      <c r="AB32" s="34" t="e">
        <f t="shared" si="7"/>
        <v>#DIV/0!</v>
      </c>
      <c r="AC32" s="35" t="e">
        <f t="shared" si="8"/>
        <v>#DIV/0!</v>
      </c>
    </row>
    <row r="33" spans="1:29" ht="23.4" x14ac:dyDescent="0.45">
      <c r="A33" s="21"/>
      <c r="B33" s="22"/>
      <c r="C33" s="23"/>
      <c r="D33" s="23"/>
      <c r="E33" s="25"/>
      <c r="F33" s="25"/>
      <c r="G33" s="24">
        <f t="shared" si="0"/>
        <v>0</v>
      </c>
      <c r="H33" s="25"/>
      <c r="I33" s="25"/>
      <c r="J33" s="25"/>
      <c r="K33" s="25"/>
      <c r="L33" s="25"/>
      <c r="M33" s="84"/>
      <c r="N33" s="84"/>
      <c r="O33" s="25"/>
      <c r="P33" s="25"/>
      <c r="Q33" s="25"/>
      <c r="R33" s="24">
        <f t="shared" si="1"/>
        <v>0</v>
      </c>
      <c r="S33" s="27">
        <f t="shared" si="2"/>
        <v>0</v>
      </c>
      <c r="T33" s="28">
        <f t="shared" si="3"/>
        <v>0</v>
      </c>
      <c r="U33" s="29" t="e">
        <f t="shared" si="4"/>
        <v>#DIV/0!</v>
      </c>
      <c r="V33" s="30"/>
      <c r="W33" s="31" t="e">
        <f t="shared" si="5"/>
        <v>#DIV/0!</v>
      </c>
      <c r="X33" s="85"/>
      <c r="Y33" s="33" t="e">
        <f t="shared" si="6"/>
        <v>#DIV/0!</v>
      </c>
      <c r="Z33" s="85"/>
      <c r="AA33" s="85"/>
      <c r="AB33" s="34" t="e">
        <f t="shared" si="7"/>
        <v>#DIV/0!</v>
      </c>
      <c r="AC33" s="35" t="e">
        <f t="shared" si="8"/>
        <v>#DIV/0!</v>
      </c>
    </row>
    <row r="34" spans="1:29" ht="23.4" x14ac:dyDescent="0.45">
      <c r="A34" s="21"/>
      <c r="B34" s="22"/>
      <c r="C34" s="23"/>
      <c r="D34" s="23"/>
      <c r="E34" s="25"/>
      <c r="F34" s="25"/>
      <c r="G34" s="24">
        <f t="shared" si="0"/>
        <v>0</v>
      </c>
      <c r="H34" s="25"/>
      <c r="I34" s="25"/>
      <c r="J34" s="25"/>
      <c r="K34" s="25"/>
      <c r="L34" s="25"/>
      <c r="M34" s="84"/>
      <c r="N34" s="84"/>
      <c r="O34" s="25"/>
      <c r="P34" s="25"/>
      <c r="Q34" s="25"/>
      <c r="R34" s="24">
        <f t="shared" ref="R34:R97" si="9">SUM(H34:Q34)</f>
        <v>0</v>
      </c>
      <c r="S34" s="27">
        <f t="shared" ref="S34:S97" si="10">G34-R34</f>
        <v>0</v>
      </c>
      <c r="T34" s="28">
        <f t="shared" si="3"/>
        <v>0</v>
      </c>
      <c r="U34" s="29" t="e">
        <f t="shared" ref="U34:U97" si="11">S34/G34</f>
        <v>#DIV/0!</v>
      </c>
      <c r="V34" s="30"/>
      <c r="W34" s="31" t="e">
        <f t="shared" si="5"/>
        <v>#DIV/0!</v>
      </c>
      <c r="X34" s="85"/>
      <c r="Y34" s="33" t="e">
        <f t="shared" si="6"/>
        <v>#DIV/0!</v>
      </c>
      <c r="Z34" s="85"/>
      <c r="AA34" s="85"/>
      <c r="AB34" s="34" t="e">
        <f t="shared" si="7"/>
        <v>#DIV/0!</v>
      </c>
      <c r="AC34" s="35" t="e">
        <f t="shared" si="8"/>
        <v>#DIV/0!</v>
      </c>
    </row>
    <row r="35" spans="1:29" ht="23.4" x14ac:dyDescent="0.45">
      <c r="A35" s="21"/>
      <c r="B35" s="22"/>
      <c r="C35" s="23"/>
      <c r="D35" s="23"/>
      <c r="E35" s="25"/>
      <c r="F35" s="25"/>
      <c r="G35" s="24">
        <f t="shared" si="0"/>
        <v>0</v>
      </c>
      <c r="H35" s="25"/>
      <c r="I35" s="25"/>
      <c r="J35" s="25"/>
      <c r="K35" s="25"/>
      <c r="L35" s="25"/>
      <c r="M35" s="84"/>
      <c r="N35" s="84"/>
      <c r="O35" s="25"/>
      <c r="P35" s="25"/>
      <c r="Q35" s="25"/>
      <c r="R35" s="24">
        <f t="shared" si="9"/>
        <v>0</v>
      </c>
      <c r="S35" s="27">
        <f t="shared" si="10"/>
        <v>0</v>
      </c>
      <c r="T35" s="28">
        <f t="shared" si="3"/>
        <v>0</v>
      </c>
      <c r="U35" s="29" t="e">
        <f t="shared" si="11"/>
        <v>#DIV/0!</v>
      </c>
      <c r="V35" s="30"/>
      <c r="W35" s="31" t="e">
        <f t="shared" si="5"/>
        <v>#DIV/0!</v>
      </c>
      <c r="X35" s="85"/>
      <c r="Y35" s="33" t="e">
        <f t="shared" si="6"/>
        <v>#DIV/0!</v>
      </c>
      <c r="Z35" s="85"/>
      <c r="AA35" s="85"/>
      <c r="AB35" s="34" t="e">
        <f t="shared" si="7"/>
        <v>#DIV/0!</v>
      </c>
      <c r="AC35" s="35" t="e">
        <f t="shared" si="8"/>
        <v>#DIV/0!</v>
      </c>
    </row>
    <row r="36" spans="1:29" ht="23.4" x14ac:dyDescent="0.45">
      <c r="A36" s="21"/>
      <c r="B36" s="22"/>
      <c r="C36" s="23"/>
      <c r="D36" s="23"/>
      <c r="E36" s="25"/>
      <c r="F36" s="25"/>
      <c r="G36" s="24">
        <f t="shared" si="0"/>
        <v>0</v>
      </c>
      <c r="H36" s="25"/>
      <c r="I36" s="25"/>
      <c r="J36" s="25"/>
      <c r="K36" s="25"/>
      <c r="L36" s="25"/>
      <c r="M36" s="84"/>
      <c r="N36" s="84"/>
      <c r="O36" s="25"/>
      <c r="P36" s="25"/>
      <c r="Q36" s="25"/>
      <c r="R36" s="24">
        <f t="shared" si="9"/>
        <v>0</v>
      </c>
      <c r="S36" s="27">
        <f t="shared" si="10"/>
        <v>0</v>
      </c>
      <c r="T36" s="28">
        <f t="shared" si="3"/>
        <v>0</v>
      </c>
      <c r="U36" s="29" t="e">
        <f t="shared" si="11"/>
        <v>#DIV/0!</v>
      </c>
      <c r="V36" s="30"/>
      <c r="W36" s="31" t="e">
        <f t="shared" si="5"/>
        <v>#DIV/0!</v>
      </c>
      <c r="X36" s="85"/>
      <c r="Y36" s="33" t="e">
        <f t="shared" si="6"/>
        <v>#DIV/0!</v>
      </c>
      <c r="Z36" s="85"/>
      <c r="AA36" s="85"/>
      <c r="AB36" s="34" t="e">
        <f t="shared" si="7"/>
        <v>#DIV/0!</v>
      </c>
      <c r="AC36" s="35" t="e">
        <f t="shared" si="8"/>
        <v>#DIV/0!</v>
      </c>
    </row>
    <row r="37" spans="1:29" ht="23.4" x14ac:dyDescent="0.45">
      <c r="A37" s="21"/>
      <c r="B37" s="22"/>
      <c r="C37" s="23"/>
      <c r="D37" s="23"/>
      <c r="E37" s="25"/>
      <c r="F37" s="25"/>
      <c r="G37" s="24">
        <f t="shared" si="0"/>
        <v>0</v>
      </c>
      <c r="H37" s="25"/>
      <c r="I37" s="25"/>
      <c r="J37" s="25"/>
      <c r="K37" s="25"/>
      <c r="L37" s="25"/>
      <c r="M37" s="84"/>
      <c r="N37" s="84"/>
      <c r="O37" s="25"/>
      <c r="P37" s="25"/>
      <c r="Q37" s="25"/>
      <c r="R37" s="24">
        <f t="shared" si="9"/>
        <v>0</v>
      </c>
      <c r="S37" s="27">
        <f t="shared" si="10"/>
        <v>0</v>
      </c>
      <c r="T37" s="28">
        <f t="shared" si="3"/>
        <v>0</v>
      </c>
      <c r="U37" s="29" t="e">
        <f t="shared" si="11"/>
        <v>#DIV/0!</v>
      </c>
      <c r="V37" s="30"/>
      <c r="W37" s="31" t="e">
        <f t="shared" si="5"/>
        <v>#DIV/0!</v>
      </c>
      <c r="X37" s="85"/>
      <c r="Y37" s="33" t="e">
        <f t="shared" si="6"/>
        <v>#DIV/0!</v>
      </c>
      <c r="Z37" s="85"/>
      <c r="AA37" s="85"/>
      <c r="AB37" s="34" t="e">
        <f t="shared" si="7"/>
        <v>#DIV/0!</v>
      </c>
      <c r="AC37" s="35" t="e">
        <f t="shared" si="8"/>
        <v>#DIV/0!</v>
      </c>
    </row>
    <row r="38" spans="1:29" ht="23.4" x14ac:dyDescent="0.45">
      <c r="A38" s="21"/>
      <c r="B38" s="22"/>
      <c r="C38" s="23"/>
      <c r="D38" s="23"/>
      <c r="E38" s="25"/>
      <c r="F38" s="25"/>
      <c r="G38" s="24">
        <f t="shared" si="0"/>
        <v>0</v>
      </c>
      <c r="H38" s="25"/>
      <c r="I38" s="25"/>
      <c r="J38" s="25"/>
      <c r="K38" s="25"/>
      <c r="L38" s="25"/>
      <c r="M38" s="84"/>
      <c r="N38" s="84"/>
      <c r="O38" s="25"/>
      <c r="P38" s="25"/>
      <c r="Q38" s="25"/>
      <c r="R38" s="24">
        <f t="shared" si="9"/>
        <v>0</v>
      </c>
      <c r="S38" s="27">
        <f t="shared" si="10"/>
        <v>0</v>
      </c>
      <c r="T38" s="28">
        <f t="shared" si="3"/>
        <v>0</v>
      </c>
      <c r="U38" s="29" t="e">
        <f t="shared" si="11"/>
        <v>#DIV/0!</v>
      </c>
      <c r="V38" s="30"/>
      <c r="W38" s="31" t="e">
        <f t="shared" si="5"/>
        <v>#DIV/0!</v>
      </c>
      <c r="X38" s="85"/>
      <c r="Y38" s="33" t="e">
        <f t="shared" si="6"/>
        <v>#DIV/0!</v>
      </c>
      <c r="Z38" s="85"/>
      <c r="AA38" s="85"/>
      <c r="AB38" s="34" t="e">
        <f t="shared" si="7"/>
        <v>#DIV/0!</v>
      </c>
      <c r="AC38" s="35" t="e">
        <f t="shared" si="8"/>
        <v>#DIV/0!</v>
      </c>
    </row>
    <row r="39" spans="1:29" ht="23.4" x14ac:dyDescent="0.45">
      <c r="A39" s="21"/>
      <c r="B39" s="22"/>
      <c r="C39" s="23"/>
      <c r="D39" s="23"/>
      <c r="E39" s="25"/>
      <c r="F39" s="25"/>
      <c r="G39" s="24">
        <f t="shared" si="0"/>
        <v>0</v>
      </c>
      <c r="H39" s="25"/>
      <c r="I39" s="25"/>
      <c r="J39" s="25"/>
      <c r="K39" s="25"/>
      <c r="L39" s="25"/>
      <c r="M39" s="84"/>
      <c r="N39" s="84"/>
      <c r="O39" s="25"/>
      <c r="P39" s="25"/>
      <c r="Q39" s="25"/>
      <c r="R39" s="24">
        <f t="shared" si="9"/>
        <v>0</v>
      </c>
      <c r="S39" s="27">
        <f t="shared" si="10"/>
        <v>0</v>
      </c>
      <c r="T39" s="28">
        <f t="shared" si="3"/>
        <v>0</v>
      </c>
      <c r="U39" s="29" t="e">
        <f t="shared" si="11"/>
        <v>#DIV/0!</v>
      </c>
      <c r="V39" s="30"/>
      <c r="W39" s="31" t="e">
        <f t="shared" si="5"/>
        <v>#DIV/0!</v>
      </c>
      <c r="X39" s="85"/>
      <c r="Y39" s="33" t="e">
        <f t="shared" si="6"/>
        <v>#DIV/0!</v>
      </c>
      <c r="Z39" s="85"/>
      <c r="AA39" s="85"/>
      <c r="AB39" s="34" t="e">
        <f t="shared" si="7"/>
        <v>#DIV/0!</v>
      </c>
      <c r="AC39" s="35" t="e">
        <f t="shared" si="8"/>
        <v>#DIV/0!</v>
      </c>
    </row>
    <row r="40" spans="1:29" ht="23.4" x14ac:dyDescent="0.45">
      <c r="A40" s="21"/>
      <c r="B40" s="22"/>
      <c r="C40" s="23"/>
      <c r="D40" s="23"/>
      <c r="E40" s="25"/>
      <c r="F40" s="25"/>
      <c r="G40" s="24">
        <f t="shared" si="0"/>
        <v>0</v>
      </c>
      <c r="H40" s="25"/>
      <c r="I40" s="25"/>
      <c r="J40" s="25"/>
      <c r="K40" s="25"/>
      <c r="L40" s="25"/>
      <c r="M40" s="84"/>
      <c r="N40" s="84"/>
      <c r="O40" s="25"/>
      <c r="P40" s="25"/>
      <c r="Q40" s="25"/>
      <c r="R40" s="24">
        <f t="shared" si="9"/>
        <v>0</v>
      </c>
      <c r="S40" s="27">
        <f t="shared" si="10"/>
        <v>0</v>
      </c>
      <c r="T40" s="28">
        <f t="shared" si="3"/>
        <v>0</v>
      </c>
      <c r="U40" s="29" t="e">
        <f t="shared" si="11"/>
        <v>#DIV/0!</v>
      </c>
      <c r="V40" s="30"/>
      <c r="W40" s="31" t="e">
        <f t="shared" si="5"/>
        <v>#DIV/0!</v>
      </c>
      <c r="X40" s="85"/>
      <c r="Y40" s="33" t="e">
        <f t="shared" si="6"/>
        <v>#DIV/0!</v>
      </c>
      <c r="Z40" s="85"/>
      <c r="AA40" s="85"/>
      <c r="AB40" s="34" t="e">
        <f t="shared" si="7"/>
        <v>#DIV/0!</v>
      </c>
      <c r="AC40" s="35" t="e">
        <f t="shared" si="8"/>
        <v>#DIV/0!</v>
      </c>
    </row>
    <row r="41" spans="1:29" ht="23.4" x14ac:dyDescent="0.45">
      <c r="A41" s="21"/>
      <c r="B41" s="22"/>
      <c r="C41" s="23"/>
      <c r="D41" s="23"/>
      <c r="E41" s="25"/>
      <c r="F41" s="25"/>
      <c r="G41" s="24">
        <f t="shared" si="0"/>
        <v>0</v>
      </c>
      <c r="H41" s="25"/>
      <c r="I41" s="25"/>
      <c r="J41" s="25"/>
      <c r="K41" s="25"/>
      <c r="L41" s="25"/>
      <c r="M41" s="84"/>
      <c r="N41" s="84"/>
      <c r="O41" s="25"/>
      <c r="P41" s="25"/>
      <c r="Q41" s="25"/>
      <c r="R41" s="24">
        <f t="shared" si="9"/>
        <v>0</v>
      </c>
      <c r="S41" s="27">
        <f t="shared" si="10"/>
        <v>0</v>
      </c>
      <c r="T41" s="28">
        <f t="shared" si="3"/>
        <v>0</v>
      </c>
      <c r="U41" s="29" t="e">
        <f t="shared" si="11"/>
        <v>#DIV/0!</v>
      </c>
      <c r="V41" s="30"/>
      <c r="W41" s="31" t="e">
        <f t="shared" si="5"/>
        <v>#DIV/0!</v>
      </c>
      <c r="X41" s="85"/>
      <c r="Y41" s="33" t="e">
        <f t="shared" si="6"/>
        <v>#DIV/0!</v>
      </c>
      <c r="Z41" s="85"/>
      <c r="AA41" s="85"/>
      <c r="AB41" s="34" t="e">
        <f t="shared" si="7"/>
        <v>#DIV/0!</v>
      </c>
      <c r="AC41" s="35" t="e">
        <f t="shared" si="8"/>
        <v>#DIV/0!</v>
      </c>
    </row>
    <row r="42" spans="1:29" ht="23.4" x14ac:dyDescent="0.45">
      <c r="A42" s="21"/>
      <c r="B42" s="22"/>
      <c r="C42" s="23"/>
      <c r="D42" s="23"/>
      <c r="E42" s="25"/>
      <c r="F42" s="25"/>
      <c r="G42" s="24">
        <f t="shared" si="0"/>
        <v>0</v>
      </c>
      <c r="H42" s="25"/>
      <c r="I42" s="25"/>
      <c r="J42" s="25"/>
      <c r="K42" s="25"/>
      <c r="L42" s="25"/>
      <c r="M42" s="84"/>
      <c r="N42" s="84"/>
      <c r="O42" s="25"/>
      <c r="P42" s="25"/>
      <c r="Q42" s="25"/>
      <c r="R42" s="24">
        <f t="shared" si="9"/>
        <v>0</v>
      </c>
      <c r="S42" s="27">
        <f t="shared" si="10"/>
        <v>0</v>
      </c>
      <c r="T42" s="28">
        <f t="shared" si="3"/>
        <v>0</v>
      </c>
      <c r="U42" s="29" t="e">
        <f t="shared" si="11"/>
        <v>#DIV/0!</v>
      </c>
      <c r="V42" s="30"/>
      <c r="W42" s="31" t="e">
        <f t="shared" si="5"/>
        <v>#DIV/0!</v>
      </c>
      <c r="X42" s="85"/>
      <c r="Y42" s="33" t="e">
        <f t="shared" si="6"/>
        <v>#DIV/0!</v>
      </c>
      <c r="Z42" s="85"/>
      <c r="AA42" s="85"/>
      <c r="AB42" s="34" t="e">
        <f t="shared" si="7"/>
        <v>#DIV/0!</v>
      </c>
      <c r="AC42" s="35" t="e">
        <f t="shared" si="8"/>
        <v>#DIV/0!</v>
      </c>
    </row>
    <row r="43" spans="1:29" ht="23.4" x14ac:dyDescent="0.45">
      <c r="A43" s="21"/>
      <c r="B43" s="22"/>
      <c r="C43" s="23"/>
      <c r="D43" s="23"/>
      <c r="E43" s="25"/>
      <c r="F43" s="25"/>
      <c r="G43" s="24">
        <f t="shared" si="0"/>
        <v>0</v>
      </c>
      <c r="H43" s="25"/>
      <c r="I43" s="25"/>
      <c r="J43" s="25"/>
      <c r="K43" s="25"/>
      <c r="L43" s="25"/>
      <c r="M43" s="84"/>
      <c r="N43" s="84"/>
      <c r="O43" s="25"/>
      <c r="P43" s="25"/>
      <c r="Q43" s="25"/>
      <c r="R43" s="24">
        <f t="shared" si="9"/>
        <v>0</v>
      </c>
      <c r="S43" s="27">
        <f t="shared" si="10"/>
        <v>0</v>
      </c>
      <c r="T43" s="28">
        <f t="shared" si="3"/>
        <v>0</v>
      </c>
      <c r="U43" s="29" t="e">
        <f t="shared" si="11"/>
        <v>#DIV/0!</v>
      </c>
      <c r="V43" s="30"/>
      <c r="W43" s="31" t="e">
        <f t="shared" si="5"/>
        <v>#DIV/0!</v>
      </c>
      <c r="X43" s="85"/>
      <c r="Y43" s="33" t="e">
        <f t="shared" si="6"/>
        <v>#DIV/0!</v>
      </c>
      <c r="Z43" s="85"/>
      <c r="AA43" s="85"/>
      <c r="AB43" s="34" t="e">
        <f t="shared" si="7"/>
        <v>#DIV/0!</v>
      </c>
      <c r="AC43" s="35" t="e">
        <f t="shared" si="8"/>
        <v>#DIV/0!</v>
      </c>
    </row>
    <row r="44" spans="1:29" ht="23.4" x14ac:dyDescent="0.45">
      <c r="A44" s="21"/>
      <c r="B44" s="22"/>
      <c r="C44" s="23"/>
      <c r="D44" s="23"/>
      <c r="E44" s="25"/>
      <c r="F44" s="25"/>
      <c r="G44" s="24">
        <f t="shared" si="0"/>
        <v>0</v>
      </c>
      <c r="H44" s="25"/>
      <c r="I44" s="25"/>
      <c r="J44" s="25"/>
      <c r="K44" s="25"/>
      <c r="L44" s="25"/>
      <c r="M44" s="84"/>
      <c r="N44" s="84"/>
      <c r="O44" s="25"/>
      <c r="P44" s="25"/>
      <c r="Q44" s="25"/>
      <c r="R44" s="24">
        <f t="shared" si="9"/>
        <v>0</v>
      </c>
      <c r="S44" s="27">
        <f t="shared" si="10"/>
        <v>0</v>
      </c>
      <c r="T44" s="28">
        <f t="shared" si="3"/>
        <v>0</v>
      </c>
      <c r="U44" s="29" t="e">
        <f t="shared" si="11"/>
        <v>#DIV/0!</v>
      </c>
      <c r="V44" s="30"/>
      <c r="W44" s="31" t="e">
        <f t="shared" si="5"/>
        <v>#DIV/0!</v>
      </c>
      <c r="X44" s="85"/>
      <c r="Y44" s="33" t="e">
        <f t="shared" si="6"/>
        <v>#DIV/0!</v>
      </c>
      <c r="Z44" s="85"/>
      <c r="AA44" s="85"/>
      <c r="AB44" s="34" t="e">
        <f t="shared" si="7"/>
        <v>#DIV/0!</v>
      </c>
      <c r="AC44" s="35" t="e">
        <f t="shared" si="8"/>
        <v>#DIV/0!</v>
      </c>
    </row>
    <row r="45" spans="1:29" ht="23.4" x14ac:dyDescent="0.45">
      <c r="A45" s="21"/>
      <c r="B45" s="22"/>
      <c r="C45" s="23"/>
      <c r="D45" s="25"/>
      <c r="E45" s="25"/>
      <c r="F45" s="25"/>
      <c r="G45" s="24">
        <f t="shared" si="0"/>
        <v>0</v>
      </c>
      <c r="H45" s="25"/>
      <c r="I45" s="25"/>
      <c r="J45" s="25"/>
      <c r="K45" s="25"/>
      <c r="L45" s="25"/>
      <c r="M45" s="84"/>
      <c r="N45" s="84"/>
      <c r="O45" s="25"/>
      <c r="P45" s="25"/>
      <c r="Q45" s="25"/>
      <c r="R45" s="24">
        <f t="shared" si="9"/>
        <v>0</v>
      </c>
      <c r="S45" s="27">
        <f t="shared" si="10"/>
        <v>0</v>
      </c>
      <c r="T45" s="28">
        <f t="shared" si="3"/>
        <v>0</v>
      </c>
      <c r="U45" s="29" t="e">
        <f t="shared" si="11"/>
        <v>#DIV/0!</v>
      </c>
      <c r="V45" s="30"/>
      <c r="W45" s="31" t="e">
        <f t="shared" si="5"/>
        <v>#DIV/0!</v>
      </c>
      <c r="X45" s="85"/>
      <c r="Y45" s="33" t="e">
        <f t="shared" si="6"/>
        <v>#DIV/0!</v>
      </c>
      <c r="Z45" s="85"/>
      <c r="AA45" s="85"/>
      <c r="AB45" s="34" t="e">
        <f t="shared" si="7"/>
        <v>#DIV/0!</v>
      </c>
      <c r="AC45" s="35" t="e">
        <f t="shared" si="8"/>
        <v>#DIV/0!</v>
      </c>
    </row>
    <row r="46" spans="1:29" ht="23.4" x14ac:dyDescent="0.45">
      <c r="A46" s="21"/>
      <c r="B46" s="22"/>
      <c r="C46" s="23"/>
      <c r="D46" s="23"/>
      <c r="E46" s="25"/>
      <c r="F46" s="25"/>
      <c r="G46" s="24">
        <f t="shared" si="0"/>
        <v>0</v>
      </c>
      <c r="H46" s="25"/>
      <c r="I46" s="25"/>
      <c r="J46" s="25"/>
      <c r="K46" s="25"/>
      <c r="L46" s="25"/>
      <c r="M46" s="84"/>
      <c r="N46" s="84"/>
      <c r="O46" s="25"/>
      <c r="P46" s="25"/>
      <c r="Q46" s="25"/>
      <c r="R46" s="24">
        <f t="shared" si="9"/>
        <v>0</v>
      </c>
      <c r="S46" s="27">
        <f t="shared" si="10"/>
        <v>0</v>
      </c>
      <c r="T46" s="28">
        <f t="shared" si="3"/>
        <v>0</v>
      </c>
      <c r="U46" s="29" t="e">
        <f t="shared" si="11"/>
        <v>#DIV/0!</v>
      </c>
      <c r="V46" s="30"/>
      <c r="W46" s="31" t="e">
        <f t="shared" si="5"/>
        <v>#DIV/0!</v>
      </c>
      <c r="X46" s="85"/>
      <c r="Y46" s="33" t="e">
        <f t="shared" si="6"/>
        <v>#DIV/0!</v>
      </c>
      <c r="Z46" s="85"/>
      <c r="AA46" s="85"/>
      <c r="AB46" s="34" t="e">
        <f t="shared" si="7"/>
        <v>#DIV/0!</v>
      </c>
      <c r="AC46" s="35" t="e">
        <f t="shared" si="8"/>
        <v>#DIV/0!</v>
      </c>
    </row>
    <row r="47" spans="1:29" ht="23.4" x14ac:dyDescent="0.45">
      <c r="A47" s="21"/>
      <c r="B47" s="22"/>
      <c r="C47" s="23"/>
      <c r="D47" s="23"/>
      <c r="E47" s="25"/>
      <c r="F47" s="25"/>
      <c r="G47" s="24">
        <f t="shared" si="0"/>
        <v>0</v>
      </c>
      <c r="H47" s="25"/>
      <c r="I47" s="25"/>
      <c r="J47" s="25"/>
      <c r="K47" s="25"/>
      <c r="L47" s="25"/>
      <c r="M47" s="84"/>
      <c r="N47" s="84"/>
      <c r="O47" s="25"/>
      <c r="P47" s="25"/>
      <c r="Q47" s="25"/>
      <c r="R47" s="24">
        <f t="shared" si="9"/>
        <v>0</v>
      </c>
      <c r="S47" s="27">
        <f t="shared" si="10"/>
        <v>0</v>
      </c>
      <c r="T47" s="28">
        <f t="shared" ref="T47:T97" si="12">(HOUR(S47)*60)+MINUTE(S47)</f>
        <v>0</v>
      </c>
      <c r="U47" s="29" t="e">
        <f t="shared" si="11"/>
        <v>#DIV/0!</v>
      </c>
      <c r="V47" s="30"/>
      <c r="W47" s="31" t="e">
        <f t="shared" ref="W47:W97" si="13">T47/V47</f>
        <v>#DIV/0!</v>
      </c>
      <c r="X47" s="85"/>
      <c r="Y47" s="33" t="e">
        <f t="shared" ref="Y47:Y97" si="14">X47/W47</f>
        <v>#DIV/0!</v>
      </c>
      <c r="Z47" s="85"/>
      <c r="AA47" s="85"/>
      <c r="AB47" s="34" t="e">
        <f t="shared" ref="AB47:AB97" si="15">(Z47-AA47)/X47</f>
        <v>#DIV/0!</v>
      </c>
      <c r="AC47" s="35" t="e">
        <f t="shared" ref="AC47:AC97" si="16">AB47*Y47*U47</f>
        <v>#DIV/0!</v>
      </c>
    </row>
    <row r="48" spans="1:29" ht="23.4" x14ac:dyDescent="0.45">
      <c r="A48" s="21"/>
      <c r="B48" s="22"/>
      <c r="C48" s="23"/>
      <c r="D48" s="23"/>
      <c r="E48" s="25"/>
      <c r="F48" s="25"/>
      <c r="G48" s="24">
        <f t="shared" ref="G48:G100" si="17">(D48-C48)-(E48+F48)</f>
        <v>0</v>
      </c>
      <c r="H48" s="25"/>
      <c r="I48" s="25"/>
      <c r="J48" s="25"/>
      <c r="K48" s="25"/>
      <c r="L48" s="25"/>
      <c r="M48" s="84"/>
      <c r="N48" s="84"/>
      <c r="O48" s="25"/>
      <c r="P48" s="25"/>
      <c r="Q48" s="25"/>
      <c r="R48" s="24">
        <f t="shared" si="9"/>
        <v>0</v>
      </c>
      <c r="S48" s="27">
        <f t="shared" si="10"/>
        <v>0</v>
      </c>
      <c r="T48" s="28">
        <f t="shared" si="12"/>
        <v>0</v>
      </c>
      <c r="U48" s="29" t="e">
        <f t="shared" si="11"/>
        <v>#DIV/0!</v>
      </c>
      <c r="V48" s="30"/>
      <c r="W48" s="31" t="e">
        <f t="shared" si="13"/>
        <v>#DIV/0!</v>
      </c>
      <c r="X48" s="85"/>
      <c r="Y48" s="33" t="e">
        <f t="shared" si="14"/>
        <v>#DIV/0!</v>
      </c>
      <c r="Z48" s="85"/>
      <c r="AA48" s="85"/>
      <c r="AB48" s="34" t="e">
        <f t="shared" si="15"/>
        <v>#DIV/0!</v>
      </c>
      <c r="AC48" s="35" t="e">
        <f t="shared" si="16"/>
        <v>#DIV/0!</v>
      </c>
    </row>
    <row r="49" spans="1:29" ht="23.4" x14ac:dyDescent="0.45">
      <c r="A49" s="21"/>
      <c r="B49" s="22"/>
      <c r="C49" s="23"/>
      <c r="D49" s="23"/>
      <c r="E49" s="25"/>
      <c r="F49" s="25"/>
      <c r="G49" s="24">
        <f t="shared" si="17"/>
        <v>0</v>
      </c>
      <c r="H49" s="25"/>
      <c r="I49" s="25"/>
      <c r="J49" s="25"/>
      <c r="K49" s="25"/>
      <c r="L49" s="25"/>
      <c r="M49" s="84"/>
      <c r="N49" s="84"/>
      <c r="O49" s="25"/>
      <c r="P49" s="25"/>
      <c r="Q49" s="25"/>
      <c r="R49" s="24">
        <f t="shared" si="9"/>
        <v>0</v>
      </c>
      <c r="S49" s="27">
        <f t="shared" si="10"/>
        <v>0</v>
      </c>
      <c r="T49" s="28">
        <f t="shared" si="12"/>
        <v>0</v>
      </c>
      <c r="U49" s="29" t="e">
        <f t="shared" si="11"/>
        <v>#DIV/0!</v>
      </c>
      <c r="V49" s="30"/>
      <c r="W49" s="31" t="e">
        <f t="shared" si="13"/>
        <v>#DIV/0!</v>
      </c>
      <c r="X49" s="85"/>
      <c r="Y49" s="33" t="e">
        <f t="shared" si="14"/>
        <v>#DIV/0!</v>
      </c>
      <c r="Z49" s="85"/>
      <c r="AA49" s="85"/>
      <c r="AB49" s="34" t="e">
        <f t="shared" si="15"/>
        <v>#DIV/0!</v>
      </c>
      <c r="AC49" s="35" t="e">
        <f t="shared" si="16"/>
        <v>#DIV/0!</v>
      </c>
    </row>
    <row r="50" spans="1:29" ht="23.4" x14ac:dyDescent="0.45">
      <c r="A50" s="21"/>
      <c r="B50" s="22"/>
      <c r="C50" s="23"/>
      <c r="D50" s="23"/>
      <c r="E50" s="25"/>
      <c r="F50" s="25"/>
      <c r="G50" s="24">
        <f t="shared" si="17"/>
        <v>0</v>
      </c>
      <c r="H50" s="25"/>
      <c r="I50" s="25"/>
      <c r="J50" s="25"/>
      <c r="K50" s="25"/>
      <c r="L50" s="25"/>
      <c r="M50" s="84"/>
      <c r="N50" s="84"/>
      <c r="O50" s="25"/>
      <c r="P50" s="25"/>
      <c r="Q50" s="25"/>
      <c r="R50" s="24">
        <f t="shared" si="9"/>
        <v>0</v>
      </c>
      <c r="S50" s="27">
        <f t="shared" si="10"/>
        <v>0</v>
      </c>
      <c r="T50" s="28">
        <f t="shared" si="12"/>
        <v>0</v>
      </c>
      <c r="U50" s="29" t="e">
        <f t="shared" si="11"/>
        <v>#DIV/0!</v>
      </c>
      <c r="V50" s="30"/>
      <c r="W50" s="31" t="e">
        <f t="shared" si="13"/>
        <v>#DIV/0!</v>
      </c>
      <c r="X50" s="85"/>
      <c r="Y50" s="33" t="e">
        <f t="shared" si="14"/>
        <v>#DIV/0!</v>
      </c>
      <c r="Z50" s="85"/>
      <c r="AA50" s="85"/>
      <c r="AB50" s="34" t="e">
        <f t="shared" si="15"/>
        <v>#DIV/0!</v>
      </c>
      <c r="AC50" s="35" t="e">
        <f t="shared" si="16"/>
        <v>#DIV/0!</v>
      </c>
    </row>
    <row r="51" spans="1:29" ht="23.4" x14ac:dyDescent="0.45">
      <c r="A51" s="21"/>
      <c r="B51" s="22"/>
      <c r="C51" s="23"/>
      <c r="D51" s="23"/>
      <c r="E51" s="25"/>
      <c r="F51" s="25"/>
      <c r="G51" s="24">
        <f t="shared" si="17"/>
        <v>0</v>
      </c>
      <c r="H51" s="25"/>
      <c r="I51" s="25"/>
      <c r="J51" s="25"/>
      <c r="K51" s="25"/>
      <c r="L51" s="25"/>
      <c r="M51" s="84"/>
      <c r="N51" s="84"/>
      <c r="O51" s="25"/>
      <c r="P51" s="25"/>
      <c r="Q51" s="25"/>
      <c r="R51" s="24">
        <f t="shared" si="9"/>
        <v>0</v>
      </c>
      <c r="S51" s="27">
        <f t="shared" si="10"/>
        <v>0</v>
      </c>
      <c r="T51" s="28">
        <f t="shared" si="12"/>
        <v>0</v>
      </c>
      <c r="U51" s="29" t="e">
        <f t="shared" si="11"/>
        <v>#DIV/0!</v>
      </c>
      <c r="V51" s="30"/>
      <c r="W51" s="31" t="e">
        <f t="shared" si="13"/>
        <v>#DIV/0!</v>
      </c>
      <c r="X51" s="85"/>
      <c r="Y51" s="33" t="e">
        <f t="shared" si="14"/>
        <v>#DIV/0!</v>
      </c>
      <c r="Z51" s="85"/>
      <c r="AA51" s="85"/>
      <c r="AB51" s="34" t="e">
        <f t="shared" si="15"/>
        <v>#DIV/0!</v>
      </c>
      <c r="AC51" s="35" t="e">
        <f t="shared" si="16"/>
        <v>#DIV/0!</v>
      </c>
    </row>
    <row r="52" spans="1:29" ht="23.4" x14ac:dyDescent="0.45">
      <c r="A52" s="21"/>
      <c r="B52" s="22"/>
      <c r="C52" s="23"/>
      <c r="D52" s="23"/>
      <c r="E52" s="25"/>
      <c r="F52" s="25"/>
      <c r="G52" s="24">
        <f t="shared" si="17"/>
        <v>0</v>
      </c>
      <c r="H52" s="25"/>
      <c r="I52" s="25"/>
      <c r="J52" s="25"/>
      <c r="K52" s="25"/>
      <c r="L52" s="25"/>
      <c r="M52" s="84"/>
      <c r="N52" s="84"/>
      <c r="O52" s="25"/>
      <c r="P52" s="25"/>
      <c r="Q52" s="25"/>
      <c r="R52" s="24">
        <f t="shared" si="9"/>
        <v>0</v>
      </c>
      <c r="S52" s="27">
        <f t="shared" si="10"/>
        <v>0</v>
      </c>
      <c r="T52" s="28">
        <f t="shared" si="12"/>
        <v>0</v>
      </c>
      <c r="U52" s="29" t="e">
        <f t="shared" si="11"/>
        <v>#DIV/0!</v>
      </c>
      <c r="V52" s="30"/>
      <c r="W52" s="31" t="e">
        <f t="shared" si="13"/>
        <v>#DIV/0!</v>
      </c>
      <c r="X52" s="85"/>
      <c r="Y52" s="33" t="e">
        <f t="shared" si="14"/>
        <v>#DIV/0!</v>
      </c>
      <c r="Z52" s="85"/>
      <c r="AA52" s="85"/>
      <c r="AB52" s="34" t="e">
        <f t="shared" si="15"/>
        <v>#DIV/0!</v>
      </c>
      <c r="AC52" s="35" t="e">
        <f t="shared" si="16"/>
        <v>#DIV/0!</v>
      </c>
    </row>
    <row r="53" spans="1:29" ht="23.4" x14ac:dyDescent="0.45">
      <c r="A53" s="21"/>
      <c r="B53" s="22"/>
      <c r="C53" s="23"/>
      <c r="D53" s="23"/>
      <c r="E53" s="25"/>
      <c r="F53" s="25"/>
      <c r="G53" s="24">
        <f t="shared" si="17"/>
        <v>0</v>
      </c>
      <c r="H53" s="25"/>
      <c r="I53" s="25"/>
      <c r="J53" s="25"/>
      <c r="K53" s="25"/>
      <c r="L53" s="25"/>
      <c r="M53" s="84"/>
      <c r="N53" s="84"/>
      <c r="O53" s="25"/>
      <c r="P53" s="25"/>
      <c r="Q53" s="25"/>
      <c r="R53" s="24">
        <f t="shared" si="9"/>
        <v>0</v>
      </c>
      <c r="S53" s="27">
        <f t="shared" si="10"/>
        <v>0</v>
      </c>
      <c r="T53" s="28">
        <f t="shared" si="12"/>
        <v>0</v>
      </c>
      <c r="U53" s="29" t="e">
        <f t="shared" si="11"/>
        <v>#DIV/0!</v>
      </c>
      <c r="V53" s="30"/>
      <c r="W53" s="31" t="e">
        <f t="shared" si="13"/>
        <v>#DIV/0!</v>
      </c>
      <c r="X53" s="85"/>
      <c r="Y53" s="33" t="e">
        <f t="shared" si="14"/>
        <v>#DIV/0!</v>
      </c>
      <c r="Z53" s="85"/>
      <c r="AA53" s="85"/>
      <c r="AB53" s="34" t="e">
        <f t="shared" si="15"/>
        <v>#DIV/0!</v>
      </c>
      <c r="AC53" s="35" t="e">
        <f t="shared" si="16"/>
        <v>#DIV/0!</v>
      </c>
    </row>
    <row r="54" spans="1:29" ht="23.4" x14ac:dyDescent="0.45">
      <c r="A54" s="21"/>
      <c r="B54" s="22"/>
      <c r="C54" s="23"/>
      <c r="D54" s="23"/>
      <c r="E54" s="25"/>
      <c r="F54" s="25"/>
      <c r="G54" s="24">
        <f t="shared" si="17"/>
        <v>0</v>
      </c>
      <c r="H54" s="25"/>
      <c r="I54" s="25"/>
      <c r="J54" s="25"/>
      <c r="K54" s="25"/>
      <c r="L54" s="25"/>
      <c r="M54" s="84"/>
      <c r="N54" s="84"/>
      <c r="O54" s="25"/>
      <c r="P54" s="25"/>
      <c r="Q54" s="25"/>
      <c r="R54" s="24">
        <f t="shared" si="9"/>
        <v>0</v>
      </c>
      <c r="S54" s="27">
        <f t="shared" si="10"/>
        <v>0</v>
      </c>
      <c r="T54" s="28">
        <f t="shared" si="12"/>
        <v>0</v>
      </c>
      <c r="U54" s="29" t="e">
        <f t="shared" si="11"/>
        <v>#DIV/0!</v>
      </c>
      <c r="V54" s="30"/>
      <c r="W54" s="31" t="e">
        <f t="shared" si="13"/>
        <v>#DIV/0!</v>
      </c>
      <c r="X54" s="85"/>
      <c r="Y54" s="33" t="e">
        <f t="shared" si="14"/>
        <v>#DIV/0!</v>
      </c>
      <c r="Z54" s="85"/>
      <c r="AA54" s="85"/>
      <c r="AB54" s="34" t="e">
        <f t="shared" si="15"/>
        <v>#DIV/0!</v>
      </c>
      <c r="AC54" s="35" t="e">
        <f t="shared" si="16"/>
        <v>#DIV/0!</v>
      </c>
    </row>
    <row r="55" spans="1:29" ht="23.4" x14ac:dyDescent="0.45">
      <c r="A55" s="21"/>
      <c r="B55" s="22"/>
      <c r="C55" s="23"/>
      <c r="D55" s="23"/>
      <c r="E55" s="25"/>
      <c r="F55" s="25"/>
      <c r="G55" s="24">
        <f t="shared" si="17"/>
        <v>0</v>
      </c>
      <c r="H55" s="25"/>
      <c r="I55" s="25"/>
      <c r="J55" s="25"/>
      <c r="K55" s="25"/>
      <c r="L55" s="25"/>
      <c r="M55" s="84"/>
      <c r="N55" s="84"/>
      <c r="O55" s="25"/>
      <c r="P55" s="25"/>
      <c r="Q55" s="25"/>
      <c r="R55" s="24">
        <f t="shared" si="9"/>
        <v>0</v>
      </c>
      <c r="S55" s="27">
        <f t="shared" si="10"/>
        <v>0</v>
      </c>
      <c r="T55" s="28">
        <f t="shared" si="12"/>
        <v>0</v>
      </c>
      <c r="U55" s="29" t="e">
        <f t="shared" si="11"/>
        <v>#DIV/0!</v>
      </c>
      <c r="V55" s="30"/>
      <c r="W55" s="31" t="e">
        <f t="shared" si="13"/>
        <v>#DIV/0!</v>
      </c>
      <c r="X55" s="85"/>
      <c r="Y55" s="33" t="e">
        <f t="shared" si="14"/>
        <v>#DIV/0!</v>
      </c>
      <c r="Z55" s="85"/>
      <c r="AA55" s="85"/>
      <c r="AB55" s="34" t="e">
        <f t="shared" si="15"/>
        <v>#DIV/0!</v>
      </c>
      <c r="AC55" s="35" t="e">
        <f t="shared" si="16"/>
        <v>#DIV/0!</v>
      </c>
    </row>
    <row r="56" spans="1:29" ht="23.4" x14ac:dyDescent="0.45">
      <c r="A56" s="21"/>
      <c r="B56" s="22"/>
      <c r="C56" s="23"/>
      <c r="D56" s="23"/>
      <c r="E56" s="25"/>
      <c r="F56" s="25"/>
      <c r="G56" s="24">
        <f t="shared" si="17"/>
        <v>0</v>
      </c>
      <c r="H56" s="25"/>
      <c r="I56" s="25"/>
      <c r="J56" s="25"/>
      <c r="K56" s="25"/>
      <c r="L56" s="25"/>
      <c r="M56" s="84"/>
      <c r="N56" s="84"/>
      <c r="O56" s="25"/>
      <c r="P56" s="25"/>
      <c r="Q56" s="25"/>
      <c r="R56" s="24">
        <f t="shared" si="9"/>
        <v>0</v>
      </c>
      <c r="S56" s="27">
        <f t="shared" si="10"/>
        <v>0</v>
      </c>
      <c r="T56" s="28">
        <f t="shared" si="12"/>
        <v>0</v>
      </c>
      <c r="U56" s="29" t="e">
        <f t="shared" si="11"/>
        <v>#DIV/0!</v>
      </c>
      <c r="V56" s="30"/>
      <c r="W56" s="31" t="e">
        <f t="shared" si="13"/>
        <v>#DIV/0!</v>
      </c>
      <c r="X56" s="85"/>
      <c r="Y56" s="33" t="e">
        <f t="shared" si="14"/>
        <v>#DIV/0!</v>
      </c>
      <c r="Z56" s="85"/>
      <c r="AA56" s="85"/>
      <c r="AB56" s="34" t="e">
        <f t="shared" si="15"/>
        <v>#DIV/0!</v>
      </c>
      <c r="AC56" s="35" t="e">
        <f t="shared" si="16"/>
        <v>#DIV/0!</v>
      </c>
    </row>
    <row r="57" spans="1:29" ht="23.4" x14ac:dyDescent="0.45">
      <c r="A57" s="21"/>
      <c r="B57" s="22"/>
      <c r="C57" s="23"/>
      <c r="D57" s="23"/>
      <c r="E57" s="25"/>
      <c r="F57" s="25"/>
      <c r="G57" s="24">
        <f t="shared" si="17"/>
        <v>0</v>
      </c>
      <c r="H57" s="25"/>
      <c r="I57" s="25"/>
      <c r="J57" s="25"/>
      <c r="K57" s="25"/>
      <c r="L57" s="25"/>
      <c r="M57" s="84"/>
      <c r="N57" s="84"/>
      <c r="O57" s="25"/>
      <c r="P57" s="25"/>
      <c r="Q57" s="25"/>
      <c r="R57" s="24">
        <f t="shared" si="9"/>
        <v>0</v>
      </c>
      <c r="S57" s="27">
        <f t="shared" si="10"/>
        <v>0</v>
      </c>
      <c r="T57" s="28">
        <f t="shared" si="12"/>
        <v>0</v>
      </c>
      <c r="U57" s="29" t="e">
        <f t="shared" si="11"/>
        <v>#DIV/0!</v>
      </c>
      <c r="V57" s="30"/>
      <c r="W57" s="31" t="e">
        <f t="shared" si="13"/>
        <v>#DIV/0!</v>
      </c>
      <c r="X57" s="85"/>
      <c r="Y57" s="33" t="e">
        <f t="shared" si="14"/>
        <v>#DIV/0!</v>
      </c>
      <c r="Z57" s="85"/>
      <c r="AA57" s="85"/>
      <c r="AB57" s="34" t="e">
        <f t="shared" si="15"/>
        <v>#DIV/0!</v>
      </c>
      <c r="AC57" s="35" t="e">
        <f t="shared" si="16"/>
        <v>#DIV/0!</v>
      </c>
    </row>
    <row r="58" spans="1:29" ht="23.4" x14ac:dyDescent="0.45">
      <c r="A58" s="21"/>
      <c r="B58" s="22"/>
      <c r="C58" s="23"/>
      <c r="D58" s="23"/>
      <c r="E58" s="25"/>
      <c r="F58" s="25"/>
      <c r="G58" s="24">
        <f t="shared" si="17"/>
        <v>0</v>
      </c>
      <c r="H58" s="25"/>
      <c r="I58" s="25"/>
      <c r="J58" s="25"/>
      <c r="K58" s="25"/>
      <c r="L58" s="25"/>
      <c r="M58" s="84"/>
      <c r="N58" s="84"/>
      <c r="O58" s="25"/>
      <c r="P58" s="25"/>
      <c r="Q58" s="25"/>
      <c r="R58" s="24">
        <f t="shared" si="9"/>
        <v>0</v>
      </c>
      <c r="S58" s="27">
        <f t="shared" si="10"/>
        <v>0</v>
      </c>
      <c r="T58" s="28">
        <f t="shared" si="12"/>
        <v>0</v>
      </c>
      <c r="U58" s="29" t="e">
        <f t="shared" si="11"/>
        <v>#DIV/0!</v>
      </c>
      <c r="V58" s="30"/>
      <c r="W58" s="31" t="e">
        <f t="shared" si="13"/>
        <v>#DIV/0!</v>
      </c>
      <c r="X58" s="85"/>
      <c r="Y58" s="33" t="e">
        <f t="shared" si="14"/>
        <v>#DIV/0!</v>
      </c>
      <c r="Z58" s="85"/>
      <c r="AA58" s="85"/>
      <c r="AB58" s="34" t="e">
        <f t="shared" si="15"/>
        <v>#DIV/0!</v>
      </c>
      <c r="AC58" s="35" t="e">
        <f t="shared" si="16"/>
        <v>#DIV/0!</v>
      </c>
    </row>
    <row r="59" spans="1:29" ht="23.4" x14ac:dyDescent="0.45">
      <c r="A59" s="21"/>
      <c r="B59" s="22"/>
      <c r="C59" s="23"/>
      <c r="D59" s="23"/>
      <c r="E59" s="25"/>
      <c r="F59" s="25"/>
      <c r="G59" s="24">
        <f t="shared" si="17"/>
        <v>0</v>
      </c>
      <c r="H59" s="25"/>
      <c r="I59" s="25"/>
      <c r="J59" s="25"/>
      <c r="K59" s="25"/>
      <c r="L59" s="25"/>
      <c r="M59" s="84"/>
      <c r="N59" s="84"/>
      <c r="O59" s="25"/>
      <c r="P59" s="25"/>
      <c r="Q59" s="25"/>
      <c r="R59" s="24">
        <f t="shared" si="9"/>
        <v>0</v>
      </c>
      <c r="S59" s="27">
        <f t="shared" si="10"/>
        <v>0</v>
      </c>
      <c r="T59" s="28">
        <f t="shared" si="12"/>
        <v>0</v>
      </c>
      <c r="U59" s="29" t="e">
        <f t="shared" si="11"/>
        <v>#DIV/0!</v>
      </c>
      <c r="V59" s="30"/>
      <c r="W59" s="31" t="e">
        <f t="shared" si="13"/>
        <v>#DIV/0!</v>
      </c>
      <c r="X59" s="85"/>
      <c r="Y59" s="33" t="e">
        <f t="shared" si="14"/>
        <v>#DIV/0!</v>
      </c>
      <c r="Z59" s="85"/>
      <c r="AA59" s="85"/>
      <c r="AB59" s="34" t="e">
        <f t="shared" si="15"/>
        <v>#DIV/0!</v>
      </c>
      <c r="AC59" s="35" t="e">
        <f t="shared" si="16"/>
        <v>#DIV/0!</v>
      </c>
    </row>
    <row r="60" spans="1:29" ht="23.4" x14ac:dyDescent="0.45">
      <c r="A60" s="21"/>
      <c r="B60" s="22"/>
      <c r="C60" s="23"/>
      <c r="D60" s="23"/>
      <c r="E60" s="25"/>
      <c r="F60" s="22"/>
      <c r="G60" s="24">
        <f t="shared" si="17"/>
        <v>0</v>
      </c>
      <c r="H60" s="25"/>
      <c r="I60" s="25"/>
      <c r="J60" s="25"/>
      <c r="K60" s="25"/>
      <c r="L60" s="25"/>
      <c r="M60" s="84"/>
      <c r="N60" s="84"/>
      <c r="O60" s="25"/>
      <c r="P60" s="25"/>
      <c r="Q60" s="25"/>
      <c r="R60" s="24">
        <f t="shared" si="9"/>
        <v>0</v>
      </c>
      <c r="S60" s="27">
        <f t="shared" si="10"/>
        <v>0</v>
      </c>
      <c r="T60" s="28">
        <f t="shared" si="12"/>
        <v>0</v>
      </c>
      <c r="U60" s="29" t="e">
        <f t="shared" si="11"/>
        <v>#DIV/0!</v>
      </c>
      <c r="V60" s="30"/>
      <c r="W60" s="31" t="e">
        <f t="shared" si="13"/>
        <v>#DIV/0!</v>
      </c>
      <c r="X60" s="85"/>
      <c r="Y60" s="33" t="e">
        <f t="shared" si="14"/>
        <v>#DIV/0!</v>
      </c>
      <c r="Z60" s="85"/>
      <c r="AA60" s="85"/>
      <c r="AB60" s="34" t="e">
        <f t="shared" si="15"/>
        <v>#DIV/0!</v>
      </c>
      <c r="AC60" s="35" t="e">
        <f t="shared" si="16"/>
        <v>#DIV/0!</v>
      </c>
    </row>
    <row r="61" spans="1:29" ht="23.4" x14ac:dyDescent="0.45">
      <c r="A61" s="21"/>
      <c r="B61" s="22"/>
      <c r="C61" s="23"/>
      <c r="D61" s="23"/>
      <c r="E61" s="25"/>
      <c r="F61" s="22"/>
      <c r="G61" s="24">
        <f t="shared" si="17"/>
        <v>0</v>
      </c>
      <c r="H61" s="25"/>
      <c r="I61" s="25"/>
      <c r="J61" s="25"/>
      <c r="K61" s="25"/>
      <c r="L61" s="25"/>
      <c r="M61" s="84"/>
      <c r="N61" s="84"/>
      <c r="O61" s="25"/>
      <c r="P61" s="25"/>
      <c r="Q61" s="25"/>
      <c r="R61" s="24">
        <f t="shared" si="9"/>
        <v>0</v>
      </c>
      <c r="S61" s="27">
        <f t="shared" si="10"/>
        <v>0</v>
      </c>
      <c r="T61" s="28">
        <f t="shared" si="12"/>
        <v>0</v>
      </c>
      <c r="U61" s="29" t="e">
        <f t="shared" si="11"/>
        <v>#DIV/0!</v>
      </c>
      <c r="V61" s="30"/>
      <c r="W61" s="31" t="e">
        <f t="shared" si="13"/>
        <v>#DIV/0!</v>
      </c>
      <c r="X61" s="85"/>
      <c r="Y61" s="33" t="e">
        <f t="shared" si="14"/>
        <v>#DIV/0!</v>
      </c>
      <c r="Z61" s="85"/>
      <c r="AA61" s="85"/>
      <c r="AB61" s="34" t="e">
        <f t="shared" si="15"/>
        <v>#DIV/0!</v>
      </c>
      <c r="AC61" s="35" t="e">
        <f t="shared" si="16"/>
        <v>#DIV/0!</v>
      </c>
    </row>
    <row r="62" spans="1:29" ht="23.4" x14ac:dyDescent="0.45">
      <c r="A62" s="21"/>
      <c r="B62" s="22"/>
      <c r="C62" s="23"/>
      <c r="D62" s="23"/>
      <c r="E62" s="25"/>
      <c r="F62" s="22"/>
      <c r="G62" s="24">
        <f t="shared" si="17"/>
        <v>0</v>
      </c>
      <c r="H62" s="25"/>
      <c r="I62" s="25"/>
      <c r="J62" s="25"/>
      <c r="K62" s="25"/>
      <c r="L62" s="25"/>
      <c r="M62" s="84"/>
      <c r="N62" s="84"/>
      <c r="O62" s="25"/>
      <c r="P62" s="25"/>
      <c r="Q62" s="25"/>
      <c r="R62" s="24">
        <f t="shared" si="9"/>
        <v>0</v>
      </c>
      <c r="S62" s="27">
        <f t="shared" si="10"/>
        <v>0</v>
      </c>
      <c r="T62" s="28">
        <f t="shared" si="12"/>
        <v>0</v>
      </c>
      <c r="U62" s="29" t="e">
        <f t="shared" si="11"/>
        <v>#DIV/0!</v>
      </c>
      <c r="V62" s="30"/>
      <c r="W62" s="31" t="e">
        <f t="shared" si="13"/>
        <v>#DIV/0!</v>
      </c>
      <c r="X62" s="85"/>
      <c r="Y62" s="33" t="e">
        <f t="shared" si="14"/>
        <v>#DIV/0!</v>
      </c>
      <c r="Z62" s="85"/>
      <c r="AA62" s="85"/>
      <c r="AB62" s="34" t="e">
        <f t="shared" si="15"/>
        <v>#DIV/0!</v>
      </c>
      <c r="AC62" s="35" t="e">
        <f t="shared" si="16"/>
        <v>#DIV/0!</v>
      </c>
    </row>
    <row r="63" spans="1:29" ht="23.4" x14ac:dyDescent="0.45">
      <c r="A63" s="21"/>
      <c r="B63" s="22"/>
      <c r="C63" s="23"/>
      <c r="D63" s="23"/>
      <c r="E63" s="25"/>
      <c r="F63" s="22"/>
      <c r="G63" s="24">
        <f t="shared" si="17"/>
        <v>0</v>
      </c>
      <c r="H63" s="25"/>
      <c r="I63" s="25"/>
      <c r="J63" s="25"/>
      <c r="K63" s="25"/>
      <c r="L63" s="25"/>
      <c r="M63" s="84"/>
      <c r="N63" s="84"/>
      <c r="O63" s="25"/>
      <c r="P63" s="25"/>
      <c r="Q63" s="25"/>
      <c r="R63" s="24">
        <f t="shared" si="9"/>
        <v>0</v>
      </c>
      <c r="S63" s="27">
        <f t="shared" si="10"/>
        <v>0</v>
      </c>
      <c r="T63" s="28">
        <f t="shared" si="12"/>
        <v>0</v>
      </c>
      <c r="U63" s="29" t="e">
        <f t="shared" si="11"/>
        <v>#DIV/0!</v>
      </c>
      <c r="V63" s="30"/>
      <c r="W63" s="31" t="e">
        <f t="shared" si="13"/>
        <v>#DIV/0!</v>
      </c>
      <c r="X63" s="85"/>
      <c r="Y63" s="33" t="e">
        <f t="shared" si="14"/>
        <v>#DIV/0!</v>
      </c>
      <c r="Z63" s="85"/>
      <c r="AA63" s="85"/>
      <c r="AB63" s="34" t="e">
        <f t="shared" si="15"/>
        <v>#DIV/0!</v>
      </c>
      <c r="AC63" s="35" t="e">
        <f t="shared" si="16"/>
        <v>#DIV/0!</v>
      </c>
    </row>
    <row r="64" spans="1:29" ht="23.4" x14ac:dyDescent="0.45">
      <c r="A64" s="21"/>
      <c r="B64" s="22"/>
      <c r="C64" s="23"/>
      <c r="D64" s="23"/>
      <c r="E64" s="25"/>
      <c r="F64" s="22"/>
      <c r="G64" s="24">
        <f t="shared" si="17"/>
        <v>0</v>
      </c>
      <c r="H64" s="25"/>
      <c r="I64" s="25"/>
      <c r="J64" s="25"/>
      <c r="K64" s="25"/>
      <c r="L64" s="25"/>
      <c r="M64" s="84"/>
      <c r="N64" s="84"/>
      <c r="O64" s="25"/>
      <c r="P64" s="25"/>
      <c r="Q64" s="25"/>
      <c r="R64" s="24">
        <f t="shared" si="9"/>
        <v>0</v>
      </c>
      <c r="S64" s="27">
        <f t="shared" si="10"/>
        <v>0</v>
      </c>
      <c r="T64" s="28">
        <f t="shared" si="12"/>
        <v>0</v>
      </c>
      <c r="U64" s="29" t="e">
        <f t="shared" si="11"/>
        <v>#DIV/0!</v>
      </c>
      <c r="V64" s="30"/>
      <c r="W64" s="31" t="e">
        <f t="shared" si="13"/>
        <v>#DIV/0!</v>
      </c>
      <c r="X64" s="85"/>
      <c r="Y64" s="33" t="e">
        <f t="shared" si="14"/>
        <v>#DIV/0!</v>
      </c>
      <c r="Z64" s="85"/>
      <c r="AA64" s="85"/>
      <c r="AB64" s="34" t="e">
        <f t="shared" si="15"/>
        <v>#DIV/0!</v>
      </c>
      <c r="AC64" s="35" t="e">
        <f t="shared" si="16"/>
        <v>#DIV/0!</v>
      </c>
    </row>
    <row r="65" spans="1:29" ht="23.4" x14ac:dyDescent="0.45">
      <c r="A65" s="21"/>
      <c r="B65" s="22"/>
      <c r="C65" s="23"/>
      <c r="D65" s="23"/>
      <c r="E65" s="25"/>
      <c r="F65" s="22"/>
      <c r="G65" s="24">
        <f t="shared" si="17"/>
        <v>0</v>
      </c>
      <c r="H65" s="25"/>
      <c r="I65" s="25"/>
      <c r="J65" s="25"/>
      <c r="K65" s="25"/>
      <c r="L65" s="25"/>
      <c r="M65" s="84"/>
      <c r="N65" s="84"/>
      <c r="O65" s="25"/>
      <c r="P65" s="25"/>
      <c r="Q65" s="25"/>
      <c r="R65" s="24">
        <f t="shared" si="9"/>
        <v>0</v>
      </c>
      <c r="S65" s="27">
        <f t="shared" si="10"/>
        <v>0</v>
      </c>
      <c r="T65" s="28">
        <f t="shared" si="12"/>
        <v>0</v>
      </c>
      <c r="U65" s="29" t="e">
        <f t="shared" si="11"/>
        <v>#DIV/0!</v>
      </c>
      <c r="V65" s="30"/>
      <c r="W65" s="31" t="e">
        <f t="shared" si="13"/>
        <v>#DIV/0!</v>
      </c>
      <c r="X65" s="85"/>
      <c r="Y65" s="33" t="e">
        <f t="shared" si="14"/>
        <v>#DIV/0!</v>
      </c>
      <c r="Z65" s="85"/>
      <c r="AA65" s="85"/>
      <c r="AB65" s="34" t="e">
        <f t="shared" si="15"/>
        <v>#DIV/0!</v>
      </c>
      <c r="AC65" s="35" t="e">
        <f t="shared" si="16"/>
        <v>#DIV/0!</v>
      </c>
    </row>
    <row r="66" spans="1:29" ht="23.4" x14ac:dyDescent="0.45">
      <c r="A66" s="21"/>
      <c r="B66" s="22"/>
      <c r="C66" s="23"/>
      <c r="D66" s="23"/>
      <c r="E66" s="25"/>
      <c r="F66" s="22"/>
      <c r="G66" s="24">
        <f t="shared" si="17"/>
        <v>0</v>
      </c>
      <c r="H66" s="25"/>
      <c r="I66" s="25"/>
      <c r="J66" s="25"/>
      <c r="K66" s="25"/>
      <c r="L66" s="25"/>
      <c r="M66" s="84"/>
      <c r="N66" s="84"/>
      <c r="O66" s="25"/>
      <c r="P66" s="25"/>
      <c r="Q66" s="25"/>
      <c r="R66" s="24">
        <f t="shared" si="9"/>
        <v>0</v>
      </c>
      <c r="S66" s="27">
        <f t="shared" si="10"/>
        <v>0</v>
      </c>
      <c r="T66" s="28">
        <f t="shared" si="12"/>
        <v>0</v>
      </c>
      <c r="U66" s="29" t="e">
        <f t="shared" si="11"/>
        <v>#DIV/0!</v>
      </c>
      <c r="V66" s="30"/>
      <c r="W66" s="31" t="e">
        <f t="shared" si="13"/>
        <v>#DIV/0!</v>
      </c>
      <c r="X66" s="85"/>
      <c r="Y66" s="33" t="e">
        <f t="shared" si="14"/>
        <v>#DIV/0!</v>
      </c>
      <c r="Z66" s="85"/>
      <c r="AA66" s="85"/>
      <c r="AB66" s="34" t="e">
        <f t="shared" si="15"/>
        <v>#DIV/0!</v>
      </c>
      <c r="AC66" s="35" t="e">
        <f t="shared" si="16"/>
        <v>#DIV/0!</v>
      </c>
    </row>
    <row r="67" spans="1:29" ht="23.4" x14ac:dyDescent="0.45">
      <c r="A67" s="21"/>
      <c r="B67" s="22"/>
      <c r="C67" s="23"/>
      <c r="D67" s="23"/>
      <c r="E67" s="25"/>
      <c r="F67" s="22"/>
      <c r="G67" s="24">
        <f t="shared" si="17"/>
        <v>0</v>
      </c>
      <c r="H67" s="25"/>
      <c r="I67" s="25"/>
      <c r="J67" s="25"/>
      <c r="K67" s="25"/>
      <c r="L67" s="25"/>
      <c r="M67" s="84"/>
      <c r="N67" s="84"/>
      <c r="O67" s="25"/>
      <c r="P67" s="25"/>
      <c r="Q67" s="25"/>
      <c r="R67" s="24">
        <f t="shared" si="9"/>
        <v>0</v>
      </c>
      <c r="S67" s="27">
        <f t="shared" si="10"/>
        <v>0</v>
      </c>
      <c r="T67" s="28">
        <f t="shared" si="12"/>
        <v>0</v>
      </c>
      <c r="U67" s="29" t="e">
        <f t="shared" si="11"/>
        <v>#DIV/0!</v>
      </c>
      <c r="V67" s="30"/>
      <c r="W67" s="31" t="e">
        <f t="shared" si="13"/>
        <v>#DIV/0!</v>
      </c>
      <c r="X67" s="85"/>
      <c r="Y67" s="33" t="e">
        <f t="shared" si="14"/>
        <v>#DIV/0!</v>
      </c>
      <c r="Z67" s="85"/>
      <c r="AA67" s="85"/>
      <c r="AB67" s="34" t="e">
        <f t="shared" si="15"/>
        <v>#DIV/0!</v>
      </c>
      <c r="AC67" s="35" t="e">
        <f t="shared" si="16"/>
        <v>#DIV/0!</v>
      </c>
    </row>
    <row r="68" spans="1:29" ht="23.4" x14ac:dyDescent="0.45">
      <c r="A68" s="21"/>
      <c r="B68" s="22"/>
      <c r="C68" s="23"/>
      <c r="D68" s="23"/>
      <c r="E68" s="25"/>
      <c r="F68" s="22"/>
      <c r="G68" s="24">
        <f t="shared" si="17"/>
        <v>0</v>
      </c>
      <c r="H68" s="25"/>
      <c r="I68" s="25"/>
      <c r="J68" s="25"/>
      <c r="K68" s="25"/>
      <c r="L68" s="25"/>
      <c r="M68" s="84"/>
      <c r="N68" s="84"/>
      <c r="O68" s="25"/>
      <c r="P68" s="25"/>
      <c r="Q68" s="25"/>
      <c r="R68" s="24">
        <f t="shared" si="9"/>
        <v>0</v>
      </c>
      <c r="S68" s="27">
        <f t="shared" si="10"/>
        <v>0</v>
      </c>
      <c r="T68" s="28">
        <f t="shared" si="12"/>
        <v>0</v>
      </c>
      <c r="U68" s="29" t="e">
        <f t="shared" si="11"/>
        <v>#DIV/0!</v>
      </c>
      <c r="V68" s="30"/>
      <c r="W68" s="31" t="e">
        <f t="shared" si="13"/>
        <v>#DIV/0!</v>
      </c>
      <c r="X68" s="85"/>
      <c r="Y68" s="33" t="e">
        <f t="shared" si="14"/>
        <v>#DIV/0!</v>
      </c>
      <c r="Z68" s="85"/>
      <c r="AA68" s="85"/>
      <c r="AB68" s="34" t="e">
        <f t="shared" si="15"/>
        <v>#DIV/0!</v>
      </c>
      <c r="AC68" s="35" t="e">
        <f t="shared" si="16"/>
        <v>#DIV/0!</v>
      </c>
    </row>
    <row r="69" spans="1:29" ht="23.4" x14ac:dyDescent="0.45">
      <c r="A69" s="21"/>
      <c r="B69" s="22"/>
      <c r="C69" s="23"/>
      <c r="D69" s="23"/>
      <c r="E69" s="25"/>
      <c r="F69" s="22"/>
      <c r="G69" s="24">
        <f t="shared" si="17"/>
        <v>0</v>
      </c>
      <c r="H69" s="25"/>
      <c r="I69" s="25"/>
      <c r="J69" s="25"/>
      <c r="K69" s="25"/>
      <c r="L69" s="25"/>
      <c r="M69" s="84"/>
      <c r="N69" s="84"/>
      <c r="O69" s="25"/>
      <c r="P69" s="25"/>
      <c r="Q69" s="25"/>
      <c r="R69" s="24">
        <f t="shared" si="9"/>
        <v>0</v>
      </c>
      <c r="S69" s="27">
        <f t="shared" si="10"/>
        <v>0</v>
      </c>
      <c r="T69" s="28">
        <f t="shared" si="12"/>
        <v>0</v>
      </c>
      <c r="U69" s="29" t="e">
        <f t="shared" si="11"/>
        <v>#DIV/0!</v>
      </c>
      <c r="V69" s="30"/>
      <c r="W69" s="31" t="e">
        <f t="shared" si="13"/>
        <v>#DIV/0!</v>
      </c>
      <c r="X69" s="85"/>
      <c r="Y69" s="33" t="e">
        <f t="shared" si="14"/>
        <v>#DIV/0!</v>
      </c>
      <c r="Z69" s="85"/>
      <c r="AA69" s="85"/>
      <c r="AB69" s="34" t="e">
        <f t="shared" si="15"/>
        <v>#DIV/0!</v>
      </c>
      <c r="AC69" s="35" t="e">
        <f t="shared" si="16"/>
        <v>#DIV/0!</v>
      </c>
    </row>
    <row r="70" spans="1:29" ht="23.4" x14ac:dyDescent="0.45">
      <c r="A70" s="21"/>
      <c r="B70" s="22"/>
      <c r="C70" s="23"/>
      <c r="D70" s="23"/>
      <c r="E70" s="25"/>
      <c r="F70" s="22"/>
      <c r="G70" s="24">
        <f t="shared" si="17"/>
        <v>0</v>
      </c>
      <c r="H70" s="25"/>
      <c r="I70" s="25"/>
      <c r="J70" s="25"/>
      <c r="K70" s="25"/>
      <c r="L70" s="25"/>
      <c r="M70" s="84"/>
      <c r="N70" s="84"/>
      <c r="O70" s="25"/>
      <c r="P70" s="25"/>
      <c r="Q70" s="25"/>
      <c r="R70" s="24">
        <f t="shared" si="9"/>
        <v>0</v>
      </c>
      <c r="S70" s="27">
        <f t="shared" si="10"/>
        <v>0</v>
      </c>
      <c r="T70" s="28">
        <f t="shared" si="12"/>
        <v>0</v>
      </c>
      <c r="U70" s="29" t="e">
        <f t="shared" si="11"/>
        <v>#DIV/0!</v>
      </c>
      <c r="V70" s="30"/>
      <c r="W70" s="31" t="e">
        <f t="shared" si="13"/>
        <v>#DIV/0!</v>
      </c>
      <c r="X70" s="85"/>
      <c r="Y70" s="33" t="e">
        <f t="shared" si="14"/>
        <v>#DIV/0!</v>
      </c>
      <c r="Z70" s="85"/>
      <c r="AA70" s="85"/>
      <c r="AB70" s="34" t="e">
        <f t="shared" si="15"/>
        <v>#DIV/0!</v>
      </c>
      <c r="AC70" s="35" t="e">
        <f t="shared" si="16"/>
        <v>#DIV/0!</v>
      </c>
    </row>
    <row r="71" spans="1:29" ht="23.4" x14ac:dyDescent="0.45">
      <c r="A71" s="21"/>
      <c r="B71" s="22"/>
      <c r="C71" s="23"/>
      <c r="D71" s="23"/>
      <c r="E71" s="25"/>
      <c r="F71" s="22"/>
      <c r="G71" s="24">
        <f t="shared" si="17"/>
        <v>0</v>
      </c>
      <c r="H71" s="25"/>
      <c r="I71" s="25"/>
      <c r="J71" s="25"/>
      <c r="K71" s="25"/>
      <c r="L71" s="25"/>
      <c r="M71" s="84"/>
      <c r="N71" s="84"/>
      <c r="O71" s="25"/>
      <c r="P71" s="25"/>
      <c r="Q71" s="25"/>
      <c r="R71" s="24">
        <f t="shared" si="9"/>
        <v>0</v>
      </c>
      <c r="S71" s="27">
        <f t="shared" si="10"/>
        <v>0</v>
      </c>
      <c r="T71" s="28">
        <f t="shared" si="12"/>
        <v>0</v>
      </c>
      <c r="U71" s="29" t="e">
        <f t="shared" si="11"/>
        <v>#DIV/0!</v>
      </c>
      <c r="V71" s="30"/>
      <c r="W71" s="31" t="e">
        <f t="shared" si="13"/>
        <v>#DIV/0!</v>
      </c>
      <c r="X71" s="85"/>
      <c r="Y71" s="33" t="e">
        <f t="shared" si="14"/>
        <v>#DIV/0!</v>
      </c>
      <c r="Z71" s="85"/>
      <c r="AA71" s="85"/>
      <c r="AB71" s="34" t="e">
        <f t="shared" si="15"/>
        <v>#DIV/0!</v>
      </c>
      <c r="AC71" s="35" t="e">
        <f t="shared" si="16"/>
        <v>#DIV/0!</v>
      </c>
    </row>
    <row r="72" spans="1:29" ht="23.4" x14ac:dyDescent="0.45">
      <c r="A72" s="21"/>
      <c r="B72" s="22"/>
      <c r="C72" s="23"/>
      <c r="D72" s="23"/>
      <c r="E72" s="25"/>
      <c r="F72" s="22"/>
      <c r="G72" s="24">
        <f t="shared" si="17"/>
        <v>0</v>
      </c>
      <c r="H72" s="25"/>
      <c r="I72" s="25"/>
      <c r="J72" s="25"/>
      <c r="K72" s="25"/>
      <c r="L72" s="25"/>
      <c r="M72" s="84"/>
      <c r="N72" s="84"/>
      <c r="O72" s="25"/>
      <c r="P72" s="25"/>
      <c r="Q72" s="25"/>
      <c r="R72" s="24">
        <f t="shared" si="9"/>
        <v>0</v>
      </c>
      <c r="S72" s="27">
        <f t="shared" si="10"/>
        <v>0</v>
      </c>
      <c r="T72" s="28">
        <f t="shared" si="12"/>
        <v>0</v>
      </c>
      <c r="U72" s="29" t="e">
        <f t="shared" si="11"/>
        <v>#DIV/0!</v>
      </c>
      <c r="V72" s="30"/>
      <c r="W72" s="31" t="e">
        <f t="shared" si="13"/>
        <v>#DIV/0!</v>
      </c>
      <c r="X72" s="85"/>
      <c r="Y72" s="33" t="e">
        <f t="shared" si="14"/>
        <v>#DIV/0!</v>
      </c>
      <c r="Z72" s="85"/>
      <c r="AA72" s="85"/>
      <c r="AB72" s="34" t="e">
        <f t="shared" si="15"/>
        <v>#DIV/0!</v>
      </c>
      <c r="AC72" s="35" t="e">
        <f t="shared" si="16"/>
        <v>#DIV/0!</v>
      </c>
    </row>
    <row r="73" spans="1:29" ht="23.4" x14ac:dyDescent="0.45">
      <c r="A73" s="21"/>
      <c r="B73" s="22"/>
      <c r="C73" s="23"/>
      <c r="D73" s="23"/>
      <c r="E73" s="25"/>
      <c r="F73" s="22"/>
      <c r="G73" s="24">
        <f t="shared" si="17"/>
        <v>0</v>
      </c>
      <c r="H73" s="25"/>
      <c r="I73" s="25"/>
      <c r="J73" s="25"/>
      <c r="K73" s="25"/>
      <c r="L73" s="25"/>
      <c r="M73" s="84"/>
      <c r="N73" s="84"/>
      <c r="O73" s="25"/>
      <c r="P73" s="25"/>
      <c r="Q73" s="25"/>
      <c r="R73" s="24">
        <f t="shared" si="9"/>
        <v>0</v>
      </c>
      <c r="S73" s="27">
        <f t="shared" si="10"/>
        <v>0</v>
      </c>
      <c r="T73" s="28">
        <f t="shared" si="12"/>
        <v>0</v>
      </c>
      <c r="U73" s="29" t="e">
        <f t="shared" si="11"/>
        <v>#DIV/0!</v>
      </c>
      <c r="V73" s="30"/>
      <c r="W73" s="31" t="e">
        <f t="shared" si="13"/>
        <v>#DIV/0!</v>
      </c>
      <c r="X73" s="85"/>
      <c r="Y73" s="33" t="e">
        <f t="shared" si="14"/>
        <v>#DIV/0!</v>
      </c>
      <c r="Z73" s="85"/>
      <c r="AA73" s="85"/>
      <c r="AB73" s="34" t="e">
        <f t="shared" si="15"/>
        <v>#DIV/0!</v>
      </c>
      <c r="AC73" s="35" t="e">
        <f t="shared" si="16"/>
        <v>#DIV/0!</v>
      </c>
    </row>
    <row r="74" spans="1:29" ht="23.4" x14ac:dyDescent="0.45">
      <c r="A74" s="21"/>
      <c r="B74" s="22"/>
      <c r="C74" s="22"/>
      <c r="D74" s="22"/>
      <c r="E74" s="25"/>
      <c r="F74" s="22"/>
      <c r="G74" s="24">
        <f t="shared" si="17"/>
        <v>0</v>
      </c>
      <c r="H74" s="25"/>
      <c r="I74" s="25"/>
      <c r="J74" s="25"/>
      <c r="K74" s="25"/>
      <c r="L74" s="25"/>
      <c r="M74" s="84"/>
      <c r="N74" s="84"/>
      <c r="O74" s="25"/>
      <c r="P74" s="25"/>
      <c r="Q74" s="25"/>
      <c r="R74" s="24">
        <f t="shared" si="9"/>
        <v>0</v>
      </c>
      <c r="S74" s="27">
        <f t="shared" si="10"/>
        <v>0</v>
      </c>
      <c r="T74" s="28">
        <f t="shared" si="12"/>
        <v>0</v>
      </c>
      <c r="U74" s="29" t="e">
        <f t="shared" si="11"/>
        <v>#DIV/0!</v>
      </c>
      <c r="V74" s="30"/>
      <c r="W74" s="31" t="e">
        <f t="shared" si="13"/>
        <v>#DIV/0!</v>
      </c>
      <c r="X74" s="85"/>
      <c r="Y74" s="33" t="e">
        <f t="shared" si="14"/>
        <v>#DIV/0!</v>
      </c>
      <c r="Z74" s="85"/>
      <c r="AA74" s="85"/>
      <c r="AB74" s="34" t="e">
        <f t="shared" si="15"/>
        <v>#DIV/0!</v>
      </c>
      <c r="AC74" s="35" t="e">
        <f t="shared" si="16"/>
        <v>#DIV/0!</v>
      </c>
    </row>
    <row r="75" spans="1:29" ht="23.4" x14ac:dyDescent="0.45">
      <c r="A75" s="21"/>
      <c r="B75" s="22"/>
      <c r="C75" s="22"/>
      <c r="D75" s="22"/>
      <c r="E75" s="25"/>
      <c r="F75" s="22"/>
      <c r="G75" s="24">
        <f t="shared" si="17"/>
        <v>0</v>
      </c>
      <c r="H75" s="25"/>
      <c r="I75" s="25"/>
      <c r="J75" s="25"/>
      <c r="K75" s="25"/>
      <c r="L75" s="25"/>
      <c r="M75" s="84"/>
      <c r="N75" s="84"/>
      <c r="O75" s="25"/>
      <c r="P75" s="25"/>
      <c r="Q75" s="25"/>
      <c r="R75" s="24">
        <f t="shared" si="9"/>
        <v>0</v>
      </c>
      <c r="S75" s="27">
        <f t="shared" si="10"/>
        <v>0</v>
      </c>
      <c r="T75" s="28">
        <f t="shared" si="12"/>
        <v>0</v>
      </c>
      <c r="U75" s="29" t="e">
        <f t="shared" si="11"/>
        <v>#DIV/0!</v>
      </c>
      <c r="V75" s="30"/>
      <c r="W75" s="31" t="e">
        <f t="shared" si="13"/>
        <v>#DIV/0!</v>
      </c>
      <c r="X75" s="85"/>
      <c r="Y75" s="33" t="e">
        <f t="shared" si="14"/>
        <v>#DIV/0!</v>
      </c>
      <c r="Z75" s="85"/>
      <c r="AA75" s="85"/>
      <c r="AB75" s="34" t="e">
        <f t="shared" si="15"/>
        <v>#DIV/0!</v>
      </c>
      <c r="AC75" s="35" t="e">
        <f t="shared" si="16"/>
        <v>#DIV/0!</v>
      </c>
    </row>
    <row r="76" spans="1:29" ht="23.4" x14ac:dyDescent="0.45">
      <c r="A76" s="21"/>
      <c r="B76" s="22"/>
      <c r="C76" s="22"/>
      <c r="D76" s="22"/>
      <c r="E76" s="25"/>
      <c r="F76" s="22"/>
      <c r="G76" s="24">
        <f t="shared" si="17"/>
        <v>0</v>
      </c>
      <c r="H76" s="25"/>
      <c r="I76" s="25"/>
      <c r="J76" s="25"/>
      <c r="K76" s="25"/>
      <c r="L76" s="25"/>
      <c r="M76" s="84"/>
      <c r="N76" s="84"/>
      <c r="O76" s="25"/>
      <c r="P76" s="25"/>
      <c r="Q76" s="25"/>
      <c r="R76" s="24">
        <f t="shared" si="9"/>
        <v>0</v>
      </c>
      <c r="S76" s="27">
        <f t="shared" si="10"/>
        <v>0</v>
      </c>
      <c r="T76" s="28">
        <f t="shared" si="12"/>
        <v>0</v>
      </c>
      <c r="U76" s="29" t="e">
        <f t="shared" si="11"/>
        <v>#DIV/0!</v>
      </c>
      <c r="V76" s="30"/>
      <c r="W76" s="31" t="e">
        <f t="shared" si="13"/>
        <v>#DIV/0!</v>
      </c>
      <c r="X76" s="85"/>
      <c r="Y76" s="33" t="e">
        <f t="shared" si="14"/>
        <v>#DIV/0!</v>
      </c>
      <c r="Z76" s="85"/>
      <c r="AA76" s="85"/>
      <c r="AB76" s="34" t="e">
        <f t="shared" si="15"/>
        <v>#DIV/0!</v>
      </c>
      <c r="AC76" s="35" t="e">
        <f t="shared" si="16"/>
        <v>#DIV/0!</v>
      </c>
    </row>
    <row r="77" spans="1:29" ht="23.4" x14ac:dyDescent="0.45">
      <c r="A77" s="21"/>
      <c r="B77" s="22"/>
      <c r="C77" s="22"/>
      <c r="D77" s="22"/>
      <c r="E77" s="25"/>
      <c r="F77" s="22"/>
      <c r="G77" s="24">
        <f t="shared" si="17"/>
        <v>0</v>
      </c>
      <c r="H77" s="25"/>
      <c r="I77" s="25"/>
      <c r="J77" s="25"/>
      <c r="K77" s="25"/>
      <c r="L77" s="25"/>
      <c r="M77" s="84"/>
      <c r="N77" s="84"/>
      <c r="O77" s="25"/>
      <c r="P77" s="25"/>
      <c r="Q77" s="25"/>
      <c r="R77" s="24">
        <f t="shared" si="9"/>
        <v>0</v>
      </c>
      <c r="S77" s="27">
        <f t="shared" si="10"/>
        <v>0</v>
      </c>
      <c r="T77" s="28">
        <f t="shared" si="12"/>
        <v>0</v>
      </c>
      <c r="U77" s="29" t="e">
        <f t="shared" si="11"/>
        <v>#DIV/0!</v>
      </c>
      <c r="V77" s="30"/>
      <c r="W77" s="31" t="e">
        <f t="shared" si="13"/>
        <v>#DIV/0!</v>
      </c>
      <c r="X77" s="85"/>
      <c r="Y77" s="33" t="e">
        <f t="shared" si="14"/>
        <v>#DIV/0!</v>
      </c>
      <c r="Z77" s="85"/>
      <c r="AA77" s="85"/>
      <c r="AB77" s="34" t="e">
        <f t="shared" si="15"/>
        <v>#DIV/0!</v>
      </c>
      <c r="AC77" s="35" t="e">
        <f t="shared" si="16"/>
        <v>#DIV/0!</v>
      </c>
    </row>
    <row r="78" spans="1:29" ht="23.4" x14ac:dyDescent="0.45">
      <c r="A78" s="21"/>
      <c r="B78" s="22"/>
      <c r="C78" s="22"/>
      <c r="D78" s="22"/>
      <c r="E78" s="25"/>
      <c r="F78" s="22"/>
      <c r="G78" s="24">
        <f t="shared" si="17"/>
        <v>0</v>
      </c>
      <c r="H78" s="25"/>
      <c r="I78" s="25"/>
      <c r="J78" s="25"/>
      <c r="K78" s="25"/>
      <c r="L78" s="25"/>
      <c r="M78" s="84"/>
      <c r="N78" s="84"/>
      <c r="O78" s="25"/>
      <c r="P78" s="25"/>
      <c r="Q78" s="25"/>
      <c r="R78" s="24">
        <f t="shared" si="9"/>
        <v>0</v>
      </c>
      <c r="S78" s="27">
        <f t="shared" si="10"/>
        <v>0</v>
      </c>
      <c r="T78" s="28">
        <f t="shared" si="12"/>
        <v>0</v>
      </c>
      <c r="U78" s="29" t="e">
        <f t="shared" si="11"/>
        <v>#DIV/0!</v>
      </c>
      <c r="V78" s="30"/>
      <c r="W78" s="31" t="e">
        <f t="shared" si="13"/>
        <v>#DIV/0!</v>
      </c>
      <c r="X78" s="85"/>
      <c r="Y78" s="33" t="e">
        <f t="shared" si="14"/>
        <v>#DIV/0!</v>
      </c>
      <c r="Z78" s="85"/>
      <c r="AA78" s="85"/>
      <c r="AB78" s="34" t="e">
        <f t="shared" si="15"/>
        <v>#DIV/0!</v>
      </c>
      <c r="AC78" s="35" t="e">
        <f t="shared" si="16"/>
        <v>#DIV/0!</v>
      </c>
    </row>
    <row r="79" spans="1:29" ht="23.4" x14ac:dyDescent="0.45">
      <c r="A79" s="21"/>
      <c r="B79" s="22"/>
      <c r="C79" s="22"/>
      <c r="D79" s="22"/>
      <c r="E79" s="25"/>
      <c r="F79" s="22"/>
      <c r="G79" s="24">
        <f t="shared" si="17"/>
        <v>0</v>
      </c>
      <c r="H79" s="25"/>
      <c r="I79" s="25"/>
      <c r="J79" s="25"/>
      <c r="K79" s="25"/>
      <c r="L79" s="25"/>
      <c r="M79" s="84"/>
      <c r="N79" s="84"/>
      <c r="O79" s="25"/>
      <c r="P79" s="25"/>
      <c r="Q79" s="25"/>
      <c r="R79" s="24">
        <f t="shared" si="9"/>
        <v>0</v>
      </c>
      <c r="S79" s="27">
        <f t="shared" si="10"/>
        <v>0</v>
      </c>
      <c r="T79" s="28">
        <f t="shared" si="12"/>
        <v>0</v>
      </c>
      <c r="U79" s="29" t="e">
        <f t="shared" si="11"/>
        <v>#DIV/0!</v>
      </c>
      <c r="V79" s="30"/>
      <c r="W79" s="31" t="e">
        <f t="shared" si="13"/>
        <v>#DIV/0!</v>
      </c>
      <c r="X79" s="85"/>
      <c r="Y79" s="33" t="e">
        <f t="shared" si="14"/>
        <v>#DIV/0!</v>
      </c>
      <c r="Z79" s="85"/>
      <c r="AA79" s="85"/>
      <c r="AB79" s="34" t="e">
        <f t="shared" si="15"/>
        <v>#DIV/0!</v>
      </c>
      <c r="AC79" s="35" t="e">
        <f t="shared" si="16"/>
        <v>#DIV/0!</v>
      </c>
    </row>
    <row r="80" spans="1:29" ht="23.4" x14ac:dyDescent="0.45">
      <c r="A80" s="21"/>
      <c r="B80" s="22"/>
      <c r="C80" s="22"/>
      <c r="D80" s="22"/>
      <c r="E80" s="25"/>
      <c r="F80" s="22"/>
      <c r="G80" s="24">
        <f t="shared" si="17"/>
        <v>0</v>
      </c>
      <c r="H80" s="25"/>
      <c r="I80" s="25"/>
      <c r="J80" s="25"/>
      <c r="K80" s="25"/>
      <c r="L80" s="25"/>
      <c r="M80" s="84"/>
      <c r="N80" s="84"/>
      <c r="O80" s="25"/>
      <c r="P80" s="25"/>
      <c r="Q80" s="25"/>
      <c r="R80" s="24">
        <f t="shared" si="9"/>
        <v>0</v>
      </c>
      <c r="S80" s="27">
        <f t="shared" si="10"/>
        <v>0</v>
      </c>
      <c r="T80" s="28">
        <f t="shared" si="12"/>
        <v>0</v>
      </c>
      <c r="U80" s="29" t="e">
        <f t="shared" si="11"/>
        <v>#DIV/0!</v>
      </c>
      <c r="V80" s="30"/>
      <c r="W80" s="31" t="e">
        <f t="shared" si="13"/>
        <v>#DIV/0!</v>
      </c>
      <c r="X80" s="85"/>
      <c r="Y80" s="33" t="e">
        <f t="shared" si="14"/>
        <v>#DIV/0!</v>
      </c>
      <c r="Z80" s="85"/>
      <c r="AA80" s="85"/>
      <c r="AB80" s="34" t="e">
        <f t="shared" si="15"/>
        <v>#DIV/0!</v>
      </c>
      <c r="AC80" s="35" t="e">
        <f t="shared" si="16"/>
        <v>#DIV/0!</v>
      </c>
    </row>
    <row r="81" spans="1:29" ht="23.4" x14ac:dyDescent="0.45">
      <c r="A81" s="21"/>
      <c r="B81" s="22"/>
      <c r="C81" s="22"/>
      <c r="D81" s="22"/>
      <c r="E81" s="25"/>
      <c r="F81" s="22"/>
      <c r="G81" s="24">
        <f t="shared" si="17"/>
        <v>0</v>
      </c>
      <c r="H81" s="25"/>
      <c r="I81" s="25"/>
      <c r="J81" s="25"/>
      <c r="K81" s="25"/>
      <c r="L81" s="25"/>
      <c r="M81" s="84"/>
      <c r="N81" s="84"/>
      <c r="O81" s="25"/>
      <c r="P81" s="25"/>
      <c r="Q81" s="25"/>
      <c r="R81" s="24">
        <f t="shared" si="9"/>
        <v>0</v>
      </c>
      <c r="S81" s="27">
        <f t="shared" si="10"/>
        <v>0</v>
      </c>
      <c r="T81" s="28">
        <f t="shared" si="12"/>
        <v>0</v>
      </c>
      <c r="U81" s="29" t="e">
        <f t="shared" si="11"/>
        <v>#DIV/0!</v>
      </c>
      <c r="V81" s="30"/>
      <c r="W81" s="31" t="e">
        <f t="shared" si="13"/>
        <v>#DIV/0!</v>
      </c>
      <c r="X81" s="85"/>
      <c r="Y81" s="33" t="e">
        <f t="shared" si="14"/>
        <v>#DIV/0!</v>
      </c>
      <c r="Z81" s="85"/>
      <c r="AA81" s="85"/>
      <c r="AB81" s="34" t="e">
        <f t="shared" si="15"/>
        <v>#DIV/0!</v>
      </c>
      <c r="AC81" s="35" t="e">
        <f t="shared" si="16"/>
        <v>#DIV/0!</v>
      </c>
    </row>
    <row r="82" spans="1:29" ht="23.4" x14ac:dyDescent="0.45">
      <c r="A82" s="21"/>
      <c r="B82" s="22"/>
      <c r="C82" s="22"/>
      <c r="D82" s="22"/>
      <c r="E82" s="25"/>
      <c r="F82" s="22"/>
      <c r="G82" s="24">
        <f t="shared" si="17"/>
        <v>0</v>
      </c>
      <c r="H82" s="25"/>
      <c r="I82" s="25"/>
      <c r="J82" s="25"/>
      <c r="K82" s="25"/>
      <c r="L82" s="25"/>
      <c r="M82" s="84"/>
      <c r="N82" s="84"/>
      <c r="O82" s="25"/>
      <c r="P82" s="25"/>
      <c r="Q82" s="25"/>
      <c r="R82" s="24">
        <f t="shared" si="9"/>
        <v>0</v>
      </c>
      <c r="S82" s="27">
        <f t="shared" si="10"/>
        <v>0</v>
      </c>
      <c r="T82" s="28">
        <f t="shared" si="12"/>
        <v>0</v>
      </c>
      <c r="U82" s="29" t="e">
        <f t="shared" si="11"/>
        <v>#DIV/0!</v>
      </c>
      <c r="V82" s="30"/>
      <c r="W82" s="31" t="e">
        <f t="shared" si="13"/>
        <v>#DIV/0!</v>
      </c>
      <c r="X82" s="85"/>
      <c r="Y82" s="33" t="e">
        <f t="shared" si="14"/>
        <v>#DIV/0!</v>
      </c>
      <c r="Z82" s="85"/>
      <c r="AA82" s="85"/>
      <c r="AB82" s="34" t="e">
        <f t="shared" si="15"/>
        <v>#DIV/0!</v>
      </c>
      <c r="AC82" s="35" t="e">
        <f t="shared" si="16"/>
        <v>#DIV/0!</v>
      </c>
    </row>
    <row r="83" spans="1:29" ht="23.4" x14ac:dyDescent="0.45">
      <c r="A83" s="21"/>
      <c r="B83" s="22"/>
      <c r="C83" s="22"/>
      <c r="D83" s="22"/>
      <c r="E83" s="25"/>
      <c r="F83" s="22"/>
      <c r="G83" s="24">
        <f t="shared" si="17"/>
        <v>0</v>
      </c>
      <c r="H83" s="25"/>
      <c r="I83" s="25"/>
      <c r="J83" s="25"/>
      <c r="K83" s="25"/>
      <c r="L83" s="25"/>
      <c r="M83" s="84"/>
      <c r="N83" s="84"/>
      <c r="O83" s="25"/>
      <c r="P83" s="25"/>
      <c r="Q83" s="25"/>
      <c r="R83" s="24">
        <f t="shared" si="9"/>
        <v>0</v>
      </c>
      <c r="S83" s="27">
        <f t="shared" si="10"/>
        <v>0</v>
      </c>
      <c r="T83" s="28">
        <f t="shared" si="12"/>
        <v>0</v>
      </c>
      <c r="U83" s="29" t="e">
        <f t="shared" si="11"/>
        <v>#DIV/0!</v>
      </c>
      <c r="V83" s="30"/>
      <c r="W83" s="31" t="e">
        <f t="shared" si="13"/>
        <v>#DIV/0!</v>
      </c>
      <c r="X83" s="85"/>
      <c r="Y83" s="33" t="e">
        <f t="shared" si="14"/>
        <v>#DIV/0!</v>
      </c>
      <c r="Z83" s="85"/>
      <c r="AA83" s="85"/>
      <c r="AB83" s="34" t="e">
        <f t="shared" si="15"/>
        <v>#DIV/0!</v>
      </c>
      <c r="AC83" s="35" t="e">
        <f t="shared" si="16"/>
        <v>#DIV/0!</v>
      </c>
    </row>
    <row r="84" spans="1:29" ht="23.4" x14ac:dyDescent="0.45">
      <c r="A84" s="22"/>
      <c r="B84" s="22"/>
      <c r="C84" s="22"/>
      <c r="D84" s="22"/>
      <c r="E84" s="25"/>
      <c r="F84" s="22"/>
      <c r="G84" s="24">
        <f t="shared" si="17"/>
        <v>0</v>
      </c>
      <c r="H84" s="25"/>
      <c r="I84" s="25"/>
      <c r="J84" s="25"/>
      <c r="K84" s="25"/>
      <c r="L84" s="25"/>
      <c r="M84" s="84"/>
      <c r="N84" s="84"/>
      <c r="O84" s="25"/>
      <c r="P84" s="25"/>
      <c r="Q84" s="25"/>
      <c r="R84" s="24">
        <f t="shared" si="9"/>
        <v>0</v>
      </c>
      <c r="S84" s="27">
        <f t="shared" si="10"/>
        <v>0</v>
      </c>
      <c r="T84" s="28">
        <f t="shared" si="12"/>
        <v>0</v>
      </c>
      <c r="U84" s="29" t="e">
        <f t="shared" si="11"/>
        <v>#DIV/0!</v>
      </c>
      <c r="V84" s="30"/>
      <c r="W84" s="31" t="e">
        <f t="shared" si="13"/>
        <v>#DIV/0!</v>
      </c>
      <c r="X84" s="85"/>
      <c r="Y84" s="33" t="e">
        <f t="shared" si="14"/>
        <v>#DIV/0!</v>
      </c>
      <c r="Z84" s="85"/>
      <c r="AA84" s="85"/>
      <c r="AB84" s="34" t="e">
        <f t="shared" si="15"/>
        <v>#DIV/0!</v>
      </c>
      <c r="AC84" s="35" t="e">
        <f t="shared" si="16"/>
        <v>#DIV/0!</v>
      </c>
    </row>
    <row r="85" spans="1:29" ht="23.4" x14ac:dyDescent="0.45">
      <c r="A85" s="22"/>
      <c r="B85" s="22"/>
      <c r="C85" s="22"/>
      <c r="D85" s="22"/>
      <c r="E85" s="25"/>
      <c r="F85" s="22"/>
      <c r="G85" s="24">
        <f t="shared" si="17"/>
        <v>0</v>
      </c>
      <c r="H85" s="25"/>
      <c r="I85" s="25"/>
      <c r="J85" s="25"/>
      <c r="K85" s="25"/>
      <c r="L85" s="25"/>
      <c r="M85" s="84"/>
      <c r="N85" s="84"/>
      <c r="O85" s="25"/>
      <c r="P85" s="25"/>
      <c r="Q85" s="25"/>
      <c r="R85" s="24">
        <f t="shared" si="9"/>
        <v>0</v>
      </c>
      <c r="S85" s="27">
        <f t="shared" si="10"/>
        <v>0</v>
      </c>
      <c r="T85" s="28">
        <f t="shared" si="12"/>
        <v>0</v>
      </c>
      <c r="U85" s="29" t="e">
        <f t="shared" si="11"/>
        <v>#DIV/0!</v>
      </c>
      <c r="V85" s="30"/>
      <c r="W85" s="31" t="e">
        <f t="shared" si="13"/>
        <v>#DIV/0!</v>
      </c>
      <c r="X85" s="85"/>
      <c r="Y85" s="33" t="e">
        <f t="shared" si="14"/>
        <v>#DIV/0!</v>
      </c>
      <c r="Z85" s="85"/>
      <c r="AA85" s="85"/>
      <c r="AB85" s="34" t="e">
        <f t="shared" si="15"/>
        <v>#DIV/0!</v>
      </c>
      <c r="AC85" s="35" t="e">
        <f t="shared" si="16"/>
        <v>#DIV/0!</v>
      </c>
    </row>
    <row r="86" spans="1:29" ht="23.4" x14ac:dyDescent="0.45">
      <c r="A86" s="22"/>
      <c r="B86" s="22"/>
      <c r="C86" s="22"/>
      <c r="D86" s="22"/>
      <c r="E86" s="25"/>
      <c r="F86" s="22"/>
      <c r="G86" s="24">
        <f t="shared" si="17"/>
        <v>0</v>
      </c>
      <c r="H86" s="25"/>
      <c r="I86" s="25"/>
      <c r="J86" s="25"/>
      <c r="K86" s="25"/>
      <c r="L86" s="25"/>
      <c r="M86" s="84"/>
      <c r="N86" s="84"/>
      <c r="O86" s="25"/>
      <c r="P86" s="25"/>
      <c r="Q86" s="25"/>
      <c r="R86" s="24">
        <f t="shared" si="9"/>
        <v>0</v>
      </c>
      <c r="S86" s="27">
        <f t="shared" si="10"/>
        <v>0</v>
      </c>
      <c r="T86" s="28">
        <f t="shared" si="12"/>
        <v>0</v>
      </c>
      <c r="U86" s="29" t="e">
        <f t="shared" si="11"/>
        <v>#DIV/0!</v>
      </c>
      <c r="V86" s="30"/>
      <c r="W86" s="31" t="e">
        <f t="shared" si="13"/>
        <v>#DIV/0!</v>
      </c>
      <c r="X86" s="85"/>
      <c r="Y86" s="33" t="e">
        <f t="shared" si="14"/>
        <v>#DIV/0!</v>
      </c>
      <c r="Z86" s="85"/>
      <c r="AA86" s="85"/>
      <c r="AB86" s="34" t="e">
        <f t="shared" si="15"/>
        <v>#DIV/0!</v>
      </c>
      <c r="AC86" s="35" t="e">
        <f t="shared" si="16"/>
        <v>#DIV/0!</v>
      </c>
    </row>
    <row r="87" spans="1:29" ht="23.4" x14ac:dyDescent="0.45">
      <c r="A87" s="22"/>
      <c r="B87" s="22"/>
      <c r="C87" s="22"/>
      <c r="D87" s="22"/>
      <c r="E87" s="22"/>
      <c r="F87" s="22"/>
      <c r="G87" s="24">
        <f t="shared" si="17"/>
        <v>0</v>
      </c>
      <c r="H87" s="25"/>
      <c r="I87" s="25"/>
      <c r="J87" s="25"/>
      <c r="K87" s="25"/>
      <c r="L87" s="25"/>
      <c r="M87" s="84"/>
      <c r="N87" s="84"/>
      <c r="O87" s="25"/>
      <c r="P87" s="25"/>
      <c r="Q87" s="25"/>
      <c r="R87" s="24">
        <f t="shared" si="9"/>
        <v>0</v>
      </c>
      <c r="S87" s="27">
        <f t="shared" si="10"/>
        <v>0</v>
      </c>
      <c r="T87" s="28">
        <f t="shared" si="12"/>
        <v>0</v>
      </c>
      <c r="U87" s="29" t="e">
        <f t="shared" si="11"/>
        <v>#DIV/0!</v>
      </c>
      <c r="V87" s="30"/>
      <c r="W87" s="31" t="e">
        <f t="shared" si="13"/>
        <v>#DIV/0!</v>
      </c>
      <c r="X87" s="85"/>
      <c r="Y87" s="33" t="e">
        <f t="shared" si="14"/>
        <v>#DIV/0!</v>
      </c>
      <c r="Z87" s="85"/>
      <c r="AA87" s="85"/>
      <c r="AB87" s="34" t="e">
        <f t="shared" si="15"/>
        <v>#DIV/0!</v>
      </c>
      <c r="AC87" s="35" t="e">
        <f t="shared" si="16"/>
        <v>#DIV/0!</v>
      </c>
    </row>
    <row r="88" spans="1:29" ht="23.4" x14ac:dyDescent="0.45">
      <c r="A88" s="22"/>
      <c r="B88" s="22"/>
      <c r="C88" s="22"/>
      <c r="D88" s="22"/>
      <c r="E88" s="22"/>
      <c r="F88" s="22"/>
      <c r="G88" s="24">
        <f t="shared" si="17"/>
        <v>0</v>
      </c>
      <c r="H88" s="25"/>
      <c r="I88" s="25"/>
      <c r="J88" s="25"/>
      <c r="K88" s="25"/>
      <c r="L88" s="25"/>
      <c r="M88" s="84"/>
      <c r="N88" s="84"/>
      <c r="O88" s="25"/>
      <c r="P88" s="25"/>
      <c r="Q88" s="25"/>
      <c r="R88" s="24">
        <f t="shared" si="9"/>
        <v>0</v>
      </c>
      <c r="S88" s="27">
        <f t="shared" si="10"/>
        <v>0</v>
      </c>
      <c r="T88" s="28">
        <f t="shared" si="12"/>
        <v>0</v>
      </c>
      <c r="U88" s="29" t="e">
        <f t="shared" si="11"/>
        <v>#DIV/0!</v>
      </c>
      <c r="V88" s="30"/>
      <c r="W88" s="31" t="e">
        <f t="shared" si="13"/>
        <v>#DIV/0!</v>
      </c>
      <c r="X88" s="85"/>
      <c r="Y88" s="33" t="e">
        <f t="shared" si="14"/>
        <v>#DIV/0!</v>
      </c>
      <c r="Z88" s="85"/>
      <c r="AA88" s="85"/>
      <c r="AB88" s="34" t="e">
        <f t="shared" si="15"/>
        <v>#DIV/0!</v>
      </c>
      <c r="AC88" s="35" t="e">
        <f t="shared" si="16"/>
        <v>#DIV/0!</v>
      </c>
    </row>
    <row r="89" spans="1:29" ht="23.4" x14ac:dyDescent="0.45">
      <c r="A89" s="22"/>
      <c r="B89" s="22"/>
      <c r="C89" s="22"/>
      <c r="D89" s="22"/>
      <c r="E89" s="22"/>
      <c r="F89" s="22"/>
      <c r="G89" s="24">
        <f t="shared" si="17"/>
        <v>0</v>
      </c>
      <c r="H89" s="25"/>
      <c r="I89" s="25"/>
      <c r="J89" s="25"/>
      <c r="K89" s="25"/>
      <c r="L89" s="25"/>
      <c r="M89" s="84"/>
      <c r="N89" s="84"/>
      <c r="O89" s="25"/>
      <c r="P89" s="25"/>
      <c r="Q89" s="25"/>
      <c r="R89" s="24">
        <f t="shared" si="9"/>
        <v>0</v>
      </c>
      <c r="S89" s="27">
        <f t="shared" si="10"/>
        <v>0</v>
      </c>
      <c r="T89" s="28">
        <f t="shared" si="12"/>
        <v>0</v>
      </c>
      <c r="U89" s="29" t="e">
        <f t="shared" si="11"/>
        <v>#DIV/0!</v>
      </c>
      <c r="V89" s="30"/>
      <c r="W89" s="31" t="e">
        <f t="shared" si="13"/>
        <v>#DIV/0!</v>
      </c>
      <c r="X89" s="85"/>
      <c r="Y89" s="33" t="e">
        <f t="shared" si="14"/>
        <v>#DIV/0!</v>
      </c>
      <c r="Z89" s="32"/>
      <c r="AA89" s="32"/>
      <c r="AB89" s="34" t="e">
        <f t="shared" si="15"/>
        <v>#DIV/0!</v>
      </c>
      <c r="AC89" s="35" t="e">
        <f t="shared" si="16"/>
        <v>#DIV/0!</v>
      </c>
    </row>
    <row r="90" spans="1:29" ht="23.4" x14ac:dyDescent="0.45">
      <c r="A90" s="55"/>
      <c r="B90" s="55"/>
      <c r="C90" s="55"/>
      <c r="D90" s="55"/>
      <c r="E90" s="55"/>
      <c r="F90" s="55"/>
      <c r="G90" s="24">
        <f t="shared" si="17"/>
        <v>0</v>
      </c>
      <c r="H90" s="25"/>
      <c r="I90" s="25"/>
      <c r="J90" s="25"/>
      <c r="K90" s="25"/>
      <c r="L90" s="25"/>
      <c r="M90" s="84"/>
      <c r="N90" s="84"/>
      <c r="O90" s="25"/>
      <c r="P90" s="25"/>
      <c r="Q90" s="25"/>
      <c r="R90" s="24">
        <f t="shared" si="9"/>
        <v>0</v>
      </c>
      <c r="S90" s="27">
        <f t="shared" si="10"/>
        <v>0</v>
      </c>
      <c r="T90" s="28">
        <f t="shared" si="12"/>
        <v>0</v>
      </c>
      <c r="U90" s="29" t="e">
        <f t="shared" si="11"/>
        <v>#DIV/0!</v>
      </c>
      <c r="V90" s="86"/>
      <c r="W90" s="31" t="e">
        <f t="shared" si="13"/>
        <v>#DIV/0!</v>
      </c>
      <c r="X90" s="58"/>
      <c r="Y90" s="33" t="e">
        <f t="shared" si="14"/>
        <v>#DIV/0!</v>
      </c>
      <c r="Z90" s="58"/>
      <c r="AA90" s="58"/>
      <c r="AB90" s="34" t="e">
        <f t="shared" si="15"/>
        <v>#DIV/0!</v>
      </c>
      <c r="AC90" s="35" t="e">
        <f t="shared" si="16"/>
        <v>#DIV/0!</v>
      </c>
    </row>
    <row r="91" spans="1:29" ht="23.4" x14ac:dyDescent="0.45">
      <c r="A91" s="55"/>
      <c r="B91" s="55"/>
      <c r="C91" s="55"/>
      <c r="D91" s="55"/>
      <c r="E91" s="55"/>
      <c r="F91" s="55"/>
      <c r="G91" s="24">
        <f t="shared" si="17"/>
        <v>0</v>
      </c>
      <c r="H91" s="25"/>
      <c r="I91" s="25"/>
      <c r="J91" s="25"/>
      <c r="K91" s="25"/>
      <c r="L91" s="25"/>
      <c r="M91" s="84"/>
      <c r="N91" s="84"/>
      <c r="O91" s="25"/>
      <c r="P91" s="25"/>
      <c r="Q91" s="25"/>
      <c r="R91" s="24">
        <f t="shared" si="9"/>
        <v>0</v>
      </c>
      <c r="S91" s="27">
        <f t="shared" si="10"/>
        <v>0</v>
      </c>
      <c r="T91" s="28">
        <f t="shared" si="12"/>
        <v>0</v>
      </c>
      <c r="U91" s="29" t="e">
        <f t="shared" si="11"/>
        <v>#DIV/0!</v>
      </c>
      <c r="V91" s="86"/>
      <c r="W91" s="31" t="e">
        <f t="shared" si="13"/>
        <v>#DIV/0!</v>
      </c>
      <c r="X91" s="58"/>
      <c r="Y91" s="33" t="e">
        <f t="shared" si="14"/>
        <v>#DIV/0!</v>
      </c>
      <c r="Z91" s="58"/>
      <c r="AA91" s="58"/>
      <c r="AB91" s="34" t="e">
        <f t="shared" si="15"/>
        <v>#DIV/0!</v>
      </c>
      <c r="AC91" s="35" t="e">
        <f t="shared" si="16"/>
        <v>#DIV/0!</v>
      </c>
    </row>
    <row r="92" spans="1:29" ht="23.4" x14ac:dyDescent="0.45">
      <c r="A92" s="55"/>
      <c r="B92" s="55"/>
      <c r="C92" s="55"/>
      <c r="D92" s="55"/>
      <c r="E92" s="55"/>
      <c r="F92" s="55"/>
      <c r="G92" s="24">
        <f t="shared" si="17"/>
        <v>0</v>
      </c>
      <c r="H92" s="25"/>
      <c r="I92" s="25"/>
      <c r="J92" s="25"/>
      <c r="K92" s="25"/>
      <c r="L92" s="25"/>
      <c r="M92" s="84"/>
      <c r="N92" s="84"/>
      <c r="O92" s="25"/>
      <c r="P92" s="25"/>
      <c r="Q92" s="25"/>
      <c r="R92" s="24">
        <f t="shared" si="9"/>
        <v>0</v>
      </c>
      <c r="S92" s="27">
        <f t="shared" si="10"/>
        <v>0</v>
      </c>
      <c r="T92" s="28">
        <f t="shared" si="12"/>
        <v>0</v>
      </c>
      <c r="U92" s="29" t="e">
        <f t="shared" si="11"/>
        <v>#DIV/0!</v>
      </c>
      <c r="V92" s="86"/>
      <c r="W92" s="31" t="e">
        <f t="shared" si="13"/>
        <v>#DIV/0!</v>
      </c>
      <c r="X92" s="58"/>
      <c r="Y92" s="33" t="e">
        <f t="shared" si="14"/>
        <v>#DIV/0!</v>
      </c>
      <c r="Z92" s="58"/>
      <c r="AA92" s="58"/>
      <c r="AB92" s="34" t="e">
        <f t="shared" si="15"/>
        <v>#DIV/0!</v>
      </c>
      <c r="AC92" s="35" t="e">
        <f t="shared" si="16"/>
        <v>#DIV/0!</v>
      </c>
    </row>
    <row r="93" spans="1:29" ht="23.4" x14ac:dyDescent="0.45">
      <c r="A93" s="55"/>
      <c r="B93" s="55"/>
      <c r="C93" s="55"/>
      <c r="D93" s="55"/>
      <c r="E93" s="55"/>
      <c r="F93" s="55"/>
      <c r="G93" s="24">
        <f t="shared" si="17"/>
        <v>0</v>
      </c>
      <c r="H93" s="25"/>
      <c r="I93" s="25"/>
      <c r="J93" s="25"/>
      <c r="K93" s="25"/>
      <c r="L93" s="25"/>
      <c r="M93" s="84"/>
      <c r="N93" s="84"/>
      <c r="O93" s="25"/>
      <c r="P93" s="25"/>
      <c r="Q93" s="25"/>
      <c r="R93" s="24">
        <f t="shared" si="9"/>
        <v>0</v>
      </c>
      <c r="S93" s="27">
        <f t="shared" si="10"/>
        <v>0</v>
      </c>
      <c r="T93" s="28">
        <f t="shared" si="12"/>
        <v>0</v>
      </c>
      <c r="U93" s="29" t="e">
        <f t="shared" si="11"/>
        <v>#DIV/0!</v>
      </c>
      <c r="V93" s="86"/>
      <c r="W93" s="31" t="e">
        <f t="shared" si="13"/>
        <v>#DIV/0!</v>
      </c>
      <c r="X93" s="58"/>
      <c r="Y93" s="33" t="e">
        <f t="shared" si="14"/>
        <v>#DIV/0!</v>
      </c>
      <c r="Z93" s="58"/>
      <c r="AA93" s="58"/>
      <c r="AB93" s="34" t="e">
        <f t="shared" si="15"/>
        <v>#DIV/0!</v>
      </c>
      <c r="AC93" s="35" t="e">
        <f t="shared" si="16"/>
        <v>#DIV/0!</v>
      </c>
    </row>
    <row r="94" spans="1:29" ht="23.4" x14ac:dyDescent="0.45">
      <c r="A94" s="55"/>
      <c r="B94" s="55"/>
      <c r="C94" s="55"/>
      <c r="D94" s="55"/>
      <c r="E94" s="55"/>
      <c r="F94" s="55"/>
      <c r="G94" s="24">
        <f t="shared" si="17"/>
        <v>0</v>
      </c>
      <c r="H94" s="25"/>
      <c r="I94" s="25"/>
      <c r="J94" s="25"/>
      <c r="K94" s="25"/>
      <c r="L94" s="25"/>
      <c r="M94" s="84"/>
      <c r="N94" s="84"/>
      <c r="O94" s="25"/>
      <c r="P94" s="25"/>
      <c r="Q94" s="25"/>
      <c r="R94" s="24">
        <f t="shared" si="9"/>
        <v>0</v>
      </c>
      <c r="S94" s="27">
        <f t="shared" si="10"/>
        <v>0</v>
      </c>
      <c r="T94" s="28">
        <f t="shared" si="12"/>
        <v>0</v>
      </c>
      <c r="U94" s="29" t="e">
        <f t="shared" si="11"/>
        <v>#DIV/0!</v>
      </c>
      <c r="V94" s="86"/>
      <c r="W94" s="31" t="e">
        <f t="shared" si="13"/>
        <v>#DIV/0!</v>
      </c>
      <c r="X94" s="58"/>
      <c r="Y94" s="33" t="e">
        <f t="shared" si="14"/>
        <v>#DIV/0!</v>
      </c>
      <c r="Z94" s="58"/>
      <c r="AA94" s="58"/>
      <c r="AB94" s="34" t="e">
        <f t="shared" si="15"/>
        <v>#DIV/0!</v>
      </c>
      <c r="AC94" s="35" t="e">
        <f t="shared" si="16"/>
        <v>#DIV/0!</v>
      </c>
    </row>
    <row r="95" spans="1:29" ht="23.4" x14ac:dyDescent="0.45">
      <c r="A95" s="55"/>
      <c r="B95" s="55"/>
      <c r="C95" s="55"/>
      <c r="D95" s="55"/>
      <c r="E95" s="55"/>
      <c r="F95" s="55"/>
      <c r="G95" s="24">
        <f t="shared" si="17"/>
        <v>0</v>
      </c>
      <c r="H95" s="25"/>
      <c r="I95" s="25"/>
      <c r="J95" s="25"/>
      <c r="K95" s="25"/>
      <c r="L95" s="25"/>
      <c r="M95" s="84"/>
      <c r="N95" s="84"/>
      <c r="O95" s="25"/>
      <c r="P95" s="25"/>
      <c r="Q95" s="25"/>
      <c r="R95" s="24">
        <f t="shared" si="9"/>
        <v>0</v>
      </c>
      <c r="S95" s="27">
        <f t="shared" si="10"/>
        <v>0</v>
      </c>
      <c r="T95" s="28">
        <f t="shared" si="12"/>
        <v>0</v>
      </c>
      <c r="U95" s="29" t="e">
        <f t="shared" si="11"/>
        <v>#DIV/0!</v>
      </c>
      <c r="V95" s="86"/>
      <c r="W95" s="31" t="e">
        <f t="shared" si="13"/>
        <v>#DIV/0!</v>
      </c>
      <c r="X95" s="58"/>
      <c r="Y95" s="33" t="e">
        <f t="shared" si="14"/>
        <v>#DIV/0!</v>
      </c>
      <c r="Z95" s="58"/>
      <c r="AA95" s="58"/>
      <c r="AB95" s="34" t="e">
        <f t="shared" si="15"/>
        <v>#DIV/0!</v>
      </c>
      <c r="AC95" s="35" t="e">
        <f t="shared" si="16"/>
        <v>#DIV/0!</v>
      </c>
    </row>
    <row r="96" spans="1:29" ht="23.4" x14ac:dyDescent="0.45">
      <c r="A96" s="55"/>
      <c r="B96" s="55"/>
      <c r="C96" s="55"/>
      <c r="D96" s="55"/>
      <c r="E96" s="55"/>
      <c r="F96" s="55"/>
      <c r="G96" s="24">
        <f t="shared" si="17"/>
        <v>0</v>
      </c>
      <c r="H96" s="25"/>
      <c r="I96" s="25"/>
      <c r="J96" s="25"/>
      <c r="K96" s="25"/>
      <c r="L96" s="25"/>
      <c r="M96" s="84"/>
      <c r="N96" s="84"/>
      <c r="O96" s="25"/>
      <c r="P96" s="25"/>
      <c r="Q96" s="25"/>
      <c r="R96" s="24">
        <f t="shared" si="9"/>
        <v>0</v>
      </c>
      <c r="S96" s="27">
        <f t="shared" si="10"/>
        <v>0</v>
      </c>
      <c r="T96" s="28">
        <f t="shared" si="12"/>
        <v>0</v>
      </c>
      <c r="U96" s="29" t="e">
        <f t="shared" si="11"/>
        <v>#DIV/0!</v>
      </c>
      <c r="V96" s="86"/>
      <c r="W96" s="31" t="e">
        <f t="shared" si="13"/>
        <v>#DIV/0!</v>
      </c>
      <c r="X96" s="58"/>
      <c r="Y96" s="33" t="e">
        <f t="shared" si="14"/>
        <v>#DIV/0!</v>
      </c>
      <c r="Z96" s="58"/>
      <c r="AA96" s="58"/>
      <c r="AB96" s="34" t="e">
        <f t="shared" si="15"/>
        <v>#DIV/0!</v>
      </c>
      <c r="AC96" s="35" t="e">
        <f t="shared" si="16"/>
        <v>#DIV/0!</v>
      </c>
    </row>
    <row r="97" spans="1:29" ht="23.4" x14ac:dyDescent="0.45">
      <c r="A97" s="55"/>
      <c r="B97" s="55"/>
      <c r="C97" s="55"/>
      <c r="D97" s="55"/>
      <c r="E97" s="55"/>
      <c r="F97" s="55"/>
      <c r="G97" s="24">
        <f t="shared" si="17"/>
        <v>0</v>
      </c>
      <c r="H97" s="25"/>
      <c r="I97" s="25"/>
      <c r="J97" s="25"/>
      <c r="K97" s="25"/>
      <c r="L97" s="25"/>
      <c r="M97" s="84"/>
      <c r="N97" s="84"/>
      <c r="O97" s="25"/>
      <c r="P97" s="25"/>
      <c r="Q97" s="25"/>
      <c r="R97" s="24">
        <f t="shared" si="9"/>
        <v>0</v>
      </c>
      <c r="S97" s="27">
        <f t="shared" si="10"/>
        <v>0</v>
      </c>
      <c r="T97" s="28">
        <f t="shared" si="12"/>
        <v>0</v>
      </c>
      <c r="U97" s="29" t="e">
        <f t="shared" si="11"/>
        <v>#DIV/0!</v>
      </c>
      <c r="V97" s="86"/>
      <c r="W97" s="31" t="e">
        <f t="shared" si="13"/>
        <v>#DIV/0!</v>
      </c>
      <c r="X97" s="58"/>
      <c r="Y97" s="33" t="e">
        <f t="shared" si="14"/>
        <v>#DIV/0!</v>
      </c>
      <c r="Z97" s="58"/>
      <c r="AA97" s="58"/>
      <c r="AB97" s="34" t="e">
        <f t="shared" si="15"/>
        <v>#DIV/0!</v>
      </c>
      <c r="AC97" s="35" t="e">
        <f t="shared" si="16"/>
        <v>#DIV/0!</v>
      </c>
    </row>
    <row r="98" spans="1:29" ht="23.4" x14ac:dyDescent="0.45">
      <c r="A98" s="55"/>
      <c r="B98" s="55"/>
      <c r="C98" s="55"/>
      <c r="D98" s="55"/>
      <c r="E98" s="55"/>
      <c r="F98" s="55"/>
      <c r="G98" s="24">
        <f t="shared" si="17"/>
        <v>0</v>
      </c>
      <c r="H98" s="25"/>
      <c r="I98" s="25"/>
      <c r="J98" s="25"/>
      <c r="K98" s="25"/>
      <c r="L98" s="25"/>
      <c r="M98" s="84"/>
      <c r="N98" s="84"/>
      <c r="O98" s="25"/>
      <c r="P98" s="25"/>
      <c r="Q98" s="25"/>
      <c r="R98" s="87"/>
      <c r="S98" s="88"/>
      <c r="T98" s="87"/>
      <c r="U98" s="89"/>
      <c r="V98" s="86"/>
      <c r="W98" s="87"/>
      <c r="X98" s="58"/>
      <c r="Y98" s="89"/>
      <c r="Z98" s="58"/>
      <c r="AA98" s="58"/>
      <c r="AB98" s="89"/>
      <c r="AC98" s="90"/>
    </row>
    <row r="99" spans="1:29" ht="23.4" x14ac:dyDescent="0.45">
      <c r="A99" s="55"/>
      <c r="B99" s="55"/>
      <c r="C99" s="55"/>
      <c r="D99" s="55"/>
      <c r="E99" s="55"/>
      <c r="F99" s="55"/>
      <c r="G99" s="24">
        <f t="shared" si="17"/>
        <v>0</v>
      </c>
      <c r="H99" s="25"/>
      <c r="I99" s="25"/>
      <c r="J99" s="25"/>
      <c r="K99" s="25"/>
      <c r="L99" s="25"/>
      <c r="M99" s="84"/>
      <c r="N99" s="84"/>
      <c r="O99" s="25"/>
      <c r="P99" s="25"/>
      <c r="Q99" s="25"/>
      <c r="R99" s="87"/>
      <c r="S99" s="88"/>
      <c r="T99" s="87"/>
      <c r="U99" s="89"/>
      <c r="V99" s="86"/>
      <c r="W99" s="87"/>
      <c r="X99" s="58"/>
      <c r="Y99" s="89"/>
      <c r="Z99" s="58"/>
      <c r="AA99" s="58"/>
      <c r="AB99" s="89"/>
      <c r="AC99" s="90"/>
    </row>
    <row r="100" spans="1:29" ht="23.4" x14ac:dyDescent="0.45">
      <c r="A100" s="55"/>
      <c r="B100" s="55"/>
      <c r="C100" s="55"/>
      <c r="D100" s="55"/>
      <c r="E100" s="55"/>
      <c r="F100" s="55"/>
      <c r="G100" s="24">
        <f t="shared" si="17"/>
        <v>0</v>
      </c>
      <c r="H100" s="25"/>
      <c r="I100" s="25"/>
      <c r="J100" s="25"/>
      <c r="K100" s="25"/>
      <c r="L100" s="25"/>
      <c r="M100" s="84"/>
      <c r="N100" s="84"/>
      <c r="O100" s="25"/>
      <c r="P100" s="25"/>
      <c r="Q100" s="25"/>
      <c r="R100" s="87"/>
      <c r="S100" s="88"/>
      <c r="T100" s="87"/>
      <c r="U100" s="89"/>
      <c r="V100" s="86"/>
      <c r="W100" s="87"/>
      <c r="X100" s="58"/>
      <c r="Y100" s="89"/>
      <c r="Z100" s="58"/>
      <c r="AA100" s="58"/>
      <c r="AB100" s="89"/>
      <c r="AC100" s="90"/>
    </row>
    <row r="101" spans="1:29" ht="23.4" x14ac:dyDescent="0.45">
      <c r="A101" s="55"/>
      <c r="B101" s="55"/>
      <c r="C101" s="55"/>
      <c r="D101" s="55"/>
      <c r="E101" s="55"/>
      <c r="F101" s="55"/>
      <c r="G101" s="91"/>
      <c r="H101" s="25"/>
      <c r="I101" s="25"/>
      <c r="J101" s="25"/>
      <c r="K101" s="25"/>
      <c r="L101" s="25"/>
      <c r="M101" s="84"/>
      <c r="N101" s="84"/>
      <c r="O101" s="25"/>
      <c r="P101" s="25"/>
      <c r="Q101" s="25"/>
      <c r="R101" s="87"/>
      <c r="S101" s="88"/>
      <c r="T101" s="87"/>
      <c r="U101" s="89"/>
      <c r="V101" s="86"/>
      <c r="W101" s="87"/>
      <c r="X101" s="58"/>
      <c r="Y101" s="89"/>
      <c r="Z101" s="58"/>
      <c r="AA101" s="58"/>
      <c r="AB101" s="89"/>
      <c r="AC101" s="90"/>
    </row>
    <row r="102" spans="1:29" ht="23.4" x14ac:dyDescent="0.45">
      <c r="A102" s="55"/>
      <c r="B102" s="55"/>
      <c r="C102" s="55"/>
      <c r="D102" s="55"/>
      <c r="E102" s="55"/>
      <c r="F102" s="55"/>
      <c r="G102" s="91"/>
      <c r="H102" s="25"/>
      <c r="I102" s="25"/>
      <c r="J102" s="25"/>
      <c r="K102" s="25"/>
      <c r="L102" s="25"/>
      <c r="M102" s="84"/>
      <c r="N102" s="84"/>
      <c r="O102" s="25"/>
      <c r="P102" s="25"/>
      <c r="Q102" s="25"/>
      <c r="R102" s="87"/>
      <c r="S102" s="88"/>
      <c r="T102" s="87"/>
      <c r="U102" s="89"/>
      <c r="V102" s="86"/>
      <c r="W102" s="87"/>
      <c r="X102" s="58"/>
      <c r="Y102" s="89"/>
      <c r="Z102" s="58"/>
      <c r="AA102" s="58"/>
      <c r="AB102" s="89"/>
      <c r="AC102" s="90"/>
    </row>
    <row r="103" spans="1:29" ht="23.4" x14ac:dyDescent="0.45">
      <c r="A103" s="55"/>
      <c r="B103" s="55"/>
      <c r="C103" s="55"/>
      <c r="D103" s="55"/>
      <c r="E103" s="55"/>
      <c r="F103" s="55"/>
      <c r="G103" s="91"/>
      <c r="H103" s="25"/>
      <c r="I103" s="25"/>
      <c r="J103" s="25"/>
      <c r="K103" s="25"/>
      <c r="L103" s="25"/>
      <c r="M103" s="84"/>
      <c r="N103" s="84"/>
      <c r="O103" s="25"/>
      <c r="P103" s="25"/>
      <c r="Q103" s="25"/>
      <c r="R103" s="87"/>
      <c r="S103" s="88"/>
      <c r="T103" s="87"/>
      <c r="U103" s="89"/>
      <c r="V103" s="86"/>
      <c r="W103" s="87"/>
      <c r="X103" s="58"/>
      <c r="Y103" s="89"/>
      <c r="Z103" s="58"/>
      <c r="AA103" s="58"/>
      <c r="AB103" s="89"/>
      <c r="AC103" s="90"/>
    </row>
    <row r="104" spans="1:29" ht="23.4" x14ac:dyDescent="0.45">
      <c r="A104" s="55"/>
      <c r="B104" s="55"/>
      <c r="C104" s="55"/>
      <c r="D104" s="55"/>
      <c r="E104" s="55"/>
      <c r="F104" s="55"/>
      <c r="G104" s="91"/>
      <c r="H104" s="25"/>
      <c r="I104" s="25"/>
      <c r="J104" s="25"/>
      <c r="K104" s="25"/>
      <c r="L104" s="25"/>
      <c r="M104" s="84"/>
      <c r="N104" s="84"/>
      <c r="O104" s="25"/>
      <c r="P104" s="25"/>
      <c r="Q104" s="25"/>
      <c r="R104" s="87"/>
      <c r="S104" s="88"/>
      <c r="T104" s="87"/>
      <c r="U104" s="89"/>
      <c r="V104" s="86"/>
      <c r="W104" s="87"/>
      <c r="X104" s="58"/>
      <c r="Y104" s="89"/>
      <c r="Z104" s="58"/>
      <c r="AA104" s="58"/>
      <c r="AB104" s="89"/>
      <c r="AC104" s="90"/>
    </row>
    <row r="105" spans="1:29" ht="23.4" x14ac:dyDescent="0.45">
      <c r="A105" s="55"/>
      <c r="B105" s="55"/>
      <c r="C105" s="55"/>
      <c r="D105" s="55"/>
      <c r="E105" s="55"/>
      <c r="F105" s="55"/>
      <c r="G105" s="91"/>
      <c r="H105" s="25"/>
      <c r="I105" s="25"/>
      <c r="J105" s="25"/>
      <c r="K105" s="25"/>
      <c r="L105" s="25"/>
      <c r="M105" s="84"/>
      <c r="N105" s="84"/>
      <c r="O105" s="25"/>
      <c r="P105" s="25"/>
      <c r="Q105" s="25"/>
      <c r="R105" s="87"/>
      <c r="S105" s="88"/>
      <c r="T105" s="87"/>
      <c r="U105" s="89"/>
      <c r="V105" s="86"/>
      <c r="W105" s="87"/>
      <c r="X105" s="58"/>
      <c r="Y105" s="89"/>
      <c r="Z105" s="58"/>
      <c r="AA105" s="58"/>
      <c r="AB105" s="89"/>
      <c r="AC105" s="90"/>
    </row>
    <row r="106" spans="1:29" ht="23.4" x14ac:dyDescent="0.45">
      <c r="A106" s="55"/>
      <c r="B106" s="55"/>
      <c r="C106" s="55"/>
      <c r="D106" s="55"/>
      <c r="E106" s="55"/>
      <c r="F106" s="55"/>
      <c r="G106" s="91"/>
      <c r="H106" s="25"/>
      <c r="I106" s="25"/>
      <c r="J106" s="25"/>
      <c r="K106" s="25"/>
      <c r="L106" s="25"/>
      <c r="M106" s="84"/>
      <c r="N106" s="84"/>
      <c r="O106" s="25"/>
      <c r="P106" s="25"/>
      <c r="Q106" s="25"/>
      <c r="R106" s="87"/>
      <c r="S106" s="88"/>
      <c r="T106" s="87"/>
      <c r="U106" s="89"/>
      <c r="V106" s="86"/>
      <c r="W106" s="87"/>
      <c r="X106" s="58"/>
      <c r="Y106" s="89"/>
      <c r="Z106" s="58"/>
      <c r="AA106" s="58"/>
      <c r="AB106" s="89"/>
      <c r="AC106" s="90"/>
    </row>
    <row r="107" spans="1:29" ht="23.4" x14ac:dyDescent="0.45">
      <c r="A107" s="55"/>
      <c r="B107" s="55"/>
      <c r="C107" s="55"/>
      <c r="D107" s="55"/>
      <c r="E107" s="55"/>
      <c r="F107" s="55"/>
      <c r="G107" s="91"/>
      <c r="H107" s="25"/>
      <c r="I107" s="25"/>
      <c r="J107" s="25"/>
      <c r="K107" s="25"/>
      <c r="L107" s="25"/>
      <c r="M107" s="84"/>
      <c r="N107" s="84"/>
      <c r="O107" s="25"/>
      <c r="P107" s="25"/>
      <c r="Q107" s="25"/>
      <c r="R107" s="87"/>
      <c r="S107" s="88"/>
      <c r="T107" s="87"/>
      <c r="U107" s="89"/>
      <c r="V107" s="86"/>
      <c r="W107" s="87"/>
      <c r="X107" s="58"/>
      <c r="Y107" s="89"/>
      <c r="Z107" s="58"/>
      <c r="AA107" s="58"/>
      <c r="AB107" s="89"/>
      <c r="AC107" s="90"/>
    </row>
    <row r="108" spans="1:29" ht="23.4" x14ac:dyDescent="0.45">
      <c r="A108" s="55"/>
      <c r="B108" s="55"/>
      <c r="C108" s="55"/>
      <c r="D108" s="55"/>
      <c r="E108" s="55"/>
      <c r="F108" s="55"/>
      <c r="G108" s="91"/>
      <c r="H108" s="25"/>
      <c r="I108" s="25"/>
      <c r="J108" s="25"/>
      <c r="K108" s="25"/>
      <c r="L108" s="25"/>
      <c r="M108" s="84"/>
      <c r="N108" s="84"/>
      <c r="O108" s="25"/>
      <c r="P108" s="25"/>
      <c r="Q108" s="25"/>
      <c r="R108" s="87"/>
      <c r="S108" s="88"/>
      <c r="T108" s="87"/>
      <c r="U108" s="89"/>
      <c r="V108" s="86"/>
      <c r="W108" s="87"/>
      <c r="X108" s="58"/>
      <c r="Y108" s="89"/>
      <c r="Z108" s="58"/>
      <c r="AA108" s="58"/>
      <c r="AB108" s="89"/>
      <c r="AC108" s="90"/>
    </row>
    <row r="109" spans="1:29" ht="23.4" x14ac:dyDescent="0.45">
      <c r="A109" s="55"/>
      <c r="B109" s="55"/>
      <c r="C109" s="55"/>
      <c r="D109" s="55"/>
      <c r="E109" s="55"/>
      <c r="F109" s="55"/>
      <c r="G109" s="91"/>
      <c r="H109" s="25"/>
      <c r="I109" s="25"/>
      <c r="J109" s="25"/>
      <c r="K109" s="25"/>
      <c r="L109" s="25"/>
      <c r="M109" s="84"/>
      <c r="N109" s="84"/>
      <c r="O109" s="25"/>
      <c r="P109" s="25"/>
      <c r="Q109" s="25"/>
      <c r="R109" s="87"/>
      <c r="S109" s="88"/>
      <c r="T109" s="87"/>
      <c r="U109" s="89"/>
      <c r="V109" s="86"/>
      <c r="W109" s="87"/>
      <c r="X109" s="58"/>
      <c r="Y109" s="89"/>
      <c r="Z109" s="58"/>
      <c r="AA109" s="58"/>
      <c r="AB109" s="89"/>
      <c r="AC109" s="90"/>
    </row>
    <row r="110" spans="1:29" ht="23.4" x14ac:dyDescent="0.45">
      <c r="A110" s="55"/>
      <c r="B110" s="55"/>
      <c r="C110" s="55"/>
      <c r="D110" s="55"/>
      <c r="E110" s="55"/>
      <c r="F110" s="55"/>
      <c r="G110" s="91"/>
      <c r="H110" s="25"/>
      <c r="I110" s="25"/>
      <c r="J110" s="25"/>
      <c r="K110" s="25"/>
      <c r="L110" s="25"/>
      <c r="M110" s="84"/>
      <c r="N110" s="84"/>
      <c r="O110" s="25"/>
      <c r="P110" s="25"/>
      <c r="Q110" s="25"/>
      <c r="R110" s="87"/>
      <c r="S110" s="88"/>
      <c r="T110" s="87"/>
      <c r="U110" s="89"/>
      <c r="V110" s="86"/>
      <c r="W110" s="87"/>
      <c r="X110" s="58"/>
      <c r="Y110" s="89"/>
      <c r="Z110" s="58"/>
      <c r="AA110" s="58"/>
      <c r="AB110" s="89"/>
      <c r="AC110" s="90"/>
    </row>
    <row r="111" spans="1:29" ht="23.4" x14ac:dyDescent="0.45">
      <c r="A111" s="55"/>
      <c r="B111" s="55"/>
      <c r="C111" s="55"/>
      <c r="D111" s="55"/>
      <c r="E111" s="55"/>
      <c r="F111" s="55"/>
      <c r="G111" s="91"/>
      <c r="H111" s="25"/>
      <c r="I111" s="25"/>
      <c r="J111" s="25"/>
      <c r="K111" s="25"/>
      <c r="L111" s="25"/>
      <c r="M111" s="84"/>
      <c r="N111" s="84"/>
      <c r="O111" s="25"/>
      <c r="P111" s="25"/>
      <c r="Q111" s="25"/>
      <c r="R111" s="87"/>
      <c r="S111" s="88"/>
      <c r="T111" s="87"/>
      <c r="U111" s="89"/>
      <c r="V111" s="86"/>
      <c r="W111" s="87"/>
      <c r="X111" s="58"/>
      <c r="Y111" s="89"/>
      <c r="Z111" s="58"/>
      <c r="AA111" s="58"/>
      <c r="AB111" s="89"/>
      <c r="AC111" s="90"/>
    </row>
    <row r="112" spans="1:29" ht="23.4" x14ac:dyDescent="0.45">
      <c r="A112" s="55"/>
      <c r="B112" s="55"/>
      <c r="C112" s="55"/>
      <c r="D112" s="55"/>
      <c r="E112" s="55"/>
      <c r="F112" s="55"/>
      <c r="G112" s="91"/>
      <c r="H112" s="25"/>
      <c r="I112" s="25"/>
      <c r="J112" s="25"/>
      <c r="K112" s="25"/>
      <c r="L112" s="25"/>
      <c r="M112" s="84"/>
      <c r="N112" s="84"/>
      <c r="O112" s="25"/>
      <c r="P112" s="25"/>
      <c r="Q112" s="25"/>
      <c r="R112" s="87"/>
      <c r="S112" s="88"/>
      <c r="T112" s="87"/>
      <c r="U112" s="89"/>
      <c r="V112" s="86"/>
      <c r="W112" s="87"/>
      <c r="X112" s="58"/>
      <c r="Y112" s="89"/>
      <c r="Z112" s="58"/>
      <c r="AA112" s="58"/>
      <c r="AB112" s="89"/>
      <c r="AC112" s="90"/>
    </row>
    <row r="113" spans="1:29" ht="23.4" x14ac:dyDescent="0.45">
      <c r="A113" s="55"/>
      <c r="B113" s="55"/>
      <c r="C113" s="55"/>
      <c r="D113" s="55"/>
      <c r="E113" s="55"/>
      <c r="F113" s="55"/>
      <c r="G113" s="91"/>
      <c r="H113" s="25"/>
      <c r="I113" s="25"/>
      <c r="J113" s="25"/>
      <c r="K113" s="25"/>
      <c r="L113" s="25"/>
      <c r="M113" s="84"/>
      <c r="N113" s="84"/>
      <c r="O113" s="25"/>
      <c r="P113" s="25"/>
      <c r="Q113" s="25"/>
      <c r="R113" s="87"/>
      <c r="S113" s="88"/>
      <c r="T113" s="87"/>
      <c r="U113" s="89"/>
      <c r="V113" s="86"/>
      <c r="W113" s="87"/>
      <c r="X113" s="58"/>
      <c r="Y113" s="89"/>
      <c r="Z113" s="58"/>
      <c r="AA113" s="58"/>
      <c r="AB113" s="89"/>
      <c r="AC113" s="90"/>
    </row>
    <row r="114" spans="1:29" ht="23.4" x14ac:dyDescent="0.45">
      <c r="A114" s="55"/>
      <c r="B114" s="55"/>
      <c r="C114" s="55"/>
      <c r="D114" s="55"/>
      <c r="E114" s="55"/>
      <c r="F114" s="55"/>
      <c r="G114" s="91"/>
      <c r="H114" s="25"/>
      <c r="I114" s="25"/>
      <c r="J114" s="25"/>
      <c r="K114" s="25"/>
      <c r="L114" s="25"/>
      <c r="M114" s="84"/>
      <c r="N114" s="84"/>
      <c r="O114" s="25"/>
      <c r="P114" s="25"/>
      <c r="Q114" s="25"/>
      <c r="R114" s="87"/>
      <c r="S114" s="88"/>
      <c r="T114" s="87"/>
      <c r="U114" s="89"/>
      <c r="V114" s="86"/>
      <c r="W114" s="87"/>
      <c r="X114" s="58"/>
      <c r="Y114" s="89"/>
      <c r="Z114" s="58"/>
      <c r="AA114" s="58"/>
      <c r="AB114" s="89"/>
      <c r="AC114" s="90"/>
    </row>
    <row r="115" spans="1:29" ht="23.4" x14ac:dyDescent="0.45">
      <c r="A115" s="55"/>
      <c r="B115" s="55"/>
      <c r="C115" s="55"/>
      <c r="D115" s="55"/>
      <c r="E115" s="55"/>
      <c r="F115" s="55"/>
      <c r="G115" s="91"/>
      <c r="H115" s="25"/>
      <c r="I115" s="25"/>
      <c r="J115" s="25"/>
      <c r="K115" s="25"/>
      <c r="L115" s="25"/>
      <c r="M115" s="84"/>
      <c r="N115" s="84"/>
      <c r="O115" s="25"/>
      <c r="P115" s="25"/>
      <c r="Q115" s="25"/>
      <c r="R115" s="87"/>
      <c r="S115" s="88"/>
      <c r="T115" s="87"/>
      <c r="U115" s="89"/>
      <c r="V115" s="86"/>
      <c r="W115" s="87"/>
      <c r="X115" s="58"/>
      <c r="Y115" s="89"/>
      <c r="Z115" s="58"/>
      <c r="AA115" s="58"/>
      <c r="AB115" s="89"/>
      <c r="AC115" s="90"/>
    </row>
    <row r="116" spans="1:29" ht="23.4" x14ac:dyDescent="0.45">
      <c r="A116" s="55"/>
      <c r="B116" s="55"/>
      <c r="C116" s="55"/>
      <c r="D116" s="55"/>
      <c r="E116" s="55"/>
      <c r="F116" s="55"/>
      <c r="G116" s="91"/>
      <c r="H116" s="25"/>
      <c r="I116" s="25"/>
      <c r="J116" s="25"/>
      <c r="K116" s="25"/>
      <c r="L116" s="25"/>
      <c r="M116" s="84"/>
      <c r="N116" s="84"/>
      <c r="O116" s="25"/>
      <c r="P116" s="25"/>
      <c r="Q116" s="25"/>
      <c r="R116" s="87"/>
      <c r="S116" s="88"/>
      <c r="T116" s="87"/>
      <c r="U116" s="89"/>
      <c r="V116" s="86"/>
      <c r="W116" s="87"/>
      <c r="X116" s="58"/>
      <c r="Y116" s="89"/>
      <c r="Z116" s="58"/>
      <c r="AA116" s="58"/>
      <c r="AB116" s="89"/>
      <c r="AC116" s="90"/>
    </row>
    <row r="117" spans="1:29" ht="23.4" x14ac:dyDescent="0.45">
      <c r="A117" s="55"/>
      <c r="B117" s="55"/>
      <c r="C117" s="55"/>
      <c r="D117" s="55"/>
      <c r="E117" s="55"/>
      <c r="F117" s="55"/>
      <c r="G117" s="91"/>
      <c r="H117" s="25"/>
      <c r="I117" s="25"/>
      <c r="J117" s="25"/>
      <c r="K117" s="25"/>
      <c r="L117" s="25"/>
      <c r="M117" s="84"/>
      <c r="N117" s="84"/>
      <c r="O117" s="25"/>
      <c r="P117" s="25"/>
      <c r="Q117" s="25"/>
      <c r="R117" s="87"/>
      <c r="S117" s="88"/>
      <c r="T117" s="87"/>
      <c r="U117" s="89"/>
      <c r="V117" s="86"/>
      <c r="W117" s="87"/>
      <c r="X117" s="58"/>
      <c r="Y117" s="89"/>
      <c r="Z117" s="58"/>
      <c r="AA117" s="58"/>
      <c r="AB117" s="89"/>
      <c r="AC117" s="90"/>
    </row>
    <row r="118" spans="1:29" ht="23.4" x14ac:dyDescent="0.45">
      <c r="A118" s="55"/>
      <c r="B118" s="55"/>
      <c r="C118" s="55"/>
      <c r="D118" s="55"/>
      <c r="E118" s="55"/>
      <c r="F118" s="55"/>
      <c r="G118" s="91"/>
      <c r="H118" s="25"/>
      <c r="I118" s="25"/>
      <c r="J118" s="25"/>
      <c r="K118" s="25"/>
      <c r="L118" s="25"/>
      <c r="M118" s="84"/>
      <c r="N118" s="84"/>
      <c r="O118" s="25"/>
      <c r="P118" s="25"/>
      <c r="Q118" s="25"/>
      <c r="R118" s="87"/>
      <c r="S118" s="88"/>
      <c r="T118" s="87"/>
      <c r="U118" s="89"/>
      <c r="V118" s="86"/>
      <c r="W118" s="87"/>
      <c r="X118" s="58"/>
      <c r="Y118" s="89"/>
      <c r="Z118" s="58"/>
      <c r="AA118" s="58"/>
      <c r="AB118" s="89"/>
      <c r="AC118" s="90"/>
    </row>
    <row r="119" spans="1:29" ht="23.4" x14ac:dyDescent="0.45">
      <c r="A119" s="55"/>
      <c r="B119" s="55"/>
      <c r="C119" s="55"/>
      <c r="D119" s="55"/>
      <c r="E119" s="55"/>
      <c r="F119" s="55"/>
      <c r="G119" s="91"/>
      <c r="H119" s="25"/>
      <c r="I119" s="25"/>
      <c r="J119" s="25"/>
      <c r="K119" s="25"/>
      <c r="L119" s="25"/>
      <c r="M119" s="84"/>
      <c r="N119" s="84"/>
      <c r="O119" s="25"/>
      <c r="P119" s="25"/>
      <c r="Q119" s="25"/>
      <c r="R119" s="87"/>
      <c r="S119" s="88"/>
      <c r="T119" s="87"/>
      <c r="U119" s="89"/>
      <c r="V119" s="86"/>
      <c r="W119" s="87"/>
      <c r="X119" s="58"/>
      <c r="Y119" s="89"/>
      <c r="Z119" s="58"/>
      <c r="AA119" s="58"/>
      <c r="AB119" s="89"/>
      <c r="AC119" s="90"/>
    </row>
    <row r="120" spans="1:29" ht="23.4" x14ac:dyDescent="0.45">
      <c r="A120" s="55"/>
      <c r="B120" s="55"/>
      <c r="C120" s="55"/>
      <c r="D120" s="55"/>
      <c r="E120" s="55"/>
      <c r="F120" s="55"/>
      <c r="G120" s="91"/>
      <c r="H120" s="25"/>
      <c r="I120" s="25"/>
      <c r="J120" s="25"/>
      <c r="K120" s="25"/>
      <c r="L120" s="25"/>
      <c r="M120" s="84"/>
      <c r="N120" s="84"/>
      <c r="O120" s="25"/>
      <c r="P120" s="25"/>
      <c r="Q120" s="25"/>
      <c r="R120" s="87"/>
      <c r="S120" s="88"/>
      <c r="T120" s="87"/>
      <c r="U120" s="89"/>
      <c r="V120" s="86"/>
      <c r="W120" s="87"/>
      <c r="X120" s="58"/>
      <c r="Y120" s="89"/>
      <c r="Z120" s="58"/>
      <c r="AA120" s="58"/>
      <c r="AB120" s="89"/>
      <c r="AC120" s="90"/>
    </row>
    <row r="121" spans="1:29" ht="23.4" x14ac:dyDescent="0.45">
      <c r="A121" s="55"/>
      <c r="B121" s="55"/>
      <c r="C121" s="55"/>
      <c r="D121" s="55"/>
      <c r="E121" s="55"/>
      <c r="F121" s="55"/>
      <c r="G121" s="91"/>
      <c r="H121" s="25"/>
      <c r="I121" s="25"/>
      <c r="J121" s="25"/>
      <c r="K121" s="25"/>
      <c r="L121" s="25"/>
      <c r="M121" s="84"/>
      <c r="N121" s="84"/>
      <c r="O121" s="25"/>
      <c r="P121" s="25"/>
      <c r="Q121" s="25"/>
      <c r="R121" s="87"/>
      <c r="S121" s="88"/>
      <c r="T121" s="87"/>
      <c r="U121" s="89"/>
      <c r="V121" s="86"/>
      <c r="W121" s="87"/>
      <c r="X121" s="58"/>
      <c r="Y121" s="89"/>
      <c r="Z121" s="58"/>
      <c r="AA121" s="58"/>
      <c r="AB121" s="89"/>
      <c r="AC121" s="90"/>
    </row>
    <row r="122" spans="1:29" ht="23.4" x14ac:dyDescent="0.45">
      <c r="A122" s="55"/>
      <c r="B122" s="55"/>
      <c r="C122" s="55"/>
      <c r="D122" s="55"/>
      <c r="E122" s="55"/>
      <c r="F122" s="55"/>
      <c r="G122" s="91"/>
      <c r="H122" s="25"/>
      <c r="I122" s="25"/>
      <c r="J122" s="25"/>
      <c r="K122" s="25"/>
      <c r="L122" s="25"/>
      <c r="M122" s="84"/>
      <c r="N122" s="84"/>
      <c r="O122" s="25"/>
      <c r="P122" s="25"/>
      <c r="Q122" s="25"/>
      <c r="R122" s="87"/>
      <c r="S122" s="88"/>
      <c r="T122" s="87"/>
      <c r="U122" s="89"/>
      <c r="V122" s="86"/>
      <c r="W122" s="87"/>
      <c r="X122" s="58"/>
      <c r="Y122" s="89"/>
      <c r="Z122" s="58"/>
      <c r="AA122" s="58"/>
      <c r="AB122" s="89"/>
      <c r="AC122" s="90"/>
    </row>
    <row r="123" spans="1:29" ht="23.4" x14ac:dyDescent="0.45">
      <c r="A123" s="55"/>
      <c r="B123" s="55"/>
      <c r="C123" s="55"/>
      <c r="D123" s="55"/>
      <c r="E123" s="55"/>
      <c r="F123" s="55"/>
      <c r="G123" s="91"/>
      <c r="H123" s="25"/>
      <c r="I123" s="25"/>
      <c r="J123" s="25"/>
      <c r="K123" s="25"/>
      <c r="L123" s="25"/>
      <c r="M123" s="84"/>
      <c r="N123" s="84"/>
      <c r="O123" s="25"/>
      <c r="P123" s="25"/>
      <c r="Q123" s="25"/>
      <c r="R123" s="87"/>
      <c r="S123" s="88"/>
      <c r="T123" s="87"/>
      <c r="U123" s="89"/>
      <c r="V123" s="86"/>
      <c r="W123" s="87"/>
      <c r="X123" s="58"/>
      <c r="Y123" s="89"/>
      <c r="Z123" s="58"/>
      <c r="AA123" s="58"/>
      <c r="AB123" s="89"/>
      <c r="AC123" s="90"/>
    </row>
    <row r="124" spans="1:29" ht="23.4" x14ac:dyDescent="0.45">
      <c r="A124" s="55"/>
      <c r="B124" s="55"/>
      <c r="C124" s="55"/>
      <c r="D124" s="55"/>
      <c r="E124" s="55"/>
      <c r="F124" s="55"/>
      <c r="G124" s="91"/>
      <c r="H124" s="25"/>
      <c r="I124" s="25"/>
      <c r="J124" s="25"/>
      <c r="K124" s="25"/>
      <c r="L124" s="25"/>
      <c r="M124" s="84"/>
      <c r="N124" s="84"/>
      <c r="O124" s="25"/>
      <c r="P124" s="25"/>
      <c r="Q124" s="25"/>
      <c r="R124" s="87"/>
      <c r="S124" s="88"/>
      <c r="T124" s="87"/>
      <c r="U124" s="89"/>
      <c r="V124" s="86"/>
      <c r="W124" s="87"/>
      <c r="X124" s="58"/>
      <c r="Y124" s="89"/>
      <c r="Z124" s="58"/>
      <c r="AA124" s="58"/>
      <c r="AB124" s="89"/>
      <c r="AC124" s="90"/>
    </row>
    <row r="125" spans="1:29" ht="23.4" x14ac:dyDescent="0.45">
      <c r="A125" s="55"/>
      <c r="B125" s="55"/>
      <c r="C125" s="55"/>
      <c r="D125" s="55"/>
      <c r="E125" s="55"/>
      <c r="F125" s="55"/>
      <c r="G125" s="91"/>
      <c r="H125" s="25"/>
      <c r="I125" s="25"/>
      <c r="J125" s="25"/>
      <c r="K125" s="25"/>
      <c r="L125" s="25"/>
      <c r="M125" s="84"/>
      <c r="N125" s="84"/>
      <c r="O125" s="25"/>
      <c r="P125" s="25"/>
      <c r="Q125" s="25"/>
      <c r="R125" s="87"/>
      <c r="S125" s="88"/>
      <c r="T125" s="87"/>
      <c r="U125" s="89"/>
      <c r="V125" s="86"/>
      <c r="W125" s="87"/>
      <c r="X125" s="58"/>
      <c r="Y125" s="89"/>
      <c r="Z125" s="58"/>
      <c r="AA125" s="58"/>
      <c r="AB125" s="89"/>
      <c r="AC125" s="90"/>
    </row>
    <row r="126" spans="1:29" ht="23.4" x14ac:dyDescent="0.45">
      <c r="A126" s="55"/>
      <c r="B126" s="55"/>
      <c r="C126" s="55"/>
      <c r="D126" s="55"/>
      <c r="E126" s="55"/>
      <c r="F126" s="55"/>
      <c r="G126" s="91"/>
      <c r="H126" s="25"/>
      <c r="I126" s="25"/>
      <c r="J126" s="25"/>
      <c r="K126" s="25"/>
      <c r="L126" s="25"/>
      <c r="M126" s="84"/>
      <c r="N126" s="84"/>
      <c r="O126" s="25"/>
      <c r="P126" s="25"/>
      <c r="Q126" s="25"/>
      <c r="R126" s="87"/>
      <c r="S126" s="88"/>
      <c r="T126" s="87"/>
      <c r="U126" s="89"/>
      <c r="V126" s="86"/>
      <c r="W126" s="87"/>
      <c r="X126" s="58"/>
      <c r="Y126" s="89"/>
      <c r="Z126" s="58"/>
      <c r="AA126" s="58"/>
      <c r="AB126" s="89"/>
      <c r="AC126" s="90"/>
    </row>
    <row r="127" spans="1:29" ht="23.4" x14ac:dyDescent="0.45">
      <c r="A127" s="55"/>
      <c r="B127" s="55"/>
      <c r="C127" s="55"/>
      <c r="D127" s="55"/>
      <c r="E127" s="55"/>
      <c r="F127" s="55"/>
      <c r="G127" s="91"/>
      <c r="H127" s="25"/>
      <c r="I127" s="25"/>
      <c r="J127" s="25"/>
      <c r="K127" s="25"/>
      <c r="L127" s="25"/>
      <c r="M127" s="84"/>
      <c r="N127" s="84"/>
      <c r="O127" s="25"/>
      <c r="P127" s="25"/>
      <c r="Q127" s="25"/>
      <c r="R127" s="87"/>
      <c r="S127" s="88"/>
      <c r="T127" s="87"/>
      <c r="U127" s="89"/>
      <c r="V127" s="86"/>
      <c r="W127" s="87"/>
      <c r="X127" s="58"/>
      <c r="Y127" s="89"/>
      <c r="Z127" s="58"/>
      <c r="AA127" s="58"/>
      <c r="AB127" s="89"/>
      <c r="AC127" s="90"/>
    </row>
    <row r="128" spans="1:29" ht="23.4" x14ac:dyDescent="0.45">
      <c r="A128" s="55"/>
      <c r="B128" s="55"/>
      <c r="C128" s="55"/>
      <c r="D128" s="55"/>
      <c r="E128" s="55"/>
      <c r="F128" s="55"/>
      <c r="G128" s="91"/>
      <c r="H128" s="25"/>
      <c r="I128" s="25"/>
      <c r="J128" s="25"/>
      <c r="K128" s="25"/>
      <c r="L128" s="25"/>
      <c r="M128" s="84"/>
      <c r="N128" s="84"/>
      <c r="O128" s="25"/>
      <c r="P128" s="25"/>
      <c r="Q128" s="25"/>
      <c r="R128" s="87"/>
      <c r="S128" s="88"/>
      <c r="T128" s="87"/>
      <c r="U128" s="89"/>
      <c r="V128" s="86"/>
      <c r="W128" s="87"/>
      <c r="X128" s="58"/>
      <c r="Y128" s="89"/>
      <c r="Z128" s="58"/>
      <c r="AA128" s="58"/>
      <c r="AB128" s="89"/>
      <c r="AC128" s="90"/>
    </row>
    <row r="129" spans="1:29" ht="23.4" x14ac:dyDescent="0.45">
      <c r="A129" s="55"/>
      <c r="B129" s="55"/>
      <c r="C129" s="55"/>
      <c r="D129" s="55"/>
      <c r="E129" s="55"/>
      <c r="F129" s="55"/>
      <c r="G129" s="91"/>
      <c r="H129" s="25"/>
      <c r="I129" s="25"/>
      <c r="J129" s="25"/>
      <c r="K129" s="25"/>
      <c r="L129" s="25"/>
      <c r="M129" s="84"/>
      <c r="N129" s="84"/>
      <c r="O129" s="25"/>
      <c r="P129" s="25"/>
      <c r="Q129" s="25"/>
      <c r="R129" s="87"/>
      <c r="S129" s="88"/>
      <c r="T129" s="87"/>
      <c r="U129" s="89"/>
      <c r="V129" s="86"/>
      <c r="W129" s="87"/>
      <c r="X129" s="58"/>
      <c r="Y129" s="89"/>
      <c r="Z129" s="58"/>
      <c r="AA129" s="58"/>
      <c r="AB129" s="89"/>
      <c r="AC129" s="90"/>
    </row>
    <row r="130" spans="1:29" ht="23.4" x14ac:dyDescent="0.45">
      <c r="A130" s="55"/>
      <c r="B130" s="55"/>
      <c r="C130" s="55"/>
      <c r="D130" s="55"/>
      <c r="E130" s="55"/>
      <c r="F130" s="55"/>
      <c r="G130" s="91"/>
      <c r="H130" s="25"/>
      <c r="I130" s="25"/>
      <c r="J130" s="25"/>
      <c r="K130" s="25"/>
      <c r="L130" s="25"/>
      <c r="M130" s="84"/>
      <c r="N130" s="84"/>
      <c r="O130" s="25"/>
      <c r="P130" s="25"/>
      <c r="Q130" s="25"/>
      <c r="R130" s="87"/>
      <c r="S130" s="88"/>
      <c r="T130" s="87"/>
      <c r="U130" s="89"/>
      <c r="V130" s="86"/>
      <c r="W130" s="87"/>
      <c r="X130" s="58"/>
      <c r="Y130" s="89"/>
      <c r="Z130" s="58"/>
      <c r="AA130" s="58"/>
      <c r="AB130" s="89"/>
      <c r="AC130" s="90"/>
    </row>
    <row r="131" spans="1:29" ht="23.4" x14ac:dyDescent="0.45">
      <c r="A131" s="55"/>
      <c r="B131" s="55"/>
      <c r="C131" s="55"/>
      <c r="D131" s="55"/>
      <c r="E131" s="55"/>
      <c r="F131" s="55"/>
      <c r="G131" s="91"/>
      <c r="H131" s="25"/>
      <c r="I131" s="25"/>
      <c r="J131" s="25"/>
      <c r="K131" s="25"/>
      <c r="L131" s="25"/>
      <c r="M131" s="84"/>
      <c r="N131" s="84"/>
      <c r="O131" s="25"/>
      <c r="P131" s="25"/>
      <c r="Q131" s="25"/>
      <c r="R131" s="87"/>
      <c r="S131" s="88"/>
      <c r="T131" s="87"/>
      <c r="U131" s="89"/>
      <c r="V131" s="86"/>
      <c r="W131" s="87"/>
      <c r="X131" s="58"/>
      <c r="Y131" s="89"/>
      <c r="Z131" s="58"/>
      <c r="AA131" s="58"/>
      <c r="AB131" s="89"/>
      <c r="AC131" s="90"/>
    </row>
    <row r="132" spans="1:29" ht="23.4" x14ac:dyDescent="0.45">
      <c r="A132" s="55"/>
      <c r="B132" s="55"/>
      <c r="C132" s="55"/>
      <c r="D132" s="55"/>
      <c r="E132" s="55"/>
      <c r="F132" s="55"/>
      <c r="G132" s="91"/>
      <c r="H132" s="25"/>
      <c r="I132" s="25"/>
      <c r="J132" s="25"/>
      <c r="K132" s="25"/>
      <c r="L132" s="25"/>
      <c r="M132" s="84"/>
      <c r="N132" s="84"/>
      <c r="O132" s="25"/>
      <c r="P132" s="25"/>
      <c r="Q132" s="25"/>
      <c r="R132" s="87"/>
      <c r="S132" s="88"/>
      <c r="T132" s="87"/>
      <c r="U132" s="89"/>
      <c r="V132" s="86"/>
      <c r="W132" s="87"/>
      <c r="X132" s="58"/>
      <c r="Y132" s="89"/>
      <c r="Z132" s="58"/>
      <c r="AA132" s="58"/>
      <c r="AB132" s="89"/>
      <c r="AC132" s="90"/>
    </row>
    <row r="133" spans="1:29" ht="23.4" x14ac:dyDescent="0.45">
      <c r="A133" s="55"/>
      <c r="B133" s="55"/>
      <c r="C133" s="55"/>
      <c r="D133" s="55"/>
      <c r="E133" s="55"/>
      <c r="F133" s="55"/>
      <c r="G133" s="91"/>
      <c r="H133" s="25"/>
      <c r="I133" s="25"/>
      <c r="J133" s="25"/>
      <c r="K133" s="25"/>
      <c r="L133" s="25"/>
      <c r="M133" s="84"/>
      <c r="N133" s="84"/>
      <c r="O133" s="25"/>
      <c r="P133" s="25"/>
      <c r="Q133" s="25"/>
      <c r="R133" s="87"/>
      <c r="S133" s="88"/>
      <c r="T133" s="87"/>
      <c r="U133" s="89"/>
      <c r="V133" s="86"/>
      <c r="W133" s="87"/>
      <c r="X133" s="58"/>
      <c r="Y133" s="89"/>
      <c r="Z133" s="58"/>
      <c r="AA133" s="58"/>
      <c r="AB133" s="89"/>
      <c r="AC133" s="90"/>
    </row>
    <row r="134" spans="1:29" ht="23.4" x14ac:dyDescent="0.45">
      <c r="A134" s="55"/>
      <c r="B134" s="55"/>
      <c r="C134" s="55"/>
      <c r="D134" s="55"/>
      <c r="E134" s="55"/>
      <c r="F134" s="55"/>
      <c r="G134" s="91"/>
      <c r="H134" s="25"/>
      <c r="I134" s="25"/>
      <c r="J134" s="25"/>
      <c r="K134" s="25"/>
      <c r="L134" s="25"/>
      <c r="M134" s="84"/>
      <c r="N134" s="84"/>
      <c r="O134" s="25"/>
      <c r="P134" s="25"/>
      <c r="Q134" s="25"/>
      <c r="R134" s="87"/>
      <c r="S134" s="88"/>
      <c r="T134" s="87"/>
      <c r="U134" s="89"/>
      <c r="V134" s="86"/>
      <c r="W134" s="87"/>
      <c r="X134" s="58"/>
      <c r="Y134" s="89"/>
      <c r="Z134" s="58"/>
      <c r="AA134" s="58"/>
      <c r="AB134" s="89"/>
      <c r="AC134" s="90"/>
    </row>
    <row r="135" spans="1:29" ht="23.4" x14ac:dyDescent="0.45">
      <c r="A135" s="55"/>
      <c r="B135" s="55"/>
      <c r="C135" s="55"/>
      <c r="D135" s="55"/>
      <c r="E135" s="55"/>
      <c r="F135" s="55"/>
      <c r="G135" s="91"/>
      <c r="H135" s="25"/>
      <c r="I135" s="25"/>
      <c r="J135" s="25"/>
      <c r="K135" s="25"/>
      <c r="L135" s="25"/>
      <c r="M135" s="84"/>
      <c r="N135" s="84"/>
      <c r="O135" s="25"/>
      <c r="P135" s="25"/>
      <c r="Q135" s="25"/>
      <c r="R135" s="87"/>
      <c r="S135" s="88"/>
      <c r="T135" s="87"/>
      <c r="U135" s="89"/>
      <c r="V135" s="86"/>
      <c r="W135" s="87"/>
      <c r="X135" s="58"/>
      <c r="Y135" s="89"/>
      <c r="Z135" s="58"/>
      <c r="AA135" s="58"/>
      <c r="AB135" s="89"/>
      <c r="AC135" s="90"/>
    </row>
    <row r="136" spans="1:29" ht="23.4" x14ac:dyDescent="0.45">
      <c r="A136" s="55"/>
      <c r="B136" s="55"/>
      <c r="C136" s="55"/>
      <c r="D136" s="55"/>
      <c r="E136" s="55"/>
      <c r="F136" s="55"/>
      <c r="G136" s="91"/>
      <c r="H136" s="25"/>
      <c r="I136" s="25"/>
      <c r="J136" s="25"/>
      <c r="K136" s="25"/>
      <c r="L136" s="25"/>
      <c r="M136" s="84"/>
      <c r="N136" s="84"/>
      <c r="O136" s="25"/>
      <c r="P136" s="25"/>
      <c r="Q136" s="25"/>
      <c r="R136" s="87"/>
      <c r="S136" s="88"/>
      <c r="T136" s="87"/>
      <c r="U136" s="89"/>
      <c r="V136" s="86"/>
      <c r="W136" s="87"/>
      <c r="X136" s="58"/>
      <c r="Y136" s="89"/>
      <c r="Z136" s="58"/>
      <c r="AA136" s="58"/>
      <c r="AB136" s="89"/>
      <c r="AC136" s="90"/>
    </row>
    <row r="137" spans="1:29" ht="23.4" x14ac:dyDescent="0.45">
      <c r="A137" s="55"/>
      <c r="B137" s="55"/>
      <c r="C137" s="55"/>
      <c r="D137" s="55"/>
      <c r="E137" s="55"/>
      <c r="F137" s="55"/>
      <c r="G137" s="91"/>
      <c r="H137" s="25"/>
      <c r="I137" s="25"/>
      <c r="J137" s="25"/>
      <c r="K137" s="25"/>
      <c r="L137" s="25"/>
      <c r="M137" s="84"/>
      <c r="N137" s="84"/>
      <c r="O137" s="25"/>
      <c r="P137" s="25"/>
      <c r="Q137" s="25"/>
      <c r="R137" s="87"/>
      <c r="S137" s="88"/>
      <c r="T137" s="87"/>
      <c r="U137" s="89"/>
      <c r="V137" s="86"/>
      <c r="W137" s="87"/>
      <c r="X137" s="58"/>
      <c r="Y137" s="89"/>
      <c r="Z137" s="58"/>
      <c r="AA137" s="58"/>
      <c r="AB137" s="89"/>
      <c r="AC137" s="90"/>
    </row>
    <row r="138" spans="1:29" ht="23.4" x14ac:dyDescent="0.45">
      <c r="A138" s="55"/>
      <c r="B138" s="55"/>
      <c r="C138" s="55"/>
      <c r="D138" s="55"/>
      <c r="E138" s="55"/>
      <c r="F138" s="55"/>
      <c r="G138" s="91"/>
      <c r="H138" s="25"/>
      <c r="I138" s="25"/>
      <c r="J138" s="25"/>
      <c r="K138" s="25"/>
      <c r="L138" s="25"/>
      <c r="M138" s="84"/>
      <c r="N138" s="84"/>
      <c r="O138" s="25"/>
      <c r="P138" s="25"/>
      <c r="Q138" s="25"/>
      <c r="R138" s="87"/>
      <c r="S138" s="88"/>
      <c r="T138" s="87"/>
      <c r="U138" s="89"/>
      <c r="V138" s="86"/>
      <c r="W138" s="87"/>
      <c r="X138" s="58"/>
      <c r="Y138" s="89"/>
      <c r="Z138" s="58"/>
      <c r="AA138" s="58"/>
      <c r="AB138" s="89"/>
      <c r="AC138" s="90"/>
    </row>
    <row r="139" spans="1:29" ht="23.4" x14ac:dyDescent="0.45">
      <c r="A139" s="55"/>
      <c r="B139" s="55"/>
      <c r="C139" s="55"/>
      <c r="D139" s="55"/>
      <c r="E139" s="55"/>
      <c r="F139" s="55"/>
      <c r="G139" s="91"/>
      <c r="H139" s="25"/>
      <c r="I139" s="25"/>
      <c r="J139" s="25"/>
      <c r="K139" s="25"/>
      <c r="L139" s="25"/>
      <c r="M139" s="84"/>
      <c r="N139" s="84"/>
      <c r="O139" s="25"/>
      <c r="P139" s="25"/>
      <c r="Q139" s="25"/>
      <c r="R139" s="87"/>
      <c r="S139" s="88"/>
      <c r="T139" s="87"/>
      <c r="U139" s="89"/>
      <c r="V139" s="86"/>
      <c r="W139" s="87"/>
      <c r="X139" s="58"/>
      <c r="Y139" s="89"/>
      <c r="Z139" s="58"/>
      <c r="AA139" s="58"/>
      <c r="AB139" s="89"/>
      <c r="AC139" s="90"/>
    </row>
    <row r="140" spans="1:29" ht="23.4" x14ac:dyDescent="0.45">
      <c r="A140" s="55"/>
      <c r="B140" s="55"/>
      <c r="C140" s="55"/>
      <c r="D140" s="55"/>
      <c r="E140" s="55"/>
      <c r="F140" s="55"/>
      <c r="G140" s="91"/>
      <c r="H140" s="25"/>
      <c r="I140" s="25"/>
      <c r="J140" s="25"/>
      <c r="K140" s="25"/>
      <c r="L140" s="25"/>
      <c r="M140" s="84"/>
      <c r="N140" s="84"/>
      <c r="O140" s="25"/>
      <c r="P140" s="25"/>
      <c r="Q140" s="25"/>
      <c r="R140" s="87"/>
      <c r="S140" s="88"/>
      <c r="T140" s="87"/>
      <c r="U140" s="89"/>
      <c r="V140" s="86"/>
      <c r="W140" s="87"/>
      <c r="X140" s="58"/>
      <c r="Y140" s="89"/>
      <c r="Z140" s="58"/>
      <c r="AA140" s="58"/>
      <c r="AB140" s="89"/>
      <c r="AC140" s="90"/>
    </row>
    <row r="141" spans="1:29" ht="23.4" x14ac:dyDescent="0.45">
      <c r="A141" s="55"/>
      <c r="B141" s="55"/>
      <c r="C141" s="55"/>
      <c r="D141" s="55"/>
      <c r="E141" s="55"/>
      <c r="F141" s="55"/>
      <c r="G141" s="91"/>
      <c r="H141" s="25"/>
      <c r="I141" s="25"/>
      <c r="J141" s="25"/>
      <c r="K141" s="25"/>
      <c r="L141" s="25"/>
      <c r="M141" s="84"/>
      <c r="N141" s="84"/>
      <c r="O141" s="25"/>
      <c r="P141" s="25"/>
      <c r="Q141" s="25"/>
      <c r="R141" s="87"/>
      <c r="S141" s="88"/>
      <c r="T141" s="87"/>
      <c r="U141" s="89"/>
      <c r="V141" s="86"/>
      <c r="W141" s="87"/>
      <c r="X141" s="58"/>
      <c r="Y141" s="89"/>
      <c r="Z141" s="58"/>
      <c r="AA141" s="58"/>
      <c r="AB141" s="89"/>
      <c r="AC141" s="90"/>
    </row>
    <row r="142" spans="1:29" ht="23.4" x14ac:dyDescent="0.45">
      <c r="A142" s="55"/>
      <c r="B142" s="55"/>
      <c r="C142" s="55"/>
      <c r="D142" s="55"/>
      <c r="E142" s="55"/>
      <c r="F142" s="55"/>
      <c r="G142" s="91"/>
      <c r="H142" s="25"/>
      <c r="I142" s="25"/>
      <c r="J142" s="25"/>
      <c r="K142" s="25"/>
      <c r="L142" s="25"/>
      <c r="M142" s="84"/>
      <c r="N142" s="84"/>
      <c r="O142" s="25"/>
      <c r="P142" s="25"/>
      <c r="Q142" s="25"/>
      <c r="R142" s="87"/>
      <c r="S142" s="88"/>
      <c r="T142" s="87"/>
      <c r="U142" s="89"/>
      <c r="V142" s="86"/>
      <c r="W142" s="87"/>
      <c r="X142" s="58"/>
      <c r="Y142" s="89"/>
      <c r="Z142" s="58"/>
      <c r="AA142" s="58"/>
      <c r="AB142" s="89"/>
      <c r="AC142" s="90"/>
    </row>
    <row r="143" spans="1:29" ht="23.4" x14ac:dyDescent="0.45">
      <c r="A143" s="55"/>
      <c r="B143" s="55"/>
      <c r="C143" s="55"/>
      <c r="D143" s="55"/>
      <c r="E143" s="55"/>
      <c r="F143" s="55"/>
      <c r="G143" s="91"/>
      <c r="H143" s="25"/>
      <c r="I143" s="25"/>
      <c r="J143" s="25"/>
      <c r="K143" s="25"/>
      <c r="L143" s="25"/>
      <c r="M143" s="84"/>
      <c r="N143" s="84"/>
      <c r="O143" s="25"/>
      <c r="P143" s="25"/>
      <c r="Q143" s="25"/>
      <c r="R143" s="87"/>
      <c r="S143" s="88"/>
      <c r="T143" s="87"/>
      <c r="U143" s="89"/>
      <c r="V143" s="86"/>
      <c r="W143" s="87"/>
      <c r="X143" s="58"/>
      <c r="Y143" s="89"/>
      <c r="Z143" s="58"/>
      <c r="AA143" s="58"/>
      <c r="AB143" s="89"/>
      <c r="AC143" s="90"/>
    </row>
    <row r="144" spans="1:29" ht="23.4" x14ac:dyDescent="0.45">
      <c r="A144" s="55"/>
      <c r="B144" s="55"/>
      <c r="C144" s="55"/>
      <c r="D144" s="55"/>
      <c r="E144" s="55"/>
      <c r="F144" s="55"/>
      <c r="G144" s="91"/>
      <c r="H144" s="25"/>
      <c r="I144" s="25"/>
      <c r="J144" s="25"/>
      <c r="K144" s="25"/>
      <c r="L144" s="25"/>
      <c r="M144" s="84"/>
      <c r="N144" s="84"/>
      <c r="O144" s="25"/>
      <c r="P144" s="25"/>
      <c r="Q144" s="25"/>
      <c r="R144" s="87"/>
      <c r="S144" s="88"/>
      <c r="T144" s="87"/>
      <c r="U144" s="89"/>
      <c r="V144" s="86"/>
      <c r="W144" s="87"/>
      <c r="X144" s="58"/>
      <c r="Y144" s="89"/>
      <c r="Z144" s="58"/>
      <c r="AA144" s="58"/>
      <c r="AB144" s="89"/>
      <c r="AC144" s="90"/>
    </row>
    <row r="145" spans="1:29" ht="23.4" x14ac:dyDescent="0.45">
      <c r="A145" s="55"/>
      <c r="B145" s="55"/>
      <c r="C145" s="55"/>
      <c r="D145" s="55"/>
      <c r="E145" s="55"/>
      <c r="F145" s="55"/>
      <c r="G145" s="91"/>
      <c r="H145" s="25"/>
      <c r="I145" s="25"/>
      <c r="J145" s="25"/>
      <c r="K145" s="25"/>
      <c r="L145" s="25"/>
      <c r="M145" s="84"/>
      <c r="N145" s="84"/>
      <c r="O145" s="25"/>
      <c r="P145" s="25"/>
      <c r="Q145" s="25"/>
      <c r="R145" s="87"/>
      <c r="S145" s="88"/>
      <c r="T145" s="87"/>
      <c r="U145" s="89"/>
      <c r="V145" s="86"/>
      <c r="W145" s="87"/>
      <c r="X145" s="58"/>
      <c r="Y145" s="89"/>
      <c r="Z145" s="58"/>
      <c r="AA145" s="58"/>
      <c r="AB145" s="89"/>
      <c r="AC145" s="90"/>
    </row>
    <row r="146" spans="1:29" ht="23.4" x14ac:dyDescent="0.45">
      <c r="A146" s="55"/>
      <c r="B146" s="55"/>
      <c r="C146" s="55"/>
      <c r="D146" s="55"/>
      <c r="E146" s="55"/>
      <c r="F146" s="55"/>
      <c r="G146" s="91"/>
      <c r="H146" s="25"/>
      <c r="I146" s="25"/>
      <c r="J146" s="25"/>
      <c r="K146" s="25"/>
      <c r="L146" s="25"/>
      <c r="M146" s="84"/>
      <c r="N146" s="84"/>
      <c r="O146" s="25"/>
      <c r="P146" s="25"/>
      <c r="Q146" s="25"/>
      <c r="R146" s="87"/>
      <c r="S146" s="88"/>
      <c r="T146" s="87"/>
      <c r="U146" s="89"/>
      <c r="V146" s="86"/>
      <c r="W146" s="87"/>
      <c r="X146" s="58"/>
      <c r="Y146" s="89"/>
      <c r="Z146" s="58"/>
      <c r="AA146" s="58"/>
      <c r="AB146" s="89"/>
      <c r="AC146" s="90"/>
    </row>
    <row r="147" spans="1:29" ht="23.4" x14ac:dyDescent="0.45">
      <c r="A147" s="55"/>
      <c r="B147" s="55"/>
      <c r="C147" s="55"/>
      <c r="D147" s="55"/>
      <c r="E147" s="55"/>
      <c r="F147" s="55"/>
      <c r="G147" s="91"/>
      <c r="H147" s="25"/>
      <c r="I147" s="25"/>
      <c r="J147" s="25"/>
      <c r="K147" s="25"/>
      <c r="L147" s="25"/>
      <c r="M147" s="84"/>
      <c r="N147" s="84"/>
      <c r="O147" s="25"/>
      <c r="P147" s="25"/>
      <c r="Q147" s="25"/>
      <c r="R147" s="87"/>
      <c r="S147" s="88"/>
      <c r="T147" s="87"/>
      <c r="U147" s="89"/>
      <c r="V147" s="86"/>
      <c r="W147" s="87"/>
      <c r="X147" s="58"/>
      <c r="Y147" s="89"/>
      <c r="Z147" s="58"/>
      <c r="AA147" s="58"/>
      <c r="AB147" s="89"/>
      <c r="AC147" s="90"/>
    </row>
    <row r="148" spans="1:29" ht="23.4" x14ac:dyDescent="0.45">
      <c r="A148" s="55"/>
      <c r="B148" s="55"/>
      <c r="C148" s="55"/>
      <c r="D148" s="55"/>
      <c r="E148" s="55"/>
      <c r="F148" s="55"/>
      <c r="G148" s="91"/>
      <c r="H148" s="25"/>
      <c r="I148" s="25"/>
      <c r="J148" s="25"/>
      <c r="K148" s="25"/>
      <c r="L148" s="25"/>
      <c r="M148" s="84"/>
      <c r="N148" s="84"/>
      <c r="O148" s="25"/>
      <c r="P148" s="25"/>
      <c r="Q148" s="25"/>
      <c r="R148" s="87"/>
      <c r="S148" s="88"/>
      <c r="T148" s="87"/>
      <c r="U148" s="89"/>
      <c r="V148" s="86"/>
      <c r="W148" s="87"/>
      <c r="X148" s="58"/>
      <c r="Y148" s="89"/>
      <c r="Z148" s="58"/>
      <c r="AA148" s="58"/>
      <c r="AB148" s="89"/>
      <c r="AC148" s="90"/>
    </row>
    <row r="149" spans="1:29" ht="23.4" x14ac:dyDescent="0.45">
      <c r="A149" s="55"/>
      <c r="B149" s="55"/>
      <c r="C149" s="55"/>
      <c r="D149" s="55"/>
      <c r="E149" s="55"/>
      <c r="F149" s="55"/>
      <c r="G149" s="91"/>
      <c r="H149" s="25"/>
      <c r="I149" s="25"/>
      <c r="J149" s="25"/>
      <c r="K149" s="25"/>
      <c r="L149" s="25"/>
      <c r="M149" s="84"/>
      <c r="N149" s="84"/>
      <c r="O149" s="25"/>
      <c r="P149" s="25"/>
      <c r="Q149" s="25"/>
      <c r="R149" s="87"/>
      <c r="S149" s="88"/>
      <c r="T149" s="87"/>
      <c r="U149" s="89"/>
      <c r="V149" s="86"/>
      <c r="W149" s="87"/>
      <c r="X149" s="58"/>
      <c r="Y149" s="89"/>
      <c r="Z149" s="58"/>
      <c r="AA149" s="58"/>
      <c r="AB149" s="89"/>
      <c r="AC149" s="90"/>
    </row>
    <row r="150" spans="1:29" ht="23.4" x14ac:dyDescent="0.45">
      <c r="A150" s="55"/>
      <c r="B150" s="55"/>
      <c r="C150" s="55"/>
      <c r="D150" s="55"/>
      <c r="E150" s="55"/>
      <c r="F150" s="55"/>
      <c r="G150" s="91"/>
      <c r="H150" s="25"/>
      <c r="I150" s="25"/>
      <c r="J150" s="25"/>
      <c r="K150" s="25"/>
      <c r="L150" s="25"/>
      <c r="M150" s="84"/>
      <c r="N150" s="84"/>
      <c r="O150" s="25"/>
      <c r="P150" s="25"/>
      <c r="Q150" s="25"/>
      <c r="R150" s="87"/>
      <c r="S150" s="88"/>
      <c r="T150" s="87"/>
      <c r="U150" s="89"/>
      <c r="V150" s="86"/>
      <c r="W150" s="87"/>
      <c r="X150" s="58"/>
      <c r="Y150" s="89"/>
      <c r="Z150" s="58"/>
      <c r="AA150" s="58"/>
      <c r="AB150" s="89"/>
      <c r="AC150" s="90"/>
    </row>
    <row r="151" spans="1:29" ht="23.4" x14ac:dyDescent="0.45">
      <c r="A151" s="55"/>
      <c r="B151" s="55"/>
      <c r="C151" s="55"/>
      <c r="D151" s="55"/>
      <c r="E151" s="55"/>
      <c r="F151" s="55"/>
      <c r="G151" s="91"/>
      <c r="H151" s="25"/>
      <c r="I151" s="25"/>
      <c r="J151" s="25"/>
      <c r="K151" s="25"/>
      <c r="L151" s="25"/>
      <c r="M151" s="84"/>
      <c r="N151" s="84"/>
      <c r="O151" s="25"/>
      <c r="P151" s="25"/>
      <c r="Q151" s="25"/>
      <c r="R151" s="87"/>
      <c r="S151" s="88"/>
      <c r="T151" s="87"/>
      <c r="U151" s="89"/>
      <c r="V151" s="86"/>
      <c r="W151" s="87"/>
      <c r="X151" s="58"/>
      <c r="Y151" s="89"/>
      <c r="Z151" s="58"/>
      <c r="AA151" s="58"/>
      <c r="AB151" s="89"/>
      <c r="AC151" s="90"/>
    </row>
    <row r="152" spans="1:29" ht="23.4" x14ac:dyDescent="0.45">
      <c r="A152" s="55"/>
      <c r="B152" s="55"/>
      <c r="C152" s="55"/>
      <c r="D152" s="55"/>
      <c r="E152" s="55"/>
      <c r="F152" s="55"/>
      <c r="G152" s="91"/>
      <c r="H152" s="25"/>
      <c r="I152" s="25"/>
      <c r="J152" s="25"/>
      <c r="K152" s="25"/>
      <c r="L152" s="25"/>
      <c r="M152" s="84"/>
      <c r="N152" s="84"/>
      <c r="O152" s="25"/>
      <c r="P152" s="25"/>
      <c r="Q152" s="25"/>
      <c r="R152" s="87"/>
      <c r="S152" s="88"/>
      <c r="T152" s="87"/>
      <c r="U152" s="89"/>
      <c r="V152" s="86"/>
      <c r="W152" s="87"/>
      <c r="X152" s="58"/>
      <c r="Y152" s="89"/>
      <c r="Z152" s="58"/>
      <c r="AA152" s="58"/>
      <c r="AB152" s="89"/>
      <c r="AC152" s="90"/>
    </row>
    <row r="153" spans="1:29" ht="23.4" x14ac:dyDescent="0.45">
      <c r="A153" s="55"/>
      <c r="B153" s="55"/>
      <c r="C153" s="55"/>
      <c r="D153" s="55"/>
      <c r="E153" s="55"/>
      <c r="F153" s="55"/>
      <c r="G153" s="91"/>
      <c r="H153" s="25"/>
      <c r="I153" s="25"/>
      <c r="J153" s="25"/>
      <c r="K153" s="25"/>
      <c r="L153" s="25"/>
      <c r="M153" s="84"/>
      <c r="N153" s="84"/>
      <c r="O153" s="25"/>
      <c r="P153" s="25"/>
      <c r="Q153" s="25"/>
      <c r="R153" s="87"/>
      <c r="S153" s="88"/>
      <c r="T153" s="87"/>
      <c r="U153" s="89"/>
      <c r="V153" s="86"/>
      <c r="W153" s="87"/>
      <c r="X153" s="58"/>
      <c r="Y153" s="89"/>
      <c r="Z153" s="58"/>
      <c r="AA153" s="58"/>
      <c r="AB153" s="89"/>
      <c r="AC153" s="90"/>
    </row>
    <row r="154" spans="1:29" ht="23.4" x14ac:dyDescent="0.45">
      <c r="A154" s="55"/>
      <c r="B154" s="55"/>
      <c r="C154" s="55"/>
      <c r="D154" s="55"/>
      <c r="E154" s="55"/>
      <c r="F154" s="55"/>
      <c r="G154" s="91"/>
      <c r="H154" s="25"/>
      <c r="I154" s="25"/>
      <c r="J154" s="25"/>
      <c r="K154" s="25"/>
      <c r="L154" s="25"/>
      <c r="M154" s="84"/>
      <c r="N154" s="84"/>
      <c r="O154" s="25"/>
      <c r="P154" s="25"/>
      <c r="Q154" s="25"/>
      <c r="R154" s="87"/>
      <c r="S154" s="88"/>
      <c r="T154" s="87"/>
      <c r="U154" s="89"/>
      <c r="V154" s="86"/>
      <c r="W154" s="87"/>
      <c r="X154" s="58"/>
      <c r="Y154" s="89"/>
      <c r="Z154" s="58"/>
      <c r="AA154" s="58"/>
      <c r="AB154" s="89"/>
      <c r="AC154" s="90"/>
    </row>
    <row r="155" spans="1:29" ht="23.4" x14ac:dyDescent="0.45">
      <c r="A155" s="55"/>
      <c r="B155" s="55"/>
      <c r="C155" s="55"/>
      <c r="D155" s="55"/>
      <c r="E155" s="55"/>
      <c r="F155" s="55"/>
      <c r="G155" s="91"/>
      <c r="H155" s="25"/>
      <c r="I155" s="25"/>
      <c r="J155" s="25"/>
      <c r="K155" s="25"/>
      <c r="L155" s="25"/>
      <c r="M155" s="84"/>
      <c r="N155" s="84"/>
      <c r="O155" s="25"/>
      <c r="P155" s="25"/>
      <c r="Q155" s="25"/>
      <c r="R155" s="87"/>
      <c r="S155" s="88"/>
      <c r="T155" s="87"/>
      <c r="U155" s="89"/>
      <c r="V155" s="86"/>
      <c r="W155" s="87"/>
      <c r="X155" s="58"/>
      <c r="Y155" s="89"/>
      <c r="Z155" s="58"/>
      <c r="AA155" s="58"/>
      <c r="AB155" s="89"/>
      <c r="AC155" s="90"/>
    </row>
    <row r="156" spans="1:29" ht="23.4" x14ac:dyDescent="0.45">
      <c r="A156" s="55"/>
      <c r="B156" s="55"/>
      <c r="C156" s="55"/>
      <c r="D156" s="55"/>
      <c r="E156" s="55"/>
      <c r="F156" s="55"/>
      <c r="G156" s="91"/>
      <c r="H156" s="25"/>
      <c r="I156" s="25"/>
      <c r="J156" s="25"/>
      <c r="K156" s="25"/>
      <c r="L156" s="25"/>
      <c r="M156" s="84"/>
      <c r="N156" s="84"/>
      <c r="O156" s="25"/>
      <c r="P156" s="25"/>
      <c r="Q156" s="25"/>
      <c r="R156" s="87"/>
      <c r="S156" s="88"/>
      <c r="T156" s="87"/>
      <c r="U156" s="89"/>
      <c r="V156" s="86"/>
      <c r="W156" s="87"/>
      <c r="X156" s="58"/>
      <c r="Y156" s="89"/>
      <c r="Z156" s="58"/>
      <c r="AA156" s="58"/>
      <c r="AB156" s="89"/>
      <c r="AC156" s="90"/>
    </row>
    <row r="157" spans="1:29" ht="23.4" x14ac:dyDescent="0.45">
      <c r="A157" s="55"/>
      <c r="B157" s="55"/>
      <c r="C157" s="55"/>
      <c r="D157" s="55"/>
      <c r="E157" s="55"/>
      <c r="F157" s="55"/>
      <c r="G157" s="91"/>
      <c r="H157" s="25"/>
      <c r="I157" s="25"/>
      <c r="J157" s="25"/>
      <c r="K157" s="25"/>
      <c r="L157" s="25"/>
      <c r="M157" s="84"/>
      <c r="N157" s="84"/>
      <c r="O157" s="25"/>
      <c r="P157" s="25"/>
      <c r="Q157" s="25"/>
      <c r="R157" s="87"/>
      <c r="S157" s="88"/>
      <c r="T157" s="87"/>
      <c r="U157" s="89"/>
      <c r="V157" s="86"/>
      <c r="W157" s="87"/>
      <c r="X157" s="58"/>
      <c r="Y157" s="89"/>
      <c r="Z157" s="58"/>
      <c r="AA157" s="58"/>
      <c r="AB157" s="89"/>
      <c r="AC157" s="90"/>
    </row>
    <row r="158" spans="1:29" ht="23.4" x14ac:dyDescent="0.45">
      <c r="A158" s="55"/>
      <c r="B158" s="55"/>
      <c r="C158" s="55"/>
      <c r="D158" s="55"/>
      <c r="E158" s="55"/>
      <c r="F158" s="55"/>
      <c r="G158" s="91"/>
      <c r="H158" s="25"/>
      <c r="I158" s="25"/>
      <c r="J158" s="25"/>
      <c r="K158" s="25"/>
      <c r="L158" s="25"/>
      <c r="M158" s="84"/>
      <c r="N158" s="84"/>
      <c r="O158" s="25"/>
      <c r="P158" s="25"/>
      <c r="Q158" s="25"/>
      <c r="R158" s="87"/>
      <c r="S158" s="88"/>
      <c r="T158" s="87"/>
      <c r="U158" s="89"/>
      <c r="V158" s="86"/>
      <c r="W158" s="87"/>
      <c r="X158" s="58"/>
      <c r="Y158" s="89"/>
      <c r="Z158" s="58"/>
      <c r="AA158" s="58"/>
      <c r="AB158" s="89"/>
      <c r="AC158" s="90"/>
    </row>
    <row r="159" spans="1:29" ht="23.4" x14ac:dyDescent="0.45">
      <c r="A159" s="55"/>
      <c r="B159" s="55"/>
      <c r="C159" s="55"/>
      <c r="D159" s="55"/>
      <c r="E159" s="55"/>
      <c r="F159" s="55"/>
      <c r="G159" s="91"/>
      <c r="H159" s="25"/>
      <c r="I159" s="25"/>
      <c r="J159" s="25"/>
      <c r="K159" s="25"/>
      <c r="L159" s="25"/>
      <c r="M159" s="84"/>
      <c r="N159" s="84"/>
      <c r="O159" s="25"/>
      <c r="P159" s="25"/>
      <c r="Q159" s="25"/>
      <c r="R159" s="87"/>
      <c r="S159" s="88"/>
      <c r="T159" s="87"/>
      <c r="U159" s="89"/>
      <c r="V159" s="86"/>
      <c r="W159" s="87"/>
      <c r="X159" s="58"/>
      <c r="Y159" s="89"/>
      <c r="Z159" s="58"/>
      <c r="AA159" s="58"/>
      <c r="AB159" s="89"/>
      <c r="AC159" s="90"/>
    </row>
    <row r="160" spans="1:29" ht="23.4" x14ac:dyDescent="0.45">
      <c r="A160" s="55"/>
      <c r="B160" s="55"/>
      <c r="C160" s="55"/>
      <c r="D160" s="55"/>
      <c r="E160" s="55"/>
      <c r="F160" s="55"/>
      <c r="G160" s="91"/>
      <c r="H160" s="25"/>
      <c r="I160" s="25"/>
      <c r="J160" s="25"/>
      <c r="K160" s="25"/>
      <c r="L160" s="25"/>
      <c r="M160" s="84"/>
      <c r="N160" s="84"/>
      <c r="O160" s="25"/>
      <c r="P160" s="25"/>
      <c r="Q160" s="25"/>
      <c r="R160" s="87"/>
      <c r="S160" s="88"/>
      <c r="T160" s="87"/>
      <c r="U160" s="89"/>
      <c r="V160" s="86"/>
      <c r="W160" s="87"/>
      <c r="X160" s="58"/>
      <c r="Y160" s="89"/>
      <c r="Z160" s="58"/>
      <c r="AA160" s="58"/>
      <c r="AB160" s="89"/>
      <c r="AC160" s="90"/>
    </row>
    <row r="161" spans="1:29" ht="23.4" x14ac:dyDescent="0.45">
      <c r="A161" s="55"/>
      <c r="B161" s="55"/>
      <c r="C161" s="55"/>
      <c r="D161" s="55"/>
      <c r="E161" s="55"/>
      <c r="F161" s="55"/>
      <c r="G161" s="91"/>
      <c r="H161" s="25"/>
      <c r="I161" s="25"/>
      <c r="J161" s="25"/>
      <c r="K161" s="25"/>
      <c r="L161" s="25"/>
      <c r="M161" s="84"/>
      <c r="N161" s="84"/>
      <c r="O161" s="25"/>
      <c r="P161" s="25"/>
      <c r="Q161" s="25"/>
      <c r="R161" s="87"/>
      <c r="S161" s="88"/>
      <c r="T161" s="87"/>
      <c r="U161" s="89"/>
      <c r="V161" s="86"/>
      <c r="W161" s="87"/>
      <c r="X161" s="58"/>
      <c r="Y161" s="89"/>
      <c r="Z161" s="58"/>
      <c r="AA161" s="58"/>
      <c r="AB161" s="89"/>
      <c r="AC161" s="90"/>
    </row>
    <row r="162" spans="1:29" ht="23.4" x14ac:dyDescent="0.45">
      <c r="A162" s="55"/>
      <c r="B162" s="55"/>
      <c r="C162" s="55"/>
      <c r="D162" s="55"/>
      <c r="E162" s="55"/>
      <c r="F162" s="55"/>
      <c r="G162" s="91"/>
      <c r="H162" s="25"/>
      <c r="I162" s="25"/>
      <c r="J162" s="25"/>
      <c r="K162" s="25"/>
      <c r="L162" s="25"/>
      <c r="M162" s="84"/>
      <c r="N162" s="84"/>
      <c r="O162" s="25"/>
      <c r="P162" s="25"/>
      <c r="Q162" s="25"/>
      <c r="R162" s="87"/>
      <c r="S162" s="88"/>
      <c r="T162" s="87"/>
      <c r="U162" s="89"/>
      <c r="V162" s="86"/>
      <c r="W162" s="87"/>
      <c r="X162" s="58"/>
      <c r="Y162" s="89"/>
      <c r="Z162" s="58"/>
      <c r="AA162" s="58"/>
      <c r="AB162" s="89"/>
      <c r="AC162" s="90"/>
    </row>
    <row r="163" spans="1:29" ht="23.4" x14ac:dyDescent="0.45">
      <c r="A163" s="55"/>
      <c r="B163" s="55"/>
      <c r="C163" s="55"/>
      <c r="D163" s="55"/>
      <c r="E163" s="55"/>
      <c r="F163" s="55"/>
      <c r="G163" s="91"/>
      <c r="H163" s="25"/>
      <c r="I163" s="25"/>
      <c r="J163" s="25"/>
      <c r="K163" s="25"/>
      <c r="L163" s="25"/>
      <c r="M163" s="84"/>
      <c r="N163" s="84"/>
      <c r="O163" s="25"/>
      <c r="P163" s="25"/>
      <c r="Q163" s="25"/>
      <c r="R163" s="87"/>
      <c r="S163" s="88"/>
      <c r="T163" s="87"/>
      <c r="U163" s="89"/>
      <c r="V163" s="86"/>
      <c r="W163" s="87"/>
      <c r="X163" s="58"/>
      <c r="Y163" s="89"/>
      <c r="Z163" s="58"/>
      <c r="AA163" s="58"/>
      <c r="AB163" s="89"/>
      <c r="AC163" s="90"/>
    </row>
    <row r="164" spans="1:29" ht="23.4" x14ac:dyDescent="0.45">
      <c r="A164" s="55"/>
      <c r="B164" s="55"/>
      <c r="C164" s="55"/>
      <c r="D164" s="55"/>
      <c r="E164" s="55"/>
      <c r="F164" s="55"/>
      <c r="G164" s="91"/>
      <c r="H164" s="25"/>
      <c r="I164" s="25"/>
      <c r="J164" s="25"/>
      <c r="K164" s="25"/>
      <c r="L164" s="25"/>
      <c r="M164" s="84"/>
      <c r="N164" s="84"/>
      <c r="O164" s="25"/>
      <c r="P164" s="25"/>
      <c r="Q164" s="25"/>
      <c r="R164" s="87"/>
      <c r="S164" s="88"/>
      <c r="T164" s="87"/>
      <c r="U164" s="89"/>
      <c r="V164" s="86"/>
      <c r="W164" s="87"/>
      <c r="X164" s="58"/>
      <c r="Y164" s="89"/>
      <c r="Z164" s="58"/>
      <c r="AA164" s="58"/>
      <c r="AB164" s="89"/>
      <c r="AC164" s="90"/>
    </row>
    <row r="165" spans="1:29" ht="23.4" x14ac:dyDescent="0.45">
      <c r="A165" s="55"/>
      <c r="B165" s="55"/>
      <c r="C165" s="55"/>
      <c r="D165" s="55"/>
      <c r="E165" s="55"/>
      <c r="F165" s="55"/>
      <c r="G165" s="91"/>
      <c r="H165" s="25"/>
      <c r="I165" s="25"/>
      <c r="J165" s="25"/>
      <c r="K165" s="25"/>
      <c r="L165" s="25"/>
      <c r="M165" s="84"/>
      <c r="N165" s="84"/>
      <c r="O165" s="25"/>
      <c r="P165" s="25"/>
      <c r="Q165" s="25"/>
      <c r="R165" s="87"/>
      <c r="S165" s="88"/>
      <c r="T165" s="87"/>
      <c r="U165" s="89"/>
      <c r="V165" s="86"/>
      <c r="W165" s="87"/>
      <c r="X165" s="58"/>
      <c r="Y165" s="89"/>
      <c r="Z165" s="58"/>
      <c r="AA165" s="58"/>
      <c r="AB165" s="89"/>
      <c r="AC165" s="90"/>
    </row>
    <row r="166" spans="1:29" ht="23.4" x14ac:dyDescent="0.45">
      <c r="A166" s="55"/>
      <c r="B166" s="55"/>
      <c r="C166" s="55"/>
      <c r="D166" s="55"/>
      <c r="E166" s="55"/>
      <c r="F166" s="55"/>
      <c r="G166" s="91"/>
      <c r="H166" s="25"/>
      <c r="I166" s="25"/>
      <c r="J166" s="25"/>
      <c r="K166" s="25"/>
      <c r="L166" s="25"/>
      <c r="M166" s="84"/>
      <c r="N166" s="84"/>
      <c r="O166" s="25"/>
      <c r="P166" s="25"/>
      <c r="Q166" s="25"/>
      <c r="R166" s="87"/>
      <c r="S166" s="88"/>
      <c r="T166" s="87"/>
      <c r="U166" s="89"/>
      <c r="V166" s="86"/>
      <c r="W166" s="87"/>
      <c r="X166" s="58"/>
      <c r="Y166" s="89"/>
      <c r="Z166" s="58"/>
      <c r="AA166" s="58"/>
      <c r="AB166" s="89"/>
      <c r="AC166" s="90"/>
    </row>
    <row r="167" spans="1:29" ht="23.4" x14ac:dyDescent="0.45">
      <c r="A167" s="55"/>
      <c r="B167" s="55"/>
      <c r="C167" s="55"/>
      <c r="D167" s="55"/>
      <c r="E167" s="55"/>
      <c r="F167" s="55"/>
      <c r="G167" s="91"/>
      <c r="H167" s="25"/>
      <c r="I167" s="25"/>
      <c r="J167" s="25"/>
      <c r="K167" s="25"/>
      <c r="L167" s="25"/>
      <c r="M167" s="84"/>
      <c r="N167" s="84"/>
      <c r="O167" s="25"/>
      <c r="P167" s="25"/>
      <c r="Q167" s="25"/>
      <c r="R167" s="87"/>
      <c r="S167" s="88"/>
      <c r="T167" s="87"/>
      <c r="U167" s="89"/>
      <c r="V167" s="86"/>
      <c r="W167" s="87"/>
      <c r="X167" s="58"/>
      <c r="Y167" s="89"/>
      <c r="Z167" s="58"/>
      <c r="AA167" s="58"/>
      <c r="AB167" s="89"/>
      <c r="AC167" s="90"/>
    </row>
    <row r="168" spans="1:29" ht="23.4" x14ac:dyDescent="0.45">
      <c r="A168" s="55"/>
      <c r="B168" s="55"/>
      <c r="C168" s="55"/>
      <c r="D168" s="55"/>
      <c r="E168" s="55"/>
      <c r="F168" s="55"/>
      <c r="G168" s="91"/>
      <c r="H168" s="25"/>
      <c r="I168" s="25"/>
      <c r="J168" s="25"/>
      <c r="K168" s="25"/>
      <c r="L168" s="25"/>
      <c r="M168" s="84"/>
      <c r="N168" s="84"/>
      <c r="O168" s="25"/>
      <c r="P168" s="25"/>
      <c r="Q168" s="25"/>
      <c r="R168" s="87"/>
      <c r="S168" s="88"/>
      <c r="T168" s="87"/>
      <c r="U168" s="89"/>
      <c r="V168" s="86"/>
      <c r="W168" s="87"/>
      <c r="X168" s="58"/>
      <c r="Y168" s="89"/>
      <c r="Z168" s="58"/>
      <c r="AA168" s="58"/>
      <c r="AB168" s="89"/>
      <c r="AC168" s="90"/>
    </row>
    <row r="169" spans="1:29" ht="23.4" x14ac:dyDescent="0.45">
      <c r="A169" s="55"/>
      <c r="B169" s="55"/>
      <c r="C169" s="55"/>
      <c r="D169" s="55"/>
      <c r="E169" s="55"/>
      <c r="F169" s="55"/>
      <c r="G169" s="91"/>
      <c r="H169" s="25"/>
      <c r="I169" s="25"/>
      <c r="J169" s="25"/>
      <c r="K169" s="25"/>
      <c r="L169" s="25"/>
      <c r="M169" s="84"/>
      <c r="N169" s="84"/>
      <c r="O169" s="25"/>
      <c r="P169" s="25"/>
      <c r="Q169" s="25"/>
      <c r="R169" s="87"/>
      <c r="S169" s="88"/>
      <c r="T169" s="87"/>
      <c r="U169" s="89"/>
      <c r="V169" s="86"/>
      <c r="W169" s="87"/>
      <c r="X169" s="58"/>
      <c r="Y169" s="89"/>
      <c r="Z169" s="58"/>
      <c r="AA169" s="58"/>
      <c r="AB169" s="89"/>
      <c r="AC169" s="90"/>
    </row>
    <row r="170" spans="1:29" ht="23.4" x14ac:dyDescent="0.45">
      <c r="A170" s="55"/>
      <c r="B170" s="55"/>
      <c r="C170" s="55"/>
      <c r="D170" s="55"/>
      <c r="E170" s="55"/>
      <c r="F170" s="55"/>
      <c r="G170" s="91"/>
      <c r="H170" s="25"/>
      <c r="I170" s="25"/>
      <c r="J170" s="25"/>
      <c r="K170" s="25"/>
      <c r="L170" s="25"/>
      <c r="M170" s="84"/>
      <c r="N170" s="84"/>
      <c r="O170" s="25"/>
      <c r="P170" s="25"/>
      <c r="Q170" s="25"/>
      <c r="R170" s="87"/>
      <c r="S170" s="88"/>
      <c r="T170" s="87"/>
      <c r="U170" s="89"/>
      <c r="V170" s="86"/>
      <c r="W170" s="87"/>
      <c r="X170" s="58"/>
      <c r="Y170" s="89"/>
      <c r="Z170" s="58"/>
      <c r="AA170" s="58"/>
      <c r="AB170" s="89"/>
      <c r="AC170" s="90"/>
    </row>
    <row r="171" spans="1:29" ht="23.4" x14ac:dyDescent="0.45">
      <c r="A171" s="55"/>
      <c r="B171" s="55"/>
      <c r="C171" s="55"/>
      <c r="D171" s="55"/>
      <c r="E171" s="55"/>
      <c r="F171" s="55"/>
      <c r="G171" s="91"/>
      <c r="H171" s="25"/>
      <c r="I171" s="25"/>
      <c r="J171" s="25"/>
      <c r="K171" s="25"/>
      <c r="L171" s="25"/>
      <c r="M171" s="84"/>
      <c r="N171" s="84"/>
      <c r="O171" s="25"/>
      <c r="P171" s="25"/>
      <c r="Q171" s="25"/>
      <c r="R171" s="87"/>
      <c r="S171" s="88"/>
      <c r="T171" s="87"/>
      <c r="U171" s="89"/>
      <c r="V171" s="86"/>
      <c r="W171" s="87"/>
      <c r="X171" s="58"/>
      <c r="Y171" s="89"/>
      <c r="Z171" s="58"/>
      <c r="AA171" s="58"/>
      <c r="AB171" s="89"/>
      <c r="AC171" s="90"/>
    </row>
    <row r="172" spans="1:29" ht="23.4" x14ac:dyDescent="0.45">
      <c r="A172" s="55"/>
      <c r="B172" s="55"/>
      <c r="C172" s="55"/>
      <c r="D172" s="55"/>
      <c r="E172" s="55"/>
      <c r="F172" s="55"/>
      <c r="G172" s="91"/>
      <c r="H172" s="25"/>
      <c r="I172" s="25"/>
      <c r="J172" s="25"/>
      <c r="K172" s="25"/>
      <c r="L172" s="25"/>
      <c r="M172" s="84"/>
      <c r="N172" s="84"/>
      <c r="O172" s="25"/>
      <c r="P172" s="25"/>
      <c r="Q172" s="25"/>
      <c r="R172" s="87"/>
      <c r="S172" s="88"/>
      <c r="T172" s="87"/>
      <c r="U172" s="89"/>
      <c r="V172" s="86"/>
      <c r="W172" s="87"/>
      <c r="X172" s="58"/>
      <c r="Y172" s="89"/>
      <c r="Z172" s="58"/>
      <c r="AA172" s="58"/>
      <c r="AB172" s="89"/>
      <c r="AC172" s="90"/>
    </row>
    <row r="173" spans="1:29" ht="23.4" x14ac:dyDescent="0.45">
      <c r="A173" s="55"/>
      <c r="B173" s="55"/>
      <c r="C173" s="55"/>
      <c r="D173" s="55"/>
      <c r="E173" s="55"/>
      <c r="F173" s="55"/>
      <c r="G173" s="91"/>
      <c r="H173" s="25"/>
      <c r="I173" s="25"/>
      <c r="J173" s="25"/>
      <c r="K173" s="25"/>
      <c r="L173" s="25"/>
      <c r="M173" s="84"/>
      <c r="N173" s="84"/>
      <c r="O173" s="25"/>
      <c r="P173" s="25"/>
      <c r="Q173" s="25"/>
      <c r="R173" s="87"/>
      <c r="S173" s="88"/>
      <c r="T173" s="87"/>
      <c r="U173" s="89"/>
      <c r="V173" s="86"/>
      <c r="W173" s="87"/>
      <c r="X173" s="58"/>
      <c r="Y173" s="89"/>
      <c r="Z173" s="58"/>
      <c r="AA173" s="58"/>
      <c r="AB173" s="89"/>
      <c r="AC173" s="90"/>
    </row>
    <row r="174" spans="1:29" ht="23.4" x14ac:dyDescent="0.45">
      <c r="A174" s="55"/>
      <c r="B174" s="55"/>
      <c r="C174" s="55"/>
      <c r="D174" s="55"/>
      <c r="E174" s="55"/>
      <c r="F174" s="55"/>
      <c r="G174" s="91"/>
      <c r="H174" s="25"/>
      <c r="I174" s="25"/>
      <c r="J174" s="25"/>
      <c r="K174" s="25"/>
      <c r="L174" s="25"/>
      <c r="M174" s="84"/>
      <c r="N174" s="84"/>
      <c r="O174" s="25"/>
      <c r="P174" s="25"/>
      <c r="Q174" s="25"/>
      <c r="R174" s="87"/>
      <c r="S174" s="88"/>
      <c r="T174" s="87"/>
      <c r="U174" s="89"/>
      <c r="V174" s="86"/>
      <c r="W174" s="87"/>
      <c r="X174" s="58"/>
      <c r="Y174" s="89"/>
      <c r="Z174" s="58"/>
      <c r="AA174" s="58"/>
      <c r="AB174" s="89"/>
      <c r="AC174" s="90"/>
    </row>
    <row r="175" spans="1:29" ht="23.4" x14ac:dyDescent="0.45">
      <c r="A175" s="55"/>
      <c r="B175" s="55"/>
      <c r="C175" s="55"/>
      <c r="D175" s="55"/>
      <c r="E175" s="55"/>
      <c r="F175" s="55"/>
      <c r="G175" s="91"/>
      <c r="H175" s="25"/>
      <c r="I175" s="25"/>
      <c r="J175" s="25"/>
      <c r="K175" s="25"/>
      <c r="L175" s="25"/>
      <c r="M175" s="84"/>
      <c r="N175" s="84"/>
      <c r="O175" s="25"/>
      <c r="P175" s="25"/>
      <c r="Q175" s="25"/>
      <c r="R175" s="87"/>
      <c r="S175" s="88"/>
      <c r="T175" s="87"/>
      <c r="U175" s="89"/>
      <c r="V175" s="86"/>
      <c r="W175" s="87"/>
      <c r="X175" s="58"/>
      <c r="Y175" s="89"/>
      <c r="Z175" s="58"/>
      <c r="AA175" s="58"/>
      <c r="AB175" s="89"/>
      <c r="AC175" s="90"/>
    </row>
    <row r="176" spans="1:29" ht="23.4" x14ac:dyDescent="0.45">
      <c r="A176" s="55"/>
      <c r="B176" s="55"/>
      <c r="C176" s="55"/>
      <c r="D176" s="55"/>
      <c r="E176" s="55"/>
      <c r="F176" s="55"/>
      <c r="G176" s="91"/>
      <c r="H176" s="25"/>
      <c r="I176" s="25"/>
      <c r="J176" s="25"/>
      <c r="K176" s="25"/>
      <c r="L176" s="25"/>
      <c r="M176" s="84"/>
      <c r="N176" s="84"/>
      <c r="O176" s="25"/>
      <c r="P176" s="25"/>
      <c r="Q176" s="25"/>
      <c r="R176" s="87"/>
      <c r="S176" s="88"/>
      <c r="T176" s="87"/>
      <c r="U176" s="89"/>
      <c r="V176" s="86"/>
      <c r="W176" s="87"/>
      <c r="X176" s="58"/>
      <c r="Y176" s="89"/>
      <c r="Z176" s="58"/>
      <c r="AA176" s="58"/>
      <c r="AB176" s="89"/>
      <c r="AC176" s="90"/>
    </row>
    <row r="177" spans="1:29" ht="23.4" x14ac:dyDescent="0.45">
      <c r="A177" s="55"/>
      <c r="B177" s="55"/>
      <c r="C177" s="55"/>
      <c r="D177" s="55"/>
      <c r="E177" s="55"/>
      <c r="F177" s="55"/>
      <c r="G177" s="91"/>
      <c r="H177" s="25"/>
      <c r="I177" s="25"/>
      <c r="J177" s="25"/>
      <c r="K177" s="25"/>
      <c r="L177" s="25"/>
      <c r="M177" s="84"/>
      <c r="N177" s="84"/>
      <c r="O177" s="25"/>
      <c r="P177" s="25"/>
      <c r="Q177" s="25"/>
      <c r="R177" s="87"/>
      <c r="S177" s="88"/>
      <c r="T177" s="87"/>
      <c r="U177" s="89"/>
      <c r="V177" s="86"/>
      <c r="W177" s="87"/>
      <c r="X177" s="58"/>
      <c r="Y177" s="89"/>
      <c r="Z177" s="58"/>
      <c r="AA177" s="58"/>
      <c r="AB177" s="89"/>
      <c r="AC177" s="90"/>
    </row>
    <row r="178" spans="1:29" ht="23.4" x14ac:dyDescent="0.45">
      <c r="A178" s="55"/>
      <c r="B178" s="55"/>
      <c r="C178" s="55"/>
      <c r="D178" s="55"/>
      <c r="E178" s="55"/>
      <c r="F178" s="55"/>
      <c r="G178" s="91"/>
      <c r="H178" s="25"/>
      <c r="I178" s="25"/>
      <c r="J178" s="25"/>
      <c r="K178" s="25"/>
      <c r="L178" s="25"/>
      <c r="M178" s="84"/>
      <c r="N178" s="84"/>
      <c r="O178" s="25"/>
      <c r="P178" s="25"/>
      <c r="Q178" s="25"/>
      <c r="R178" s="87"/>
      <c r="S178" s="88"/>
      <c r="T178" s="87"/>
      <c r="U178" s="89"/>
      <c r="V178" s="86"/>
      <c r="W178" s="87"/>
      <c r="X178" s="58"/>
      <c r="Y178" s="89"/>
      <c r="Z178" s="58"/>
      <c r="AA178" s="58"/>
      <c r="AB178" s="89"/>
      <c r="AC178" s="90"/>
    </row>
    <row r="179" spans="1:29" ht="23.4" x14ac:dyDescent="0.45">
      <c r="A179" s="55"/>
      <c r="B179" s="55"/>
      <c r="C179" s="55"/>
      <c r="D179" s="55"/>
      <c r="E179" s="55"/>
      <c r="F179" s="55"/>
      <c r="G179" s="91"/>
      <c r="H179" s="25"/>
      <c r="I179" s="25"/>
      <c r="J179" s="25"/>
      <c r="K179" s="25"/>
      <c r="L179" s="25"/>
      <c r="M179" s="84"/>
      <c r="N179" s="84"/>
      <c r="O179" s="25"/>
      <c r="P179" s="25"/>
      <c r="Q179" s="25"/>
      <c r="R179" s="87"/>
      <c r="S179" s="88"/>
      <c r="T179" s="87"/>
      <c r="U179" s="89"/>
      <c r="V179" s="86"/>
      <c r="W179" s="87"/>
      <c r="X179" s="58"/>
      <c r="Y179" s="89"/>
      <c r="Z179" s="58"/>
      <c r="AA179" s="58"/>
      <c r="AB179" s="89"/>
      <c r="AC179" s="90"/>
    </row>
    <row r="180" spans="1:29" ht="23.4" x14ac:dyDescent="0.45">
      <c r="A180" s="55"/>
      <c r="B180" s="55"/>
      <c r="C180" s="55"/>
      <c r="D180" s="55"/>
      <c r="E180" s="55"/>
      <c r="F180" s="55"/>
      <c r="G180" s="91"/>
      <c r="H180" s="25"/>
      <c r="I180" s="25"/>
      <c r="J180" s="25"/>
      <c r="K180" s="25"/>
      <c r="L180" s="25"/>
      <c r="M180" s="84"/>
      <c r="N180" s="84"/>
      <c r="O180" s="25"/>
      <c r="P180" s="25"/>
      <c r="Q180" s="25"/>
      <c r="R180" s="87"/>
      <c r="S180" s="88"/>
      <c r="T180" s="87"/>
      <c r="U180" s="89"/>
      <c r="V180" s="86"/>
      <c r="W180" s="87"/>
      <c r="X180" s="58"/>
      <c r="Y180" s="89"/>
      <c r="Z180" s="58"/>
      <c r="AA180" s="58"/>
      <c r="AB180" s="89"/>
      <c r="AC180" s="90"/>
    </row>
    <row r="181" spans="1:29" ht="23.4" x14ac:dyDescent="0.45">
      <c r="A181" s="55"/>
      <c r="B181" s="55"/>
      <c r="C181" s="55"/>
      <c r="D181" s="55"/>
      <c r="E181" s="55"/>
      <c r="F181" s="55"/>
      <c r="G181" s="91"/>
      <c r="H181" s="25"/>
      <c r="I181" s="25"/>
      <c r="J181" s="25"/>
      <c r="K181" s="25"/>
      <c r="L181" s="25"/>
      <c r="M181" s="84"/>
      <c r="N181" s="84"/>
      <c r="O181" s="25"/>
      <c r="P181" s="25"/>
      <c r="Q181" s="25"/>
      <c r="R181" s="87"/>
      <c r="S181" s="88"/>
      <c r="T181" s="87"/>
      <c r="U181" s="89"/>
      <c r="V181" s="86"/>
      <c r="W181" s="87"/>
      <c r="X181" s="58"/>
      <c r="Y181" s="89"/>
      <c r="Z181" s="58"/>
      <c r="AA181" s="58"/>
      <c r="AB181" s="89"/>
      <c r="AC181" s="90"/>
    </row>
    <row r="182" spans="1:29" ht="23.4" x14ac:dyDescent="0.45">
      <c r="A182" s="55"/>
      <c r="B182" s="55"/>
      <c r="C182" s="55"/>
      <c r="D182" s="55"/>
      <c r="E182" s="55"/>
      <c r="F182" s="55"/>
      <c r="G182" s="91"/>
      <c r="H182" s="25"/>
      <c r="I182" s="25"/>
      <c r="J182" s="25"/>
      <c r="K182" s="25"/>
      <c r="L182" s="25"/>
      <c r="M182" s="84"/>
      <c r="N182" s="84"/>
      <c r="O182" s="25"/>
      <c r="P182" s="25"/>
      <c r="Q182" s="25"/>
      <c r="R182" s="87"/>
      <c r="S182" s="88"/>
      <c r="T182" s="87"/>
      <c r="U182" s="89"/>
      <c r="V182" s="86"/>
      <c r="W182" s="87"/>
      <c r="X182" s="58"/>
      <c r="Y182" s="89"/>
      <c r="Z182" s="58"/>
      <c r="AA182" s="58"/>
      <c r="AB182" s="89"/>
      <c r="AC182" s="90"/>
    </row>
    <row r="183" spans="1:29" ht="23.4" x14ac:dyDescent="0.45">
      <c r="A183" s="55"/>
      <c r="B183" s="55"/>
      <c r="C183" s="55"/>
      <c r="D183" s="55"/>
      <c r="E183" s="55"/>
      <c r="F183" s="55"/>
      <c r="G183" s="91"/>
      <c r="H183" s="25"/>
      <c r="I183" s="25"/>
      <c r="J183" s="25"/>
      <c r="K183" s="25"/>
      <c r="L183" s="25"/>
      <c r="M183" s="84"/>
      <c r="N183" s="84"/>
      <c r="O183" s="25"/>
      <c r="P183" s="25"/>
      <c r="Q183" s="25"/>
      <c r="R183" s="87"/>
      <c r="S183" s="88"/>
      <c r="T183" s="87"/>
      <c r="U183" s="89"/>
      <c r="V183" s="86"/>
      <c r="W183" s="87"/>
      <c r="X183" s="58"/>
      <c r="Y183" s="89"/>
      <c r="Z183" s="58"/>
      <c r="AA183" s="58"/>
      <c r="AB183" s="89"/>
      <c r="AC183" s="90"/>
    </row>
    <row r="184" spans="1:29" ht="23.4" x14ac:dyDescent="0.45">
      <c r="A184" s="55"/>
      <c r="B184" s="55"/>
      <c r="C184" s="55"/>
      <c r="D184" s="55"/>
      <c r="E184" s="55"/>
      <c r="F184" s="55"/>
      <c r="G184" s="91"/>
      <c r="H184" s="25"/>
      <c r="I184" s="25"/>
      <c r="J184" s="25"/>
      <c r="K184" s="25"/>
      <c r="L184" s="25"/>
      <c r="M184" s="84"/>
      <c r="N184" s="84"/>
      <c r="O184" s="25"/>
      <c r="P184" s="25"/>
      <c r="Q184" s="25"/>
      <c r="R184" s="87"/>
      <c r="S184" s="88"/>
      <c r="T184" s="87"/>
      <c r="U184" s="89"/>
      <c r="V184" s="86"/>
      <c r="W184" s="87"/>
      <c r="X184" s="58"/>
      <c r="Y184" s="89"/>
      <c r="Z184" s="58"/>
      <c r="AA184" s="58"/>
      <c r="AB184" s="89"/>
      <c r="AC184" s="90"/>
    </row>
    <row r="185" spans="1:29" ht="23.4" x14ac:dyDescent="0.45">
      <c r="A185" s="55"/>
      <c r="B185" s="55"/>
      <c r="C185" s="55"/>
      <c r="D185" s="55"/>
      <c r="E185" s="55"/>
      <c r="F185" s="55"/>
      <c r="G185" s="91"/>
      <c r="H185" s="25"/>
      <c r="I185" s="25"/>
      <c r="J185" s="25"/>
      <c r="K185" s="25"/>
      <c r="L185" s="25"/>
      <c r="M185" s="84"/>
      <c r="N185" s="84"/>
      <c r="O185" s="25"/>
      <c r="P185" s="25"/>
      <c r="Q185" s="25"/>
      <c r="R185" s="87"/>
      <c r="S185" s="88"/>
      <c r="T185" s="87"/>
      <c r="U185" s="89"/>
      <c r="V185" s="86"/>
      <c r="W185" s="87"/>
      <c r="X185" s="58"/>
      <c r="Y185" s="89"/>
      <c r="Z185" s="58"/>
      <c r="AA185" s="58"/>
      <c r="AB185" s="89"/>
      <c r="AC185" s="90"/>
    </row>
    <row r="186" spans="1:29" ht="23.4" x14ac:dyDescent="0.45">
      <c r="A186" s="55"/>
      <c r="B186" s="55"/>
      <c r="C186" s="55"/>
      <c r="D186" s="55"/>
      <c r="E186" s="55"/>
      <c r="F186" s="55"/>
      <c r="G186" s="91"/>
      <c r="H186" s="25"/>
      <c r="I186" s="25"/>
      <c r="J186" s="25"/>
      <c r="K186" s="25"/>
      <c r="L186" s="25"/>
      <c r="M186" s="84"/>
      <c r="N186" s="84"/>
      <c r="O186" s="25"/>
      <c r="P186" s="25"/>
      <c r="Q186" s="25"/>
      <c r="R186" s="87"/>
      <c r="S186" s="88"/>
      <c r="T186" s="87"/>
      <c r="U186" s="89"/>
      <c r="V186" s="86"/>
      <c r="W186" s="87"/>
      <c r="X186" s="58"/>
      <c r="Y186" s="89"/>
      <c r="Z186" s="58"/>
      <c r="AA186" s="58"/>
      <c r="AB186" s="89"/>
      <c r="AC186" s="90"/>
    </row>
    <row r="187" spans="1:29" ht="23.4" x14ac:dyDescent="0.45">
      <c r="A187" s="55"/>
      <c r="B187" s="55"/>
      <c r="C187" s="55"/>
      <c r="D187" s="55"/>
      <c r="E187" s="55"/>
      <c r="F187" s="55"/>
      <c r="G187" s="91"/>
      <c r="H187" s="25"/>
      <c r="I187" s="25"/>
      <c r="J187" s="25"/>
      <c r="K187" s="25"/>
      <c r="L187" s="25"/>
      <c r="M187" s="84"/>
      <c r="N187" s="84"/>
      <c r="O187" s="25"/>
      <c r="P187" s="25"/>
      <c r="Q187" s="25"/>
      <c r="R187" s="87"/>
      <c r="S187" s="88"/>
      <c r="T187" s="87"/>
      <c r="U187" s="89"/>
      <c r="V187" s="86"/>
      <c r="W187" s="87"/>
      <c r="X187" s="58"/>
      <c r="Y187" s="89"/>
      <c r="Z187" s="58"/>
      <c r="AA187" s="58"/>
      <c r="AB187" s="89"/>
      <c r="AC187" s="90"/>
    </row>
    <row r="188" spans="1:29" ht="23.4" x14ac:dyDescent="0.45">
      <c r="A188" s="55"/>
      <c r="B188" s="55"/>
      <c r="C188" s="55"/>
      <c r="D188" s="55"/>
      <c r="E188" s="55"/>
      <c r="F188" s="55"/>
      <c r="G188" s="91"/>
      <c r="H188" s="25"/>
      <c r="I188" s="25"/>
      <c r="J188" s="25"/>
      <c r="K188" s="25"/>
      <c r="L188" s="25"/>
      <c r="M188" s="84"/>
      <c r="N188" s="84"/>
      <c r="O188" s="25"/>
      <c r="P188" s="25"/>
      <c r="Q188" s="25"/>
      <c r="R188" s="87"/>
      <c r="S188" s="88"/>
      <c r="T188" s="87"/>
      <c r="U188" s="89"/>
      <c r="V188" s="86"/>
      <c r="W188" s="87"/>
      <c r="X188" s="58"/>
      <c r="Y188" s="89"/>
      <c r="Z188" s="58"/>
      <c r="AA188" s="58"/>
      <c r="AB188" s="89"/>
      <c r="AC188" s="90"/>
    </row>
    <row r="189" spans="1:29" ht="23.4" x14ac:dyDescent="0.45">
      <c r="A189" s="55"/>
      <c r="B189" s="55"/>
      <c r="C189" s="55"/>
      <c r="D189" s="55"/>
      <c r="E189" s="55"/>
      <c r="F189" s="55"/>
      <c r="G189" s="91"/>
      <c r="H189" s="25"/>
      <c r="I189" s="25"/>
      <c r="J189" s="25"/>
      <c r="K189" s="25"/>
      <c r="L189" s="25"/>
      <c r="M189" s="84"/>
      <c r="N189" s="84"/>
      <c r="O189" s="25"/>
      <c r="P189" s="25"/>
      <c r="Q189" s="25"/>
      <c r="R189" s="87"/>
      <c r="S189" s="88"/>
      <c r="T189" s="87"/>
      <c r="U189" s="89"/>
      <c r="V189" s="86"/>
      <c r="W189" s="87"/>
      <c r="X189" s="58"/>
      <c r="Y189" s="89"/>
      <c r="Z189" s="58"/>
      <c r="AA189" s="58"/>
      <c r="AB189" s="89"/>
      <c r="AC189" s="90"/>
    </row>
    <row r="190" spans="1:29" ht="23.4" x14ac:dyDescent="0.45">
      <c r="A190" s="55"/>
      <c r="B190" s="55"/>
      <c r="C190" s="55"/>
      <c r="D190" s="55"/>
      <c r="E190" s="55"/>
      <c r="F190" s="55"/>
      <c r="G190" s="91"/>
      <c r="H190" s="25"/>
      <c r="I190" s="25"/>
      <c r="J190" s="25"/>
      <c r="K190" s="25"/>
      <c r="L190" s="25"/>
      <c r="M190" s="84"/>
      <c r="N190" s="84"/>
      <c r="O190" s="25"/>
      <c r="P190" s="25"/>
      <c r="Q190" s="25"/>
      <c r="R190" s="87"/>
      <c r="S190" s="88"/>
      <c r="T190" s="87"/>
      <c r="U190" s="89"/>
      <c r="V190" s="86"/>
      <c r="W190" s="87"/>
      <c r="X190" s="58"/>
      <c r="Y190" s="89"/>
      <c r="Z190" s="58"/>
      <c r="AA190" s="58"/>
      <c r="AB190" s="89"/>
      <c r="AC190" s="90"/>
    </row>
    <row r="191" spans="1:29" ht="23.4" x14ac:dyDescent="0.45">
      <c r="A191" s="55"/>
      <c r="B191" s="55"/>
      <c r="C191" s="55"/>
      <c r="D191" s="55"/>
      <c r="E191" s="55"/>
      <c r="F191" s="55"/>
      <c r="G191" s="91"/>
      <c r="H191" s="25"/>
      <c r="I191" s="25"/>
      <c r="J191" s="25"/>
      <c r="K191" s="25"/>
      <c r="L191" s="25"/>
      <c r="M191" s="84"/>
      <c r="N191" s="84"/>
      <c r="O191" s="25"/>
      <c r="P191" s="25"/>
      <c r="Q191" s="25"/>
      <c r="R191" s="87"/>
      <c r="S191" s="88"/>
      <c r="T191" s="87"/>
      <c r="U191" s="89"/>
      <c r="V191" s="86"/>
      <c r="W191" s="87"/>
      <c r="X191" s="58"/>
      <c r="Y191" s="89"/>
      <c r="Z191" s="58"/>
      <c r="AA191" s="58"/>
      <c r="AB191" s="89"/>
      <c r="AC191" s="90"/>
    </row>
    <row r="192" spans="1:29" ht="23.4" x14ac:dyDescent="0.45">
      <c r="A192" s="55"/>
      <c r="B192" s="55"/>
      <c r="C192" s="55"/>
      <c r="D192" s="55"/>
      <c r="E192" s="55"/>
      <c r="F192" s="55"/>
      <c r="G192" s="91"/>
      <c r="H192" s="25"/>
      <c r="I192" s="25"/>
      <c r="J192" s="25"/>
      <c r="K192" s="25"/>
      <c r="L192" s="25"/>
      <c r="M192" s="84"/>
      <c r="N192" s="84"/>
      <c r="O192" s="25"/>
      <c r="P192" s="25"/>
      <c r="Q192" s="25"/>
      <c r="R192" s="87"/>
      <c r="S192" s="88"/>
      <c r="T192" s="87"/>
      <c r="U192" s="89"/>
      <c r="V192" s="86"/>
      <c r="W192" s="87"/>
      <c r="X192" s="58"/>
      <c r="Y192" s="89"/>
      <c r="Z192" s="58"/>
      <c r="AA192" s="58"/>
      <c r="AB192" s="89"/>
      <c r="AC192" s="90"/>
    </row>
    <row r="193" spans="1:29" ht="23.4" x14ac:dyDescent="0.45">
      <c r="A193" s="55"/>
      <c r="B193" s="55"/>
      <c r="C193" s="55"/>
      <c r="D193" s="55"/>
      <c r="E193" s="55"/>
      <c r="F193" s="55"/>
      <c r="G193" s="91"/>
      <c r="H193" s="25"/>
      <c r="I193" s="25"/>
      <c r="J193" s="25"/>
      <c r="K193" s="25"/>
      <c r="L193" s="25"/>
      <c r="M193" s="84"/>
      <c r="N193" s="84"/>
      <c r="O193" s="25"/>
      <c r="P193" s="25"/>
      <c r="Q193" s="25"/>
      <c r="R193" s="87"/>
      <c r="S193" s="88"/>
      <c r="T193" s="87"/>
      <c r="U193" s="89"/>
      <c r="V193" s="86"/>
      <c r="W193" s="87"/>
      <c r="X193" s="58"/>
      <c r="Y193" s="89"/>
      <c r="Z193" s="58"/>
      <c r="AA193" s="58"/>
      <c r="AB193" s="89"/>
      <c r="AC193" s="90"/>
    </row>
    <row r="194" spans="1:29" ht="23.4" x14ac:dyDescent="0.45">
      <c r="A194" s="55"/>
      <c r="B194" s="55"/>
      <c r="C194" s="55"/>
      <c r="D194" s="55"/>
      <c r="E194" s="55"/>
      <c r="F194" s="55"/>
      <c r="G194" s="91"/>
      <c r="H194" s="25"/>
      <c r="I194" s="25"/>
      <c r="J194" s="25"/>
      <c r="K194" s="25"/>
      <c r="L194" s="25"/>
      <c r="M194" s="84"/>
      <c r="N194" s="84"/>
      <c r="O194" s="25"/>
      <c r="P194" s="25"/>
      <c r="Q194" s="25"/>
      <c r="R194" s="87"/>
      <c r="S194" s="88"/>
      <c r="T194" s="87"/>
      <c r="U194" s="89"/>
      <c r="V194" s="86"/>
      <c r="W194" s="87"/>
      <c r="X194" s="58"/>
      <c r="Y194" s="89"/>
      <c r="Z194" s="58"/>
      <c r="AA194" s="58"/>
      <c r="AB194" s="89"/>
      <c r="AC194" s="90"/>
    </row>
    <row r="195" spans="1:29" ht="23.4" x14ac:dyDescent="0.45">
      <c r="A195" s="55"/>
      <c r="B195" s="55"/>
      <c r="C195" s="55"/>
      <c r="D195" s="55"/>
      <c r="E195" s="55"/>
      <c r="F195" s="55"/>
      <c r="G195" s="91"/>
      <c r="H195" s="25"/>
      <c r="I195" s="25"/>
      <c r="J195" s="25"/>
      <c r="K195" s="25"/>
      <c r="L195" s="25"/>
      <c r="M195" s="84"/>
      <c r="N195" s="84"/>
      <c r="O195" s="25"/>
      <c r="P195" s="25"/>
      <c r="Q195" s="25"/>
      <c r="R195" s="87"/>
      <c r="S195" s="88"/>
      <c r="T195" s="87"/>
      <c r="U195" s="89"/>
      <c r="V195" s="86"/>
      <c r="W195" s="87"/>
      <c r="X195" s="58"/>
      <c r="Y195" s="89"/>
      <c r="Z195" s="58"/>
      <c r="AA195" s="58"/>
      <c r="AB195" s="89"/>
      <c r="AC195" s="90"/>
    </row>
    <row r="196" spans="1:29" ht="23.4" x14ac:dyDescent="0.45">
      <c r="A196" s="55"/>
      <c r="B196" s="55"/>
      <c r="C196" s="55"/>
      <c r="D196" s="55"/>
      <c r="E196" s="55"/>
      <c r="F196" s="55"/>
      <c r="G196" s="91"/>
      <c r="H196" s="25"/>
      <c r="I196" s="25"/>
      <c r="J196" s="25"/>
      <c r="K196" s="25"/>
      <c r="L196" s="25"/>
      <c r="M196" s="84"/>
      <c r="N196" s="84"/>
      <c r="O196" s="25"/>
      <c r="P196" s="25"/>
      <c r="Q196" s="25"/>
      <c r="R196" s="87"/>
      <c r="S196" s="88"/>
      <c r="T196" s="87"/>
      <c r="U196" s="89"/>
      <c r="V196" s="86"/>
      <c r="W196" s="87"/>
      <c r="X196" s="58"/>
      <c r="Y196" s="89"/>
      <c r="Z196" s="58"/>
      <c r="AA196" s="58"/>
      <c r="AB196" s="89"/>
      <c r="AC196" s="90"/>
    </row>
    <row r="197" spans="1:29" ht="23.4" x14ac:dyDescent="0.45">
      <c r="A197" s="55"/>
      <c r="B197" s="55"/>
      <c r="C197" s="55"/>
      <c r="D197" s="55"/>
      <c r="E197" s="55"/>
      <c r="F197" s="55"/>
      <c r="G197" s="91"/>
      <c r="H197" s="25"/>
      <c r="I197" s="25"/>
      <c r="J197" s="25"/>
      <c r="K197" s="25"/>
      <c r="L197" s="25"/>
      <c r="M197" s="84"/>
      <c r="N197" s="84"/>
      <c r="O197" s="25"/>
      <c r="P197" s="25"/>
      <c r="Q197" s="25"/>
      <c r="R197" s="87"/>
      <c r="S197" s="88"/>
      <c r="T197" s="87"/>
      <c r="U197" s="89"/>
      <c r="V197" s="86"/>
      <c r="W197" s="87"/>
      <c r="X197" s="58"/>
      <c r="Y197" s="89"/>
      <c r="Z197" s="58"/>
      <c r="AA197" s="58"/>
      <c r="AB197" s="89"/>
      <c r="AC197" s="90"/>
    </row>
    <row r="198" spans="1:29" ht="23.4" x14ac:dyDescent="0.45">
      <c r="A198" s="55"/>
      <c r="B198" s="55"/>
      <c r="C198" s="55"/>
      <c r="D198" s="55"/>
      <c r="E198" s="55"/>
      <c r="F198" s="55"/>
      <c r="G198" s="91"/>
      <c r="H198" s="25"/>
      <c r="I198" s="25"/>
      <c r="J198" s="25"/>
      <c r="K198" s="25"/>
      <c r="L198" s="25"/>
      <c r="M198" s="84"/>
      <c r="N198" s="84"/>
      <c r="O198" s="25"/>
      <c r="P198" s="25"/>
      <c r="Q198" s="25"/>
      <c r="R198" s="87"/>
      <c r="S198" s="88"/>
      <c r="T198" s="87"/>
      <c r="U198" s="89"/>
      <c r="V198" s="86"/>
      <c r="W198" s="87"/>
      <c r="X198" s="58"/>
      <c r="Y198" s="89"/>
      <c r="Z198" s="58"/>
      <c r="AA198" s="58"/>
      <c r="AB198" s="89"/>
      <c r="AC198" s="90"/>
    </row>
    <row r="199" spans="1:29" ht="23.4" x14ac:dyDescent="0.45">
      <c r="A199" s="55"/>
      <c r="B199" s="55"/>
      <c r="C199" s="55"/>
      <c r="D199" s="55"/>
      <c r="E199" s="55"/>
      <c r="F199" s="55"/>
      <c r="G199" s="91"/>
      <c r="H199" s="25"/>
      <c r="I199" s="25"/>
      <c r="J199" s="25"/>
      <c r="K199" s="25"/>
      <c r="L199" s="25"/>
      <c r="M199" s="84"/>
      <c r="N199" s="84"/>
      <c r="O199" s="25"/>
      <c r="P199" s="25"/>
      <c r="Q199" s="25"/>
      <c r="R199" s="87"/>
      <c r="S199" s="88"/>
      <c r="T199" s="87"/>
      <c r="U199" s="89"/>
      <c r="V199" s="86"/>
      <c r="W199" s="87"/>
      <c r="X199" s="58"/>
      <c r="Y199" s="89"/>
      <c r="Z199" s="58"/>
      <c r="AA199" s="58"/>
      <c r="AB199" s="89"/>
      <c r="AC199" s="90"/>
    </row>
    <row r="200" spans="1:29" ht="23.4" x14ac:dyDescent="0.45">
      <c r="A200" s="55"/>
      <c r="B200" s="55"/>
      <c r="C200" s="55"/>
      <c r="D200" s="55"/>
      <c r="E200" s="55"/>
      <c r="F200" s="55"/>
      <c r="G200" s="91"/>
      <c r="H200" s="25"/>
      <c r="I200" s="25"/>
      <c r="J200" s="25"/>
      <c r="K200" s="25"/>
      <c r="L200" s="25"/>
      <c r="M200" s="84"/>
      <c r="N200" s="84"/>
      <c r="O200" s="25"/>
      <c r="P200" s="25"/>
      <c r="Q200" s="25"/>
      <c r="R200" s="87"/>
      <c r="S200" s="88"/>
      <c r="T200" s="87"/>
      <c r="U200" s="89"/>
      <c r="V200" s="86"/>
      <c r="W200" s="87"/>
      <c r="X200" s="58"/>
      <c r="Y200" s="89"/>
      <c r="Z200" s="58"/>
      <c r="AA200" s="58"/>
      <c r="AB200" s="89"/>
      <c r="AC200" s="90"/>
    </row>
    <row r="201" spans="1:29" ht="23.4" x14ac:dyDescent="0.45">
      <c r="A201" s="55"/>
      <c r="B201" s="55"/>
      <c r="C201" s="55"/>
      <c r="D201" s="55"/>
      <c r="E201" s="55"/>
      <c r="F201" s="55"/>
      <c r="G201" s="91"/>
      <c r="H201" s="25"/>
      <c r="I201" s="25"/>
      <c r="J201" s="25"/>
      <c r="K201" s="25"/>
      <c r="L201" s="25"/>
      <c r="M201" s="84"/>
      <c r="N201" s="84"/>
      <c r="O201" s="25"/>
      <c r="P201" s="25"/>
      <c r="Q201" s="25"/>
      <c r="R201" s="87"/>
      <c r="S201" s="88"/>
      <c r="T201" s="87"/>
      <c r="U201" s="89"/>
      <c r="V201" s="86"/>
      <c r="W201" s="87"/>
      <c r="X201" s="58"/>
      <c r="Y201" s="89"/>
      <c r="Z201" s="58"/>
      <c r="AA201" s="58"/>
      <c r="AB201" s="89"/>
      <c r="AC201" s="90"/>
    </row>
    <row r="202" spans="1:29" ht="23.4" x14ac:dyDescent="0.45">
      <c r="A202" s="55"/>
      <c r="B202" s="55"/>
      <c r="C202" s="55"/>
      <c r="D202" s="55"/>
      <c r="E202" s="55"/>
      <c r="F202" s="55"/>
      <c r="G202" s="91"/>
      <c r="H202" s="25"/>
      <c r="I202" s="25"/>
      <c r="J202" s="25"/>
      <c r="K202" s="25"/>
      <c r="L202" s="25"/>
      <c r="M202" s="84"/>
      <c r="N202" s="84"/>
      <c r="O202" s="25"/>
      <c r="P202" s="25"/>
      <c r="Q202" s="25"/>
      <c r="R202" s="87"/>
      <c r="S202" s="88"/>
      <c r="T202" s="87"/>
      <c r="U202" s="89"/>
      <c r="V202" s="86"/>
      <c r="W202" s="87"/>
      <c r="X202" s="58"/>
      <c r="Y202" s="89"/>
      <c r="Z202" s="58"/>
      <c r="AA202" s="58"/>
      <c r="AB202" s="89"/>
      <c r="AC202" s="90"/>
    </row>
    <row r="203" spans="1:29" ht="23.4" x14ac:dyDescent="0.45">
      <c r="A203" s="55"/>
      <c r="B203" s="55"/>
      <c r="C203" s="55"/>
      <c r="D203" s="55"/>
      <c r="E203" s="55"/>
      <c r="F203" s="55"/>
      <c r="G203" s="91"/>
      <c r="H203" s="25"/>
      <c r="I203" s="25"/>
      <c r="J203" s="25"/>
      <c r="K203" s="25"/>
      <c r="L203" s="25"/>
      <c r="M203" s="84"/>
      <c r="N203" s="84"/>
      <c r="O203" s="25"/>
      <c r="P203" s="25"/>
      <c r="Q203" s="25"/>
      <c r="R203" s="87"/>
      <c r="S203" s="88"/>
      <c r="T203" s="87"/>
      <c r="U203" s="89"/>
      <c r="V203" s="86"/>
      <c r="W203" s="87"/>
      <c r="X203" s="58"/>
      <c r="Y203" s="89"/>
      <c r="Z203" s="58"/>
      <c r="AA203" s="58"/>
      <c r="AB203" s="89"/>
      <c r="AC203" s="90"/>
    </row>
    <row r="204" spans="1:29" ht="23.4" x14ac:dyDescent="0.45">
      <c r="A204" s="55"/>
      <c r="B204" s="55"/>
      <c r="C204" s="55"/>
      <c r="D204" s="55"/>
      <c r="E204" s="55"/>
      <c r="F204" s="55"/>
      <c r="G204" s="91"/>
      <c r="H204" s="25"/>
      <c r="I204" s="25"/>
      <c r="J204" s="25"/>
      <c r="K204" s="25"/>
      <c r="L204" s="25"/>
      <c r="M204" s="84"/>
      <c r="N204" s="84"/>
      <c r="O204" s="25"/>
      <c r="P204" s="25"/>
      <c r="Q204" s="25"/>
      <c r="R204" s="87"/>
      <c r="S204" s="88"/>
      <c r="T204" s="87"/>
      <c r="U204" s="89"/>
      <c r="V204" s="86"/>
      <c r="W204" s="87"/>
      <c r="X204" s="58"/>
      <c r="Y204" s="89"/>
      <c r="Z204" s="58"/>
      <c r="AA204" s="58"/>
      <c r="AB204" s="89"/>
      <c r="AC204" s="90"/>
    </row>
    <row r="205" spans="1:29" ht="23.4" x14ac:dyDescent="0.45">
      <c r="A205" s="55"/>
      <c r="B205" s="55"/>
      <c r="C205" s="55"/>
      <c r="D205" s="55"/>
      <c r="E205" s="55"/>
      <c r="F205" s="55"/>
      <c r="G205" s="91"/>
      <c r="H205" s="25"/>
      <c r="I205" s="25"/>
      <c r="J205" s="25"/>
      <c r="K205" s="25"/>
      <c r="L205" s="25"/>
      <c r="M205" s="84"/>
      <c r="N205" s="84"/>
      <c r="O205" s="25"/>
      <c r="P205" s="25"/>
      <c r="Q205" s="25"/>
      <c r="R205" s="87"/>
      <c r="S205" s="88"/>
      <c r="T205" s="87"/>
      <c r="U205" s="89"/>
      <c r="V205" s="86"/>
      <c r="W205" s="87"/>
      <c r="X205" s="58"/>
      <c r="Y205" s="89"/>
      <c r="Z205" s="58"/>
      <c r="AA205" s="58"/>
      <c r="AB205" s="89"/>
      <c r="AC205" s="90"/>
    </row>
    <row r="206" spans="1:29" ht="23.4" x14ac:dyDescent="0.45">
      <c r="A206" s="55"/>
      <c r="B206" s="55"/>
      <c r="C206" s="55"/>
      <c r="D206" s="55"/>
      <c r="E206" s="55"/>
      <c r="F206" s="55"/>
      <c r="G206" s="91"/>
      <c r="H206" s="25"/>
      <c r="I206" s="25"/>
      <c r="J206" s="25"/>
      <c r="K206" s="25"/>
      <c r="L206" s="25"/>
      <c r="M206" s="84"/>
      <c r="N206" s="84"/>
      <c r="O206" s="25"/>
      <c r="P206" s="25"/>
      <c r="Q206" s="25"/>
      <c r="R206" s="87"/>
      <c r="S206" s="88"/>
      <c r="T206" s="87"/>
      <c r="U206" s="89"/>
      <c r="V206" s="86"/>
      <c r="W206" s="87"/>
      <c r="X206" s="58"/>
      <c r="Y206" s="89"/>
      <c r="Z206" s="58"/>
      <c r="AA206" s="58"/>
      <c r="AB206" s="89"/>
      <c r="AC206" s="90"/>
    </row>
    <row r="207" spans="1:29" ht="23.4" x14ac:dyDescent="0.45">
      <c r="A207" s="55"/>
      <c r="B207" s="55"/>
      <c r="C207" s="55"/>
      <c r="D207" s="55"/>
      <c r="E207" s="55"/>
      <c r="F207" s="55"/>
      <c r="G207" s="91"/>
      <c r="H207" s="25"/>
      <c r="I207" s="25"/>
      <c r="J207" s="25"/>
      <c r="K207" s="25"/>
      <c r="L207" s="25"/>
      <c r="M207" s="84"/>
      <c r="N207" s="84"/>
      <c r="O207" s="25"/>
      <c r="P207" s="25"/>
      <c r="Q207" s="25"/>
      <c r="R207" s="87"/>
      <c r="S207" s="88"/>
      <c r="T207" s="87"/>
      <c r="U207" s="89"/>
      <c r="V207" s="86"/>
      <c r="W207" s="87"/>
      <c r="X207" s="58"/>
      <c r="Y207" s="89"/>
      <c r="Z207" s="58"/>
      <c r="AA207" s="58"/>
      <c r="AB207" s="89"/>
      <c r="AC207" s="90"/>
    </row>
    <row r="208" spans="1:29" ht="23.4" x14ac:dyDescent="0.45">
      <c r="A208" s="55"/>
      <c r="B208" s="55"/>
      <c r="C208" s="55"/>
      <c r="D208" s="55"/>
      <c r="E208" s="55"/>
      <c r="F208" s="55"/>
      <c r="G208" s="91"/>
      <c r="H208" s="25"/>
      <c r="I208" s="25"/>
      <c r="J208" s="25"/>
      <c r="K208" s="25"/>
      <c r="L208" s="25"/>
      <c r="M208" s="84"/>
      <c r="N208" s="84"/>
      <c r="O208" s="25"/>
      <c r="P208" s="25"/>
      <c r="Q208" s="25"/>
      <c r="R208" s="87"/>
      <c r="S208" s="88"/>
      <c r="T208" s="87"/>
      <c r="U208" s="89"/>
      <c r="V208" s="86"/>
      <c r="W208" s="87"/>
      <c r="X208" s="58"/>
      <c r="Y208" s="89"/>
      <c r="Z208" s="58"/>
      <c r="AA208" s="58"/>
      <c r="AB208" s="89"/>
      <c r="AC208" s="90"/>
    </row>
    <row r="209" spans="1:29" ht="23.4" x14ac:dyDescent="0.45">
      <c r="A209" s="55"/>
      <c r="B209" s="55"/>
      <c r="C209" s="55"/>
      <c r="D209" s="55"/>
      <c r="E209" s="55"/>
      <c r="F209" s="55"/>
      <c r="G209" s="91"/>
      <c r="H209" s="25"/>
      <c r="I209" s="25"/>
      <c r="J209" s="25"/>
      <c r="K209" s="25"/>
      <c r="L209" s="25"/>
      <c r="M209" s="84"/>
      <c r="N209" s="84"/>
      <c r="O209" s="25"/>
      <c r="P209" s="25"/>
      <c r="Q209" s="25"/>
      <c r="R209" s="87"/>
      <c r="S209" s="88"/>
      <c r="T209" s="87"/>
      <c r="U209" s="89"/>
      <c r="V209" s="86"/>
      <c r="W209" s="87"/>
      <c r="X209" s="58"/>
      <c r="Y209" s="89"/>
      <c r="Z209" s="58"/>
      <c r="AA209" s="58"/>
      <c r="AB209" s="89"/>
      <c r="AC209" s="90"/>
    </row>
    <row r="210" spans="1:29" ht="23.4" x14ac:dyDescent="0.45">
      <c r="A210" s="55"/>
      <c r="B210" s="55"/>
      <c r="C210" s="55"/>
      <c r="D210" s="55"/>
      <c r="E210" s="55"/>
      <c r="F210" s="55"/>
      <c r="G210" s="91"/>
      <c r="H210" s="25"/>
      <c r="I210" s="25"/>
      <c r="J210" s="25"/>
      <c r="K210" s="25"/>
      <c r="L210" s="25"/>
      <c r="M210" s="84"/>
      <c r="N210" s="84"/>
      <c r="O210" s="25"/>
      <c r="P210" s="25"/>
      <c r="Q210" s="25"/>
      <c r="R210" s="87"/>
      <c r="S210" s="88"/>
      <c r="T210" s="87"/>
      <c r="U210" s="89"/>
      <c r="V210" s="86"/>
      <c r="W210" s="87"/>
      <c r="X210" s="58"/>
      <c r="Y210" s="89"/>
      <c r="Z210" s="58"/>
      <c r="AA210" s="58"/>
      <c r="AB210" s="89"/>
      <c r="AC210" s="90"/>
    </row>
    <row r="211" spans="1:29" ht="23.4" x14ac:dyDescent="0.45">
      <c r="A211" s="55"/>
      <c r="B211" s="55"/>
      <c r="C211" s="55"/>
      <c r="D211" s="55"/>
      <c r="E211" s="55"/>
      <c r="F211" s="55"/>
      <c r="G211" s="91"/>
      <c r="H211" s="25"/>
      <c r="I211" s="25"/>
      <c r="J211" s="25"/>
      <c r="K211" s="25"/>
      <c r="L211" s="25"/>
      <c r="M211" s="84"/>
      <c r="N211" s="84"/>
      <c r="O211" s="25"/>
      <c r="P211" s="25"/>
      <c r="Q211" s="25"/>
      <c r="R211" s="87"/>
      <c r="S211" s="88"/>
      <c r="T211" s="87"/>
      <c r="U211" s="89"/>
      <c r="V211" s="86"/>
      <c r="W211" s="87"/>
      <c r="X211" s="58"/>
      <c r="Y211" s="89"/>
      <c r="Z211" s="58"/>
      <c r="AA211" s="58"/>
      <c r="AB211" s="89"/>
      <c r="AC211" s="90"/>
    </row>
    <row r="212" spans="1:29" ht="23.4" x14ac:dyDescent="0.45">
      <c r="A212" s="55"/>
      <c r="B212" s="55"/>
      <c r="C212" s="55"/>
      <c r="D212" s="55"/>
      <c r="E212" s="55"/>
      <c r="F212" s="55"/>
      <c r="G212" s="91"/>
      <c r="H212" s="25"/>
      <c r="I212" s="25"/>
      <c r="J212" s="25"/>
      <c r="K212" s="25"/>
      <c r="L212" s="25"/>
      <c r="M212" s="84"/>
      <c r="N212" s="84"/>
      <c r="O212" s="25"/>
      <c r="P212" s="25"/>
      <c r="Q212" s="25"/>
      <c r="R212" s="87"/>
      <c r="S212" s="88"/>
      <c r="T212" s="87"/>
      <c r="U212" s="89"/>
      <c r="V212" s="86"/>
      <c r="W212" s="87"/>
      <c r="X212" s="58"/>
      <c r="Y212" s="89"/>
      <c r="Z212" s="58"/>
      <c r="AA212" s="58"/>
      <c r="AB212" s="89"/>
      <c r="AC212" s="90"/>
    </row>
    <row r="213" spans="1:29" ht="23.4" x14ac:dyDescent="0.45">
      <c r="A213" s="55"/>
      <c r="B213" s="55"/>
      <c r="C213" s="55"/>
      <c r="D213" s="55"/>
      <c r="E213" s="55"/>
      <c r="F213" s="55"/>
      <c r="G213" s="91"/>
      <c r="H213" s="25"/>
      <c r="I213" s="25"/>
      <c r="J213" s="25"/>
      <c r="K213" s="25"/>
      <c r="L213" s="25"/>
      <c r="M213" s="84"/>
      <c r="N213" s="84"/>
      <c r="O213" s="25"/>
      <c r="P213" s="25"/>
      <c r="Q213" s="25"/>
      <c r="R213" s="87"/>
      <c r="S213" s="88"/>
      <c r="T213" s="87"/>
      <c r="U213" s="89"/>
      <c r="V213" s="86"/>
      <c r="W213" s="87"/>
      <c r="X213" s="58"/>
      <c r="Y213" s="89"/>
      <c r="Z213" s="58"/>
      <c r="AA213" s="58"/>
      <c r="AB213" s="89"/>
      <c r="AC213" s="90"/>
    </row>
    <row r="214" spans="1:29" ht="23.4" x14ac:dyDescent="0.45">
      <c r="A214" s="55"/>
      <c r="B214" s="55"/>
      <c r="C214" s="55"/>
      <c r="D214" s="55"/>
      <c r="E214" s="55"/>
      <c r="F214" s="55"/>
      <c r="G214" s="91"/>
      <c r="H214" s="25"/>
      <c r="I214" s="25"/>
      <c r="J214" s="25"/>
      <c r="K214" s="25"/>
      <c r="L214" s="25"/>
      <c r="M214" s="84"/>
      <c r="N214" s="84"/>
      <c r="O214" s="25"/>
      <c r="P214" s="25"/>
      <c r="Q214" s="25"/>
      <c r="R214" s="87"/>
      <c r="S214" s="88"/>
      <c r="T214" s="87"/>
      <c r="U214" s="89"/>
      <c r="V214" s="86"/>
      <c r="W214" s="87"/>
      <c r="X214" s="58"/>
      <c r="Y214" s="89"/>
      <c r="Z214" s="58"/>
      <c r="AA214" s="58"/>
      <c r="AB214" s="89"/>
      <c r="AC214" s="90"/>
    </row>
    <row r="215" spans="1:29" ht="23.4" x14ac:dyDescent="0.45">
      <c r="A215" s="55"/>
      <c r="B215" s="55"/>
      <c r="C215" s="55"/>
      <c r="D215" s="55"/>
      <c r="E215" s="55"/>
      <c r="F215" s="55"/>
      <c r="G215" s="91"/>
      <c r="H215" s="25"/>
      <c r="I215" s="25"/>
      <c r="J215" s="25"/>
      <c r="K215" s="25"/>
      <c r="L215" s="25"/>
      <c r="M215" s="84"/>
      <c r="N215" s="84"/>
      <c r="O215" s="25"/>
      <c r="P215" s="25"/>
      <c r="Q215" s="25"/>
      <c r="R215" s="87"/>
      <c r="S215" s="88"/>
      <c r="T215" s="87"/>
      <c r="U215" s="89"/>
      <c r="V215" s="86"/>
      <c r="W215" s="87"/>
      <c r="X215" s="58"/>
      <c r="Y215" s="89"/>
      <c r="Z215" s="58"/>
      <c r="AA215" s="58"/>
      <c r="AB215" s="89"/>
      <c r="AC215" s="90"/>
    </row>
    <row r="216" spans="1:29" ht="23.4" x14ac:dyDescent="0.45">
      <c r="A216" s="55"/>
      <c r="B216" s="55"/>
      <c r="C216" s="55"/>
      <c r="D216" s="55"/>
      <c r="E216" s="55"/>
      <c r="F216" s="55"/>
      <c r="G216" s="91"/>
      <c r="H216" s="25"/>
      <c r="I216" s="25"/>
      <c r="J216" s="25"/>
      <c r="K216" s="25"/>
      <c r="L216" s="25"/>
      <c r="M216" s="84"/>
      <c r="N216" s="84"/>
      <c r="O216" s="25"/>
      <c r="P216" s="25"/>
      <c r="Q216" s="25"/>
      <c r="R216" s="87"/>
      <c r="S216" s="88"/>
      <c r="T216" s="87"/>
      <c r="U216" s="89"/>
      <c r="V216" s="86"/>
      <c r="W216" s="87"/>
      <c r="X216" s="58"/>
      <c r="Y216" s="89"/>
      <c r="Z216" s="58"/>
      <c r="AA216" s="58"/>
      <c r="AB216" s="89"/>
      <c r="AC216" s="90"/>
    </row>
    <row r="217" spans="1:29" ht="23.4" x14ac:dyDescent="0.45">
      <c r="A217" s="55"/>
      <c r="B217" s="55"/>
      <c r="C217" s="55"/>
      <c r="D217" s="55"/>
      <c r="E217" s="55"/>
      <c r="F217" s="55"/>
      <c r="G217" s="91"/>
      <c r="H217" s="25"/>
      <c r="I217" s="25"/>
      <c r="J217" s="25"/>
      <c r="K217" s="25"/>
      <c r="L217" s="25"/>
      <c r="M217" s="84"/>
      <c r="N217" s="84"/>
      <c r="O217" s="25"/>
      <c r="P217" s="25"/>
      <c r="Q217" s="25"/>
      <c r="R217" s="87"/>
      <c r="S217" s="88"/>
      <c r="T217" s="87"/>
      <c r="U217" s="89"/>
      <c r="V217" s="86"/>
      <c r="W217" s="87"/>
      <c r="X217" s="58"/>
      <c r="Y217" s="89"/>
      <c r="Z217" s="58"/>
      <c r="AA217" s="58"/>
      <c r="AB217" s="89"/>
      <c r="AC217" s="90"/>
    </row>
    <row r="218" spans="1:29" ht="23.4" x14ac:dyDescent="0.45">
      <c r="A218" s="55"/>
      <c r="B218" s="55"/>
      <c r="C218" s="55"/>
      <c r="D218" s="55"/>
      <c r="E218" s="55"/>
      <c r="F218" s="55"/>
      <c r="G218" s="91"/>
      <c r="H218" s="25"/>
      <c r="I218" s="25"/>
      <c r="J218" s="25"/>
      <c r="K218" s="25"/>
      <c r="L218" s="25"/>
      <c r="M218" s="84"/>
      <c r="N218" s="84"/>
      <c r="O218" s="25"/>
      <c r="P218" s="25"/>
      <c r="Q218" s="25"/>
      <c r="R218" s="87"/>
      <c r="S218" s="88"/>
      <c r="T218" s="87"/>
      <c r="U218" s="89"/>
      <c r="V218" s="86"/>
      <c r="W218" s="87"/>
      <c r="X218" s="58"/>
      <c r="Y218" s="89"/>
      <c r="Z218" s="58"/>
      <c r="AA218" s="58"/>
      <c r="AB218" s="89"/>
      <c r="AC218" s="90"/>
    </row>
    <row r="219" spans="1:29" ht="23.4" x14ac:dyDescent="0.45">
      <c r="A219" s="55"/>
      <c r="B219" s="55"/>
      <c r="C219" s="55"/>
      <c r="D219" s="55"/>
      <c r="E219" s="55"/>
      <c r="F219" s="55"/>
      <c r="G219" s="91"/>
      <c r="H219" s="25"/>
      <c r="I219" s="25"/>
      <c r="J219" s="25"/>
      <c r="K219" s="25"/>
      <c r="L219" s="25"/>
      <c r="M219" s="84"/>
      <c r="N219" s="84"/>
      <c r="O219" s="25"/>
      <c r="P219" s="25"/>
      <c r="Q219" s="25"/>
      <c r="R219" s="87"/>
      <c r="S219" s="88"/>
      <c r="T219" s="87"/>
      <c r="U219" s="89"/>
      <c r="V219" s="86"/>
      <c r="W219" s="87"/>
      <c r="X219" s="58"/>
      <c r="Y219" s="89"/>
      <c r="Z219" s="58"/>
      <c r="AA219" s="58"/>
      <c r="AB219" s="89"/>
      <c r="AC219" s="90"/>
    </row>
    <row r="220" spans="1:29" ht="23.4" x14ac:dyDescent="0.45">
      <c r="A220" s="55"/>
      <c r="B220" s="55"/>
      <c r="C220" s="55"/>
      <c r="D220" s="55"/>
      <c r="E220" s="55"/>
      <c r="F220" s="55"/>
      <c r="G220" s="91"/>
      <c r="H220" s="25"/>
      <c r="I220" s="25"/>
      <c r="J220" s="25"/>
      <c r="K220" s="25"/>
      <c r="L220" s="25"/>
      <c r="M220" s="84"/>
      <c r="N220" s="84"/>
      <c r="O220" s="25"/>
      <c r="P220" s="25"/>
      <c r="Q220" s="25"/>
      <c r="R220" s="87"/>
      <c r="S220" s="88"/>
      <c r="T220" s="87"/>
      <c r="U220" s="89"/>
      <c r="V220" s="86"/>
      <c r="W220" s="87"/>
      <c r="X220" s="58"/>
      <c r="Y220" s="89"/>
      <c r="Z220" s="58"/>
      <c r="AA220" s="58"/>
      <c r="AB220" s="89"/>
      <c r="AC220" s="90"/>
    </row>
    <row r="221" spans="1:29" ht="23.4" x14ac:dyDescent="0.45">
      <c r="A221" s="55"/>
      <c r="B221" s="55"/>
      <c r="C221" s="55"/>
      <c r="D221" s="55"/>
      <c r="E221" s="55"/>
      <c r="F221" s="55"/>
      <c r="G221" s="91"/>
      <c r="H221" s="25"/>
      <c r="I221" s="25"/>
      <c r="J221" s="25"/>
      <c r="K221" s="25"/>
      <c r="L221" s="25"/>
      <c r="M221" s="84"/>
      <c r="N221" s="84"/>
      <c r="O221" s="25"/>
      <c r="P221" s="25"/>
      <c r="Q221" s="25"/>
      <c r="R221" s="87"/>
      <c r="S221" s="88"/>
      <c r="T221" s="87"/>
      <c r="U221" s="89"/>
      <c r="V221" s="86"/>
      <c r="W221" s="87"/>
      <c r="X221" s="58"/>
      <c r="Y221" s="89"/>
      <c r="Z221" s="58"/>
      <c r="AA221" s="58"/>
      <c r="AB221" s="89"/>
      <c r="AC221" s="90"/>
    </row>
    <row r="222" spans="1:29" ht="23.4" x14ac:dyDescent="0.45">
      <c r="A222" s="55"/>
      <c r="B222" s="55"/>
      <c r="C222" s="55"/>
      <c r="D222" s="55"/>
      <c r="E222" s="55"/>
      <c r="F222" s="55"/>
      <c r="G222" s="91"/>
      <c r="H222" s="25"/>
      <c r="I222" s="25"/>
      <c r="J222" s="25"/>
      <c r="K222" s="25"/>
      <c r="L222" s="25"/>
      <c r="M222" s="84"/>
      <c r="N222" s="84"/>
      <c r="O222" s="25"/>
      <c r="P222" s="25"/>
      <c r="Q222" s="25"/>
      <c r="R222" s="87"/>
      <c r="S222" s="88"/>
      <c r="T222" s="87"/>
      <c r="U222" s="89"/>
      <c r="V222" s="86"/>
      <c r="W222" s="87"/>
      <c r="X222" s="58"/>
      <c r="Y222" s="89"/>
      <c r="Z222" s="58"/>
      <c r="AA222" s="58"/>
      <c r="AB222" s="89"/>
      <c r="AC222" s="90"/>
    </row>
    <row r="223" spans="1:29" ht="23.4" x14ac:dyDescent="0.45">
      <c r="A223" s="55"/>
      <c r="B223" s="55"/>
      <c r="C223" s="55"/>
      <c r="D223" s="55"/>
      <c r="E223" s="55"/>
      <c r="F223" s="55"/>
      <c r="G223" s="91"/>
      <c r="H223" s="25"/>
      <c r="I223" s="25"/>
      <c r="J223" s="25"/>
      <c r="K223" s="25"/>
      <c r="L223" s="25"/>
      <c r="M223" s="84"/>
      <c r="N223" s="84"/>
      <c r="O223" s="25"/>
      <c r="P223" s="25"/>
      <c r="Q223" s="25"/>
      <c r="R223" s="87"/>
      <c r="S223" s="88"/>
      <c r="T223" s="87"/>
      <c r="U223" s="89"/>
      <c r="V223" s="86"/>
      <c r="W223" s="87"/>
      <c r="X223" s="58"/>
      <c r="Y223" s="89"/>
      <c r="Z223" s="58"/>
      <c r="AA223" s="58"/>
      <c r="AB223" s="89"/>
      <c r="AC223" s="90"/>
    </row>
    <row r="224" spans="1:29" ht="23.4" x14ac:dyDescent="0.45">
      <c r="A224" s="55"/>
      <c r="B224" s="55"/>
      <c r="C224" s="55"/>
      <c r="D224" s="55"/>
      <c r="E224" s="55"/>
      <c r="F224" s="55"/>
      <c r="G224" s="91"/>
      <c r="H224" s="25"/>
      <c r="I224" s="25"/>
      <c r="J224" s="25"/>
      <c r="K224" s="25"/>
      <c r="L224" s="25"/>
      <c r="M224" s="84"/>
      <c r="N224" s="84"/>
      <c r="O224" s="25"/>
      <c r="P224" s="25"/>
      <c r="Q224" s="25"/>
      <c r="R224" s="87"/>
      <c r="S224" s="88"/>
      <c r="T224" s="87"/>
      <c r="U224" s="89"/>
      <c r="V224" s="86"/>
      <c r="W224" s="87"/>
      <c r="X224" s="58"/>
      <c r="Y224" s="89"/>
      <c r="Z224" s="58"/>
      <c r="AA224" s="58"/>
      <c r="AB224" s="89"/>
      <c r="AC224" s="90"/>
    </row>
    <row r="225" spans="1:29" ht="23.4" x14ac:dyDescent="0.45">
      <c r="A225" s="55"/>
      <c r="B225" s="55"/>
      <c r="C225" s="55"/>
      <c r="D225" s="55"/>
      <c r="E225" s="55"/>
      <c r="F225" s="55"/>
      <c r="G225" s="91"/>
      <c r="H225" s="25"/>
      <c r="I225" s="25"/>
      <c r="J225" s="25"/>
      <c r="K225" s="25"/>
      <c r="L225" s="25"/>
      <c r="M225" s="84"/>
      <c r="N225" s="84"/>
      <c r="O225" s="25"/>
      <c r="P225" s="25"/>
      <c r="Q225" s="25"/>
      <c r="R225" s="87"/>
      <c r="S225" s="88"/>
      <c r="T225" s="87"/>
      <c r="U225" s="89"/>
      <c r="V225" s="86"/>
      <c r="W225" s="87"/>
      <c r="X225" s="58"/>
      <c r="Y225" s="89"/>
      <c r="Z225" s="58"/>
      <c r="AA225" s="58"/>
      <c r="AB225" s="89"/>
      <c r="AC225" s="90"/>
    </row>
    <row r="226" spans="1:29" ht="23.4" x14ac:dyDescent="0.45">
      <c r="A226" s="55"/>
      <c r="B226" s="55"/>
      <c r="C226" s="55"/>
      <c r="D226" s="55"/>
      <c r="E226" s="55"/>
      <c r="F226" s="55"/>
      <c r="G226" s="91"/>
      <c r="H226" s="25"/>
      <c r="I226" s="25"/>
      <c r="J226" s="25"/>
      <c r="K226" s="25"/>
      <c r="L226" s="25"/>
      <c r="M226" s="84"/>
      <c r="N226" s="84"/>
      <c r="O226" s="25"/>
      <c r="P226" s="25"/>
      <c r="Q226" s="25"/>
      <c r="R226" s="87"/>
      <c r="S226" s="88"/>
      <c r="T226" s="87"/>
      <c r="U226" s="89"/>
      <c r="V226" s="86"/>
      <c r="W226" s="87"/>
      <c r="X226" s="58"/>
      <c r="Y226" s="89"/>
      <c r="Z226" s="58"/>
      <c r="AA226" s="58"/>
      <c r="AB226" s="89"/>
      <c r="AC226" s="90"/>
    </row>
    <row r="227" spans="1:29" ht="23.4" x14ac:dyDescent="0.45">
      <c r="A227" s="55"/>
      <c r="B227" s="55"/>
      <c r="C227" s="55"/>
      <c r="D227" s="55"/>
      <c r="E227" s="55"/>
      <c r="F227" s="55"/>
      <c r="G227" s="91"/>
      <c r="H227" s="25"/>
      <c r="I227" s="25"/>
      <c r="J227" s="25"/>
      <c r="K227" s="25"/>
      <c r="L227" s="25"/>
      <c r="M227" s="84"/>
      <c r="N227" s="84"/>
      <c r="O227" s="25"/>
      <c r="P227" s="25"/>
      <c r="Q227" s="25"/>
      <c r="R227" s="87"/>
      <c r="S227" s="88"/>
      <c r="T227" s="87"/>
      <c r="U227" s="89"/>
      <c r="V227" s="86"/>
      <c r="W227" s="87"/>
      <c r="X227" s="58"/>
      <c r="Y227" s="89"/>
      <c r="Z227" s="58"/>
      <c r="AA227" s="58"/>
      <c r="AB227" s="89"/>
      <c r="AC227" s="90"/>
    </row>
    <row r="228" spans="1:29" ht="23.4" x14ac:dyDescent="0.45">
      <c r="A228" s="55"/>
      <c r="B228" s="55"/>
      <c r="C228" s="55"/>
      <c r="D228" s="55"/>
      <c r="E228" s="55"/>
      <c r="F228" s="55"/>
      <c r="G228" s="91"/>
      <c r="H228" s="25"/>
      <c r="I228" s="25"/>
      <c r="J228" s="25"/>
      <c r="K228" s="25"/>
      <c r="L228" s="25"/>
      <c r="M228" s="84"/>
      <c r="N228" s="84"/>
      <c r="O228" s="25"/>
      <c r="P228" s="25"/>
      <c r="Q228" s="25"/>
      <c r="R228" s="87"/>
      <c r="S228" s="88"/>
      <c r="T228" s="87"/>
      <c r="U228" s="89"/>
      <c r="V228" s="86"/>
      <c r="W228" s="87"/>
      <c r="X228" s="58"/>
      <c r="Y228" s="89"/>
      <c r="Z228" s="58"/>
      <c r="AA228" s="58"/>
      <c r="AB228" s="89"/>
      <c r="AC228" s="90"/>
    </row>
    <row r="229" spans="1:29" ht="23.4" x14ac:dyDescent="0.45">
      <c r="A229" s="55"/>
      <c r="B229" s="55"/>
      <c r="C229" s="55"/>
      <c r="D229" s="55"/>
      <c r="E229" s="55"/>
      <c r="F229" s="55"/>
      <c r="G229" s="91"/>
      <c r="H229" s="25"/>
      <c r="I229" s="25"/>
      <c r="J229" s="25"/>
      <c r="K229" s="25"/>
      <c r="L229" s="25"/>
      <c r="M229" s="84"/>
      <c r="N229" s="84"/>
      <c r="O229" s="25"/>
      <c r="P229" s="25"/>
      <c r="Q229" s="25"/>
      <c r="R229" s="87"/>
      <c r="S229" s="88"/>
      <c r="T229" s="87"/>
      <c r="U229" s="89"/>
      <c r="V229" s="86"/>
      <c r="W229" s="87"/>
      <c r="X229" s="58"/>
      <c r="Y229" s="89"/>
      <c r="Z229" s="58"/>
      <c r="AA229" s="58"/>
      <c r="AB229" s="89"/>
      <c r="AC229" s="90"/>
    </row>
    <row r="230" spans="1:29" ht="23.4" x14ac:dyDescent="0.45">
      <c r="A230" s="55"/>
      <c r="B230" s="55"/>
      <c r="C230" s="55"/>
      <c r="D230" s="55"/>
      <c r="E230" s="55"/>
      <c r="F230" s="55"/>
      <c r="G230" s="91"/>
      <c r="H230" s="25"/>
      <c r="I230" s="25"/>
      <c r="J230" s="25"/>
      <c r="K230" s="25"/>
      <c r="L230" s="25"/>
      <c r="M230" s="84"/>
      <c r="N230" s="84"/>
      <c r="O230" s="25"/>
      <c r="P230" s="25"/>
      <c r="Q230" s="25"/>
      <c r="R230" s="87"/>
      <c r="S230" s="88"/>
      <c r="T230" s="87"/>
      <c r="U230" s="89"/>
      <c r="V230" s="86"/>
      <c r="W230" s="87"/>
      <c r="X230" s="58"/>
      <c r="Y230" s="89"/>
      <c r="Z230" s="58"/>
      <c r="AA230" s="58"/>
      <c r="AB230" s="89"/>
      <c r="AC230" s="90"/>
    </row>
    <row r="231" spans="1:29" ht="23.4" x14ac:dyDescent="0.45">
      <c r="A231" s="55"/>
      <c r="B231" s="55"/>
      <c r="C231" s="55"/>
      <c r="D231" s="55"/>
      <c r="E231" s="55"/>
      <c r="F231" s="55"/>
      <c r="G231" s="91"/>
      <c r="H231" s="25"/>
      <c r="I231" s="25"/>
      <c r="J231" s="25"/>
      <c r="K231" s="25"/>
      <c r="L231" s="25"/>
      <c r="M231" s="84"/>
      <c r="N231" s="84"/>
      <c r="O231" s="25"/>
      <c r="P231" s="25"/>
      <c r="Q231" s="25"/>
      <c r="R231" s="87"/>
      <c r="S231" s="88"/>
      <c r="T231" s="87"/>
      <c r="U231" s="89"/>
      <c r="V231" s="86"/>
      <c r="W231" s="87"/>
      <c r="X231" s="58"/>
      <c r="Y231" s="89"/>
      <c r="Z231" s="58"/>
      <c r="AA231" s="58"/>
      <c r="AB231" s="89"/>
      <c r="AC231" s="90"/>
    </row>
    <row r="232" spans="1:29" ht="23.4" x14ac:dyDescent="0.45">
      <c r="A232" s="55"/>
      <c r="B232" s="55"/>
      <c r="C232" s="55"/>
      <c r="D232" s="55"/>
      <c r="E232" s="55"/>
      <c r="F232" s="55"/>
      <c r="G232" s="91"/>
      <c r="H232" s="25"/>
      <c r="I232" s="25"/>
      <c r="J232" s="25"/>
      <c r="K232" s="25"/>
      <c r="L232" s="25"/>
      <c r="M232" s="84"/>
      <c r="N232" s="84"/>
      <c r="O232" s="25"/>
      <c r="P232" s="25"/>
      <c r="Q232" s="25"/>
      <c r="R232" s="87"/>
      <c r="S232" s="88"/>
      <c r="T232" s="87"/>
      <c r="U232" s="89"/>
      <c r="V232" s="86"/>
      <c r="W232" s="87"/>
      <c r="X232" s="58"/>
      <c r="Y232" s="89"/>
      <c r="Z232" s="58"/>
      <c r="AA232" s="58"/>
      <c r="AB232" s="89"/>
      <c r="AC232" s="90"/>
    </row>
    <row r="233" spans="1:29" ht="23.4" x14ac:dyDescent="0.45">
      <c r="A233" s="55"/>
      <c r="B233" s="55"/>
      <c r="C233" s="55"/>
      <c r="D233" s="55"/>
      <c r="E233" s="55"/>
      <c r="F233" s="55"/>
      <c r="G233" s="91"/>
      <c r="H233" s="25"/>
      <c r="I233" s="25"/>
      <c r="J233" s="25"/>
      <c r="K233" s="25"/>
      <c r="L233" s="25"/>
      <c r="M233" s="84"/>
      <c r="N233" s="84"/>
      <c r="O233" s="25"/>
      <c r="P233" s="25"/>
      <c r="Q233" s="25"/>
      <c r="R233" s="87"/>
      <c r="S233" s="88"/>
      <c r="T233" s="87"/>
      <c r="U233" s="89"/>
      <c r="V233" s="86"/>
      <c r="W233" s="87"/>
      <c r="X233" s="58"/>
      <c r="Y233" s="89"/>
      <c r="Z233" s="58"/>
      <c r="AA233" s="58"/>
      <c r="AB233" s="89"/>
      <c r="AC233" s="90"/>
    </row>
    <row r="234" spans="1:29" ht="23.4" x14ac:dyDescent="0.45">
      <c r="A234" s="55"/>
      <c r="B234" s="55"/>
      <c r="C234" s="55"/>
      <c r="D234" s="55"/>
      <c r="E234" s="55"/>
      <c r="F234" s="55"/>
      <c r="G234" s="91"/>
      <c r="H234" s="25"/>
      <c r="I234" s="25"/>
      <c r="J234" s="25"/>
      <c r="K234" s="25"/>
      <c r="L234" s="25"/>
      <c r="M234" s="84"/>
      <c r="N234" s="84"/>
      <c r="O234" s="25"/>
      <c r="P234" s="25"/>
      <c r="Q234" s="25"/>
      <c r="R234" s="87"/>
      <c r="S234" s="88"/>
      <c r="T234" s="87"/>
      <c r="U234" s="89"/>
      <c r="V234" s="86"/>
      <c r="W234" s="87"/>
      <c r="X234" s="58"/>
      <c r="Y234" s="89"/>
      <c r="Z234" s="58"/>
      <c r="AA234" s="58"/>
      <c r="AB234" s="89"/>
      <c r="AC234" s="90"/>
    </row>
    <row r="235" spans="1:29" ht="23.4" x14ac:dyDescent="0.45">
      <c r="A235" s="55"/>
      <c r="B235" s="55"/>
      <c r="C235" s="55"/>
      <c r="D235" s="55"/>
      <c r="E235" s="55"/>
      <c r="F235" s="55"/>
      <c r="G235" s="91"/>
      <c r="H235" s="25"/>
      <c r="I235" s="25"/>
      <c r="J235" s="25"/>
      <c r="K235" s="25"/>
      <c r="L235" s="25"/>
      <c r="M235" s="84"/>
      <c r="N235" s="84"/>
      <c r="O235" s="25"/>
      <c r="P235" s="25"/>
      <c r="Q235" s="25"/>
      <c r="R235" s="87"/>
      <c r="S235" s="88"/>
      <c r="T235" s="87"/>
      <c r="U235" s="89"/>
      <c r="V235" s="86"/>
      <c r="W235" s="87"/>
      <c r="X235" s="58"/>
      <c r="Y235" s="89"/>
      <c r="Z235" s="58"/>
      <c r="AA235" s="58"/>
      <c r="AB235" s="89"/>
      <c r="AC235" s="90"/>
    </row>
    <row r="236" spans="1:29" ht="23.4" x14ac:dyDescent="0.45">
      <c r="A236" s="55"/>
      <c r="B236" s="55"/>
      <c r="C236" s="55"/>
      <c r="D236" s="55"/>
      <c r="E236" s="55"/>
      <c r="F236" s="55"/>
      <c r="G236" s="91"/>
      <c r="H236" s="25"/>
      <c r="I236" s="25"/>
      <c r="J236" s="25"/>
      <c r="K236" s="25"/>
      <c r="L236" s="25"/>
      <c r="M236" s="84"/>
      <c r="N236" s="84"/>
      <c r="O236" s="25"/>
      <c r="P236" s="25"/>
      <c r="Q236" s="25"/>
      <c r="R236" s="87"/>
      <c r="S236" s="88"/>
      <c r="T236" s="87"/>
      <c r="U236" s="89"/>
      <c r="V236" s="86"/>
      <c r="W236" s="87"/>
      <c r="X236" s="58"/>
      <c r="Y236" s="89"/>
      <c r="Z236" s="58"/>
      <c r="AA236" s="58"/>
      <c r="AB236" s="89"/>
      <c r="AC236" s="90"/>
    </row>
    <row r="237" spans="1:29" ht="23.4" x14ac:dyDescent="0.45">
      <c r="A237" s="55"/>
      <c r="B237" s="55"/>
      <c r="C237" s="55"/>
      <c r="D237" s="55"/>
      <c r="E237" s="55"/>
      <c r="F237" s="55"/>
      <c r="G237" s="91"/>
      <c r="H237" s="25"/>
      <c r="I237" s="25"/>
      <c r="J237" s="25"/>
      <c r="K237" s="25"/>
      <c r="L237" s="25"/>
      <c r="M237" s="84"/>
      <c r="N237" s="84"/>
      <c r="O237" s="25"/>
      <c r="P237" s="25"/>
      <c r="Q237" s="25"/>
      <c r="R237" s="87"/>
      <c r="S237" s="88"/>
      <c r="T237" s="87"/>
      <c r="U237" s="89"/>
      <c r="V237" s="86"/>
      <c r="W237" s="87"/>
      <c r="X237" s="58"/>
      <c r="Y237" s="89"/>
      <c r="Z237" s="58"/>
      <c r="AA237" s="58"/>
      <c r="AB237" s="89"/>
      <c r="AC237" s="90"/>
    </row>
    <row r="238" spans="1:29" ht="23.4" x14ac:dyDescent="0.45">
      <c r="A238" s="55"/>
      <c r="B238" s="55"/>
      <c r="C238" s="55"/>
      <c r="D238" s="55"/>
      <c r="E238" s="55"/>
      <c r="F238" s="55"/>
      <c r="G238" s="91"/>
      <c r="H238" s="25"/>
      <c r="I238" s="25"/>
      <c r="J238" s="25"/>
      <c r="K238" s="25"/>
      <c r="L238" s="25"/>
      <c r="M238" s="84"/>
      <c r="N238" s="84"/>
      <c r="O238" s="25"/>
      <c r="P238" s="25"/>
      <c r="Q238" s="25"/>
      <c r="R238" s="87"/>
      <c r="S238" s="88"/>
      <c r="T238" s="87"/>
      <c r="U238" s="89"/>
      <c r="V238" s="86"/>
      <c r="W238" s="87"/>
      <c r="X238" s="58"/>
      <c r="Y238" s="89"/>
      <c r="Z238" s="58"/>
      <c r="AA238" s="58"/>
      <c r="AB238" s="89"/>
      <c r="AC238" s="90"/>
    </row>
    <row r="239" spans="1:29" ht="23.4" x14ac:dyDescent="0.45">
      <c r="A239" s="55"/>
      <c r="B239" s="55"/>
      <c r="C239" s="55"/>
      <c r="D239" s="55"/>
      <c r="E239" s="55"/>
      <c r="F239" s="55"/>
      <c r="G239" s="91"/>
      <c r="H239" s="25"/>
      <c r="I239" s="25"/>
      <c r="J239" s="25"/>
      <c r="K239" s="25"/>
      <c r="L239" s="25"/>
      <c r="M239" s="84"/>
      <c r="N239" s="84"/>
      <c r="O239" s="25"/>
      <c r="P239" s="25"/>
      <c r="Q239" s="25"/>
      <c r="R239" s="87"/>
      <c r="S239" s="88"/>
      <c r="T239" s="87"/>
      <c r="U239" s="89"/>
      <c r="V239" s="86"/>
      <c r="W239" s="87"/>
      <c r="X239" s="58"/>
      <c r="Y239" s="89"/>
      <c r="Z239" s="58"/>
      <c r="AA239" s="58"/>
      <c r="AB239" s="89"/>
      <c r="AC239" s="90"/>
    </row>
    <row r="240" spans="1:29" ht="23.4" x14ac:dyDescent="0.45">
      <c r="A240" s="55"/>
      <c r="B240" s="55"/>
      <c r="C240" s="55"/>
      <c r="D240" s="55"/>
      <c r="E240" s="55"/>
      <c r="F240" s="55"/>
      <c r="G240" s="91"/>
      <c r="H240" s="25"/>
      <c r="I240" s="25"/>
      <c r="J240" s="25"/>
      <c r="K240" s="25"/>
      <c r="L240" s="25"/>
      <c r="M240" s="84"/>
      <c r="N240" s="84"/>
      <c r="O240" s="25"/>
      <c r="P240" s="25"/>
      <c r="Q240" s="25"/>
      <c r="R240" s="87"/>
      <c r="S240" s="88"/>
      <c r="T240" s="87"/>
      <c r="U240" s="89"/>
      <c r="V240" s="86"/>
      <c r="W240" s="87"/>
      <c r="X240" s="58"/>
      <c r="Y240" s="89"/>
      <c r="Z240" s="58"/>
      <c r="AA240" s="58"/>
      <c r="AB240" s="89"/>
      <c r="AC240" s="90"/>
    </row>
    <row r="241" spans="1:29" ht="23.4" x14ac:dyDescent="0.45">
      <c r="A241" s="55"/>
      <c r="B241" s="55"/>
      <c r="C241" s="55"/>
      <c r="D241" s="55"/>
      <c r="E241" s="55"/>
      <c r="F241" s="55"/>
      <c r="G241" s="91"/>
      <c r="H241" s="25"/>
      <c r="I241" s="25"/>
      <c r="J241" s="25"/>
      <c r="K241" s="25"/>
      <c r="L241" s="25"/>
      <c r="M241" s="84"/>
      <c r="N241" s="84"/>
      <c r="O241" s="25"/>
      <c r="P241" s="25"/>
      <c r="Q241" s="25"/>
      <c r="R241" s="87"/>
      <c r="S241" s="88"/>
      <c r="T241" s="87"/>
      <c r="U241" s="89"/>
      <c r="V241" s="86"/>
      <c r="W241" s="87"/>
      <c r="X241" s="58"/>
      <c r="Y241" s="89"/>
      <c r="Z241" s="58"/>
      <c r="AA241" s="58"/>
      <c r="AB241" s="89"/>
      <c r="AC241" s="90"/>
    </row>
    <row r="242" spans="1:29" ht="23.4" x14ac:dyDescent="0.45">
      <c r="A242" s="55"/>
      <c r="B242" s="55"/>
      <c r="C242" s="55"/>
      <c r="D242" s="55"/>
      <c r="E242" s="55"/>
      <c r="F242" s="55"/>
      <c r="G242" s="91"/>
      <c r="H242" s="25"/>
      <c r="I242" s="25"/>
      <c r="J242" s="25"/>
      <c r="K242" s="25"/>
      <c r="L242" s="25"/>
      <c r="M242" s="84"/>
      <c r="N242" s="84"/>
      <c r="O242" s="25"/>
      <c r="P242" s="25"/>
      <c r="Q242" s="25"/>
      <c r="R242" s="87"/>
      <c r="S242" s="88"/>
      <c r="T242" s="87"/>
      <c r="U242" s="89"/>
      <c r="V242" s="86"/>
      <c r="W242" s="87"/>
      <c r="X242" s="58"/>
      <c r="Y242" s="89"/>
      <c r="Z242" s="58"/>
      <c r="AA242" s="58"/>
      <c r="AB242" s="89"/>
      <c r="AC242" s="90"/>
    </row>
    <row r="243" spans="1:29" ht="23.4" x14ac:dyDescent="0.45">
      <c r="A243" s="55"/>
      <c r="B243" s="55"/>
      <c r="C243" s="55"/>
      <c r="D243" s="55"/>
      <c r="E243" s="55"/>
      <c r="F243" s="55"/>
      <c r="G243" s="91"/>
      <c r="H243" s="25"/>
      <c r="I243" s="25"/>
      <c r="J243" s="25"/>
      <c r="K243" s="25"/>
      <c r="L243" s="25"/>
      <c r="M243" s="84"/>
      <c r="N243" s="84"/>
      <c r="O243" s="25"/>
      <c r="P243" s="25"/>
      <c r="Q243" s="25"/>
      <c r="R243" s="87"/>
      <c r="S243" s="88"/>
      <c r="T243" s="87"/>
      <c r="U243" s="89"/>
      <c r="V243" s="86"/>
      <c r="W243" s="87"/>
      <c r="X243" s="58"/>
      <c r="Y243" s="89"/>
      <c r="Z243" s="58"/>
      <c r="AA243" s="58"/>
      <c r="AB243" s="89"/>
      <c r="AC243" s="90"/>
    </row>
    <row r="244" spans="1:29" ht="23.4" x14ac:dyDescent="0.45">
      <c r="A244" s="55"/>
      <c r="B244" s="55"/>
      <c r="C244" s="55"/>
      <c r="D244" s="55"/>
      <c r="E244" s="55"/>
      <c r="F244" s="55"/>
      <c r="G244" s="91"/>
      <c r="H244" s="25"/>
      <c r="I244" s="25"/>
      <c r="J244" s="25"/>
      <c r="K244" s="25"/>
      <c r="L244" s="25"/>
      <c r="M244" s="84"/>
      <c r="N244" s="84"/>
      <c r="O244" s="25"/>
      <c r="P244" s="25"/>
      <c r="Q244" s="25"/>
      <c r="R244" s="87"/>
      <c r="S244" s="88"/>
      <c r="T244" s="87"/>
      <c r="U244" s="89"/>
      <c r="V244" s="86"/>
      <c r="W244" s="87"/>
      <c r="X244" s="58"/>
      <c r="Y244" s="89"/>
      <c r="Z244" s="58"/>
      <c r="AA244" s="58"/>
      <c r="AB244" s="89"/>
      <c r="AC244" s="90"/>
    </row>
    <row r="245" spans="1:29" ht="23.4" x14ac:dyDescent="0.45">
      <c r="A245" s="55"/>
      <c r="B245" s="55"/>
      <c r="C245" s="55"/>
      <c r="D245" s="55"/>
      <c r="E245" s="55"/>
      <c r="F245" s="55"/>
      <c r="G245" s="91"/>
      <c r="H245" s="25"/>
      <c r="I245" s="25"/>
      <c r="J245" s="25"/>
      <c r="K245" s="25"/>
      <c r="L245" s="25"/>
      <c r="M245" s="84"/>
      <c r="N245" s="84"/>
      <c r="O245" s="25"/>
      <c r="P245" s="25"/>
      <c r="Q245" s="25"/>
      <c r="R245" s="87"/>
      <c r="S245" s="88"/>
      <c r="T245" s="87"/>
      <c r="U245" s="89"/>
      <c r="V245" s="86"/>
      <c r="W245" s="87"/>
      <c r="X245" s="58"/>
      <c r="Y245" s="89"/>
      <c r="Z245" s="58"/>
      <c r="AA245" s="58"/>
      <c r="AB245" s="89"/>
      <c r="AC245" s="90"/>
    </row>
    <row r="246" spans="1:29" ht="23.4" x14ac:dyDescent="0.45">
      <c r="A246" s="55"/>
      <c r="B246" s="55"/>
      <c r="C246" s="55"/>
      <c r="D246" s="55"/>
      <c r="E246" s="55"/>
      <c r="F246" s="55"/>
      <c r="G246" s="91"/>
      <c r="H246" s="25"/>
      <c r="I246" s="25"/>
      <c r="J246" s="25"/>
      <c r="K246" s="25"/>
      <c r="L246" s="25"/>
      <c r="M246" s="84"/>
      <c r="N246" s="84"/>
      <c r="O246" s="25"/>
      <c r="P246" s="25"/>
      <c r="Q246" s="25"/>
      <c r="R246" s="87"/>
      <c r="S246" s="88"/>
      <c r="T246" s="87"/>
      <c r="U246" s="89"/>
      <c r="V246" s="86"/>
      <c r="W246" s="87"/>
      <c r="X246" s="58"/>
      <c r="Y246" s="89"/>
      <c r="Z246" s="58"/>
      <c r="AA246" s="58"/>
      <c r="AB246" s="89"/>
      <c r="AC246" s="90"/>
    </row>
    <row r="247" spans="1:29" ht="23.4" x14ac:dyDescent="0.45">
      <c r="A247" s="55"/>
      <c r="B247" s="55"/>
      <c r="C247" s="55"/>
      <c r="D247" s="55"/>
      <c r="E247" s="55"/>
      <c r="F247" s="55"/>
      <c r="G247" s="91"/>
      <c r="H247" s="25"/>
      <c r="I247" s="25"/>
      <c r="J247" s="25"/>
      <c r="K247" s="25"/>
      <c r="L247" s="25"/>
      <c r="M247" s="84"/>
      <c r="N247" s="84"/>
      <c r="O247" s="25"/>
      <c r="P247" s="25"/>
      <c r="Q247" s="25"/>
      <c r="R247" s="87"/>
      <c r="S247" s="88"/>
      <c r="T247" s="87"/>
      <c r="U247" s="89"/>
      <c r="V247" s="86"/>
      <c r="W247" s="87"/>
      <c r="X247" s="58"/>
      <c r="Y247" s="89"/>
      <c r="Z247" s="58"/>
      <c r="AA247" s="58"/>
      <c r="AB247" s="89"/>
      <c r="AC247" s="90"/>
    </row>
    <row r="248" spans="1:29" ht="23.4" x14ac:dyDescent="0.45">
      <c r="A248" s="55"/>
      <c r="B248" s="55"/>
      <c r="C248" s="55"/>
      <c r="D248" s="55"/>
      <c r="E248" s="55"/>
      <c r="F248" s="55"/>
      <c r="G248" s="91"/>
      <c r="H248" s="25"/>
      <c r="I248" s="25"/>
      <c r="J248" s="25"/>
      <c r="K248" s="25"/>
      <c r="L248" s="25"/>
      <c r="M248" s="84"/>
      <c r="N248" s="84"/>
      <c r="O248" s="25"/>
      <c r="P248" s="25"/>
      <c r="Q248" s="25"/>
      <c r="R248" s="87"/>
      <c r="S248" s="88"/>
      <c r="T248" s="87"/>
      <c r="U248" s="89"/>
      <c r="V248" s="86"/>
      <c r="W248" s="87"/>
      <c r="X248" s="58"/>
      <c r="Y248" s="89"/>
      <c r="Z248" s="58"/>
      <c r="AA248" s="58"/>
      <c r="AB248" s="89"/>
      <c r="AC248" s="90"/>
    </row>
    <row r="249" spans="1:29" ht="23.4" x14ac:dyDescent="0.45">
      <c r="A249" s="55"/>
      <c r="B249" s="55"/>
      <c r="C249" s="55"/>
      <c r="D249" s="55"/>
      <c r="E249" s="55"/>
      <c r="F249" s="55"/>
      <c r="G249" s="91"/>
      <c r="H249" s="25"/>
      <c r="I249" s="25"/>
      <c r="J249" s="25"/>
      <c r="K249" s="25"/>
      <c r="L249" s="25"/>
      <c r="M249" s="84"/>
      <c r="N249" s="84"/>
      <c r="O249" s="25"/>
      <c r="P249" s="25"/>
      <c r="Q249" s="25"/>
      <c r="R249" s="87"/>
      <c r="S249" s="88"/>
      <c r="T249" s="87"/>
      <c r="U249" s="89"/>
      <c r="V249" s="86"/>
      <c r="W249" s="87"/>
      <c r="X249" s="58"/>
      <c r="Y249" s="89"/>
      <c r="Z249" s="58"/>
      <c r="AA249" s="58"/>
      <c r="AB249" s="89"/>
      <c r="AC249" s="90"/>
    </row>
    <row r="250" spans="1:29" ht="23.4" x14ac:dyDescent="0.45">
      <c r="A250" s="55"/>
      <c r="B250" s="55"/>
      <c r="C250" s="55"/>
      <c r="D250" s="55"/>
      <c r="E250" s="55"/>
      <c r="F250" s="55"/>
      <c r="G250" s="91"/>
      <c r="H250" s="25"/>
      <c r="I250" s="25"/>
      <c r="J250" s="25"/>
      <c r="K250" s="25"/>
      <c r="L250" s="25"/>
      <c r="M250" s="84"/>
      <c r="N250" s="84"/>
      <c r="O250" s="25"/>
      <c r="P250" s="25"/>
      <c r="Q250" s="25"/>
      <c r="R250" s="87"/>
      <c r="S250" s="88"/>
      <c r="T250" s="87"/>
      <c r="U250" s="89"/>
      <c r="V250" s="86"/>
      <c r="W250" s="87"/>
      <c r="X250" s="58"/>
      <c r="Y250" s="89"/>
      <c r="Z250" s="58"/>
      <c r="AA250" s="58"/>
      <c r="AB250" s="89"/>
      <c r="AC250" s="90"/>
    </row>
    <row r="251" spans="1:29" ht="23.4" x14ac:dyDescent="0.45">
      <c r="A251" s="55"/>
      <c r="B251" s="55"/>
      <c r="C251" s="55"/>
      <c r="D251" s="55"/>
      <c r="E251" s="55"/>
      <c r="F251" s="55"/>
      <c r="G251" s="91"/>
      <c r="H251" s="25"/>
      <c r="I251" s="25"/>
      <c r="J251" s="25"/>
      <c r="K251" s="25"/>
      <c r="L251" s="25"/>
      <c r="M251" s="84"/>
      <c r="N251" s="84"/>
      <c r="O251" s="25"/>
      <c r="P251" s="25"/>
      <c r="Q251" s="25"/>
      <c r="R251" s="87"/>
      <c r="S251" s="88"/>
      <c r="T251" s="87"/>
      <c r="U251" s="89"/>
      <c r="V251" s="86"/>
      <c r="W251" s="87"/>
      <c r="X251" s="58"/>
      <c r="Y251" s="89"/>
      <c r="Z251" s="58"/>
      <c r="AA251" s="58"/>
      <c r="AB251" s="89"/>
      <c r="AC251" s="90"/>
    </row>
    <row r="252" spans="1:29" ht="23.4" x14ac:dyDescent="0.45">
      <c r="A252" s="55"/>
      <c r="B252" s="55"/>
      <c r="C252" s="55"/>
      <c r="D252" s="55"/>
      <c r="E252" s="55"/>
      <c r="F252" s="55"/>
      <c r="G252" s="91"/>
      <c r="H252" s="25"/>
      <c r="I252" s="25"/>
      <c r="J252" s="25"/>
      <c r="K252" s="25"/>
      <c r="L252" s="25"/>
      <c r="M252" s="84"/>
      <c r="N252" s="84"/>
      <c r="O252" s="25"/>
      <c r="P252" s="25"/>
      <c r="Q252" s="25"/>
      <c r="R252" s="87"/>
      <c r="S252" s="88"/>
      <c r="T252" s="87"/>
      <c r="U252" s="89"/>
      <c r="V252" s="86"/>
      <c r="W252" s="87"/>
      <c r="X252" s="58"/>
      <c r="Y252" s="89"/>
      <c r="Z252" s="58"/>
      <c r="AA252" s="58"/>
      <c r="AB252" s="89"/>
      <c r="AC252" s="90"/>
    </row>
    <row r="253" spans="1:29" ht="23.4" x14ac:dyDescent="0.45">
      <c r="A253" s="55"/>
      <c r="B253" s="55"/>
      <c r="C253" s="55"/>
      <c r="D253" s="55"/>
      <c r="E253" s="55"/>
      <c r="F253" s="55"/>
      <c r="G253" s="91"/>
      <c r="H253" s="25"/>
      <c r="I253" s="25"/>
      <c r="J253" s="25"/>
      <c r="K253" s="25"/>
      <c r="L253" s="25"/>
      <c r="M253" s="84"/>
      <c r="N253" s="84"/>
      <c r="O253" s="25"/>
      <c r="P253" s="25"/>
      <c r="Q253" s="25"/>
      <c r="R253" s="87"/>
      <c r="S253" s="88"/>
      <c r="T253" s="87"/>
      <c r="U253" s="89"/>
      <c r="V253" s="86"/>
      <c r="W253" s="87"/>
      <c r="X253" s="58"/>
      <c r="Y253" s="89"/>
      <c r="Z253" s="58"/>
      <c r="AA253" s="58"/>
      <c r="AB253" s="89"/>
      <c r="AC253" s="90"/>
    </row>
    <row r="254" spans="1:29" ht="23.4" x14ac:dyDescent="0.45">
      <c r="A254" s="55"/>
      <c r="B254" s="55"/>
      <c r="C254" s="55"/>
      <c r="D254" s="55"/>
      <c r="E254" s="55"/>
      <c r="F254" s="55"/>
      <c r="G254" s="91"/>
      <c r="H254" s="25"/>
      <c r="I254" s="25"/>
      <c r="J254" s="25"/>
      <c r="K254" s="25"/>
      <c r="L254" s="25"/>
      <c r="M254" s="84"/>
      <c r="N254" s="84"/>
      <c r="O254" s="25"/>
      <c r="P254" s="25"/>
      <c r="Q254" s="25"/>
      <c r="R254" s="87"/>
      <c r="S254" s="88"/>
      <c r="T254" s="87"/>
      <c r="U254" s="89"/>
      <c r="V254" s="86"/>
      <c r="W254" s="87"/>
      <c r="X254" s="58"/>
      <c r="Y254" s="89"/>
      <c r="Z254" s="58"/>
      <c r="AA254" s="58"/>
      <c r="AB254" s="89"/>
      <c r="AC254" s="90"/>
    </row>
    <row r="255" spans="1:29" ht="23.4" x14ac:dyDescent="0.45">
      <c r="A255" s="55"/>
      <c r="B255" s="55"/>
      <c r="C255" s="55"/>
      <c r="D255" s="55"/>
      <c r="E255" s="55"/>
      <c r="F255" s="55"/>
      <c r="G255" s="91"/>
      <c r="H255" s="25"/>
      <c r="I255" s="25"/>
      <c r="J255" s="25"/>
      <c r="K255" s="25"/>
      <c r="L255" s="25"/>
      <c r="M255" s="84"/>
      <c r="N255" s="84"/>
      <c r="O255" s="25"/>
      <c r="P255" s="25"/>
      <c r="Q255" s="25"/>
      <c r="R255" s="87"/>
      <c r="S255" s="88"/>
      <c r="T255" s="87"/>
      <c r="U255" s="89"/>
      <c r="V255" s="86"/>
      <c r="W255" s="87"/>
      <c r="X255" s="58"/>
      <c r="Y255" s="89"/>
      <c r="Z255" s="58"/>
      <c r="AA255" s="58"/>
      <c r="AB255" s="89"/>
      <c r="AC255" s="90"/>
    </row>
    <row r="256" spans="1:29" ht="23.4" x14ac:dyDescent="0.45">
      <c r="A256" s="55"/>
      <c r="B256" s="55"/>
      <c r="C256" s="55"/>
      <c r="D256" s="55"/>
      <c r="E256" s="55"/>
      <c r="F256" s="55"/>
      <c r="G256" s="91"/>
      <c r="H256" s="25"/>
      <c r="I256" s="25"/>
      <c r="J256" s="25"/>
      <c r="K256" s="25"/>
      <c r="L256" s="25"/>
      <c r="M256" s="84"/>
      <c r="N256" s="84"/>
      <c r="O256" s="25"/>
      <c r="P256" s="25"/>
      <c r="Q256" s="25"/>
      <c r="R256" s="87"/>
      <c r="S256" s="88"/>
      <c r="T256" s="87"/>
      <c r="U256" s="89"/>
      <c r="V256" s="86"/>
      <c r="W256" s="87"/>
      <c r="X256" s="58"/>
      <c r="Y256" s="89"/>
      <c r="Z256" s="58"/>
      <c r="AA256" s="58"/>
      <c r="AB256" s="89"/>
      <c r="AC256" s="90"/>
    </row>
    <row r="257" spans="1:29" ht="23.4" x14ac:dyDescent="0.45">
      <c r="A257" s="55"/>
      <c r="B257" s="55"/>
      <c r="C257" s="55"/>
      <c r="D257" s="55"/>
      <c r="E257" s="55"/>
      <c r="F257" s="55"/>
      <c r="G257" s="91"/>
      <c r="H257" s="25"/>
      <c r="I257" s="25"/>
      <c r="J257" s="25"/>
      <c r="K257" s="25"/>
      <c r="L257" s="25"/>
      <c r="M257" s="84"/>
      <c r="N257" s="84"/>
      <c r="O257" s="25"/>
      <c r="P257" s="25"/>
      <c r="Q257" s="25"/>
      <c r="R257" s="87"/>
      <c r="S257" s="88"/>
      <c r="T257" s="87"/>
      <c r="U257" s="89"/>
      <c r="V257" s="86"/>
      <c r="W257" s="87"/>
      <c r="X257" s="58"/>
      <c r="Y257" s="89"/>
      <c r="Z257" s="58"/>
      <c r="AA257" s="58"/>
      <c r="AB257" s="89"/>
      <c r="AC257" s="90"/>
    </row>
    <row r="258" spans="1:29" ht="23.4" x14ac:dyDescent="0.45">
      <c r="A258" s="55"/>
      <c r="B258" s="55"/>
      <c r="C258" s="55"/>
      <c r="D258" s="55"/>
      <c r="E258" s="55"/>
      <c r="F258" s="55"/>
      <c r="G258" s="91"/>
      <c r="H258" s="25"/>
      <c r="I258" s="25"/>
      <c r="J258" s="25"/>
      <c r="K258" s="25"/>
      <c r="L258" s="25"/>
      <c r="M258" s="84"/>
      <c r="N258" s="84"/>
      <c r="O258" s="25"/>
      <c r="P258" s="25"/>
      <c r="Q258" s="25"/>
      <c r="R258" s="87"/>
      <c r="S258" s="88"/>
      <c r="T258" s="87"/>
      <c r="U258" s="89"/>
      <c r="V258" s="86"/>
      <c r="W258" s="87"/>
      <c r="X258" s="58"/>
      <c r="Y258" s="89"/>
      <c r="Z258" s="58"/>
      <c r="AA258" s="58"/>
      <c r="AB258" s="89"/>
      <c r="AC258" s="90"/>
    </row>
    <row r="259" spans="1:29" ht="23.4" x14ac:dyDescent="0.45">
      <c r="A259" s="55"/>
      <c r="B259" s="55"/>
      <c r="C259" s="55"/>
      <c r="D259" s="55"/>
      <c r="E259" s="55"/>
      <c r="F259" s="55"/>
      <c r="G259" s="91"/>
      <c r="H259" s="25"/>
      <c r="I259" s="25"/>
      <c r="J259" s="25"/>
      <c r="K259" s="25"/>
      <c r="L259" s="25"/>
      <c r="M259" s="84"/>
      <c r="N259" s="84"/>
      <c r="O259" s="25"/>
      <c r="P259" s="25"/>
      <c r="Q259" s="25"/>
      <c r="R259" s="87"/>
      <c r="S259" s="88"/>
      <c r="T259" s="87"/>
      <c r="U259" s="89"/>
      <c r="V259" s="86"/>
      <c r="W259" s="87"/>
      <c r="X259" s="58"/>
      <c r="Y259" s="89"/>
      <c r="Z259" s="58"/>
      <c r="AA259" s="58"/>
      <c r="AB259" s="89"/>
      <c r="AC259" s="90"/>
    </row>
    <row r="260" spans="1:29" ht="23.4" x14ac:dyDescent="0.45">
      <c r="A260" s="55"/>
      <c r="B260" s="55"/>
      <c r="C260" s="55"/>
      <c r="D260" s="55"/>
      <c r="E260" s="55"/>
      <c r="F260" s="55"/>
      <c r="G260" s="91"/>
      <c r="H260" s="25"/>
      <c r="I260" s="25"/>
      <c r="J260" s="25"/>
      <c r="K260" s="25"/>
      <c r="L260" s="25"/>
      <c r="M260" s="84"/>
      <c r="N260" s="84"/>
      <c r="O260" s="25"/>
      <c r="P260" s="25"/>
      <c r="Q260" s="25"/>
      <c r="R260" s="87"/>
      <c r="S260" s="88"/>
      <c r="T260" s="87"/>
      <c r="U260" s="89"/>
      <c r="V260" s="86"/>
      <c r="W260" s="87"/>
      <c r="X260" s="58"/>
      <c r="Y260" s="89"/>
      <c r="Z260" s="58"/>
      <c r="AA260" s="58"/>
      <c r="AB260" s="89"/>
      <c r="AC260" s="90"/>
    </row>
    <row r="261" spans="1:29" ht="23.4" x14ac:dyDescent="0.45">
      <c r="A261" s="55"/>
      <c r="B261" s="55"/>
      <c r="C261" s="55"/>
      <c r="D261" s="55"/>
      <c r="E261" s="55"/>
      <c r="F261" s="55"/>
      <c r="G261" s="91"/>
      <c r="H261" s="25"/>
      <c r="I261" s="25"/>
      <c r="J261" s="25"/>
      <c r="K261" s="25"/>
      <c r="L261" s="25"/>
      <c r="M261" s="84"/>
      <c r="N261" s="84"/>
      <c r="O261" s="25"/>
      <c r="P261" s="25"/>
      <c r="Q261" s="25"/>
      <c r="R261" s="87"/>
      <c r="S261" s="88"/>
      <c r="T261" s="87"/>
      <c r="U261" s="89"/>
      <c r="V261" s="86"/>
      <c r="W261" s="87"/>
      <c r="X261" s="58"/>
      <c r="Y261" s="89"/>
      <c r="Z261" s="58"/>
      <c r="AA261" s="58"/>
      <c r="AB261" s="89"/>
      <c r="AC261" s="90"/>
    </row>
    <row r="262" spans="1:29" ht="23.4" x14ac:dyDescent="0.45">
      <c r="A262" s="55"/>
      <c r="B262" s="55"/>
      <c r="C262" s="55"/>
      <c r="D262" s="55"/>
      <c r="E262" s="55"/>
      <c r="F262" s="55"/>
      <c r="G262" s="91"/>
      <c r="H262" s="25"/>
      <c r="I262" s="25"/>
      <c r="J262" s="25"/>
      <c r="K262" s="25"/>
      <c r="L262" s="25"/>
      <c r="M262" s="84"/>
      <c r="N262" s="84"/>
      <c r="O262" s="25"/>
      <c r="P262" s="25"/>
      <c r="Q262" s="25"/>
      <c r="R262" s="87"/>
      <c r="S262" s="88"/>
      <c r="T262" s="87"/>
      <c r="U262" s="89"/>
      <c r="V262" s="86"/>
      <c r="W262" s="87"/>
      <c r="X262" s="58"/>
      <c r="Y262" s="89"/>
      <c r="Z262" s="58"/>
      <c r="AA262" s="58"/>
      <c r="AB262" s="89"/>
      <c r="AC262" s="90"/>
    </row>
    <row r="263" spans="1:29" ht="23.4" x14ac:dyDescent="0.45">
      <c r="A263" s="55"/>
      <c r="B263" s="55"/>
      <c r="C263" s="55"/>
      <c r="D263" s="55"/>
      <c r="E263" s="55"/>
      <c r="F263" s="55"/>
      <c r="G263" s="91"/>
      <c r="H263" s="25"/>
      <c r="I263" s="25"/>
      <c r="J263" s="25"/>
      <c r="K263" s="25"/>
      <c r="L263" s="25"/>
      <c r="M263" s="84"/>
      <c r="N263" s="84"/>
      <c r="O263" s="25"/>
      <c r="P263" s="25"/>
      <c r="Q263" s="25"/>
      <c r="R263" s="87"/>
      <c r="S263" s="88"/>
      <c r="T263" s="87"/>
      <c r="U263" s="89"/>
      <c r="V263" s="86"/>
      <c r="W263" s="87"/>
      <c r="X263" s="58"/>
      <c r="Y263" s="89"/>
      <c r="Z263" s="58"/>
      <c r="AA263" s="58"/>
      <c r="AB263" s="89"/>
      <c r="AC263" s="90"/>
    </row>
    <row r="264" spans="1:29" ht="23.4" x14ac:dyDescent="0.45">
      <c r="A264" s="55"/>
      <c r="B264" s="55"/>
      <c r="C264" s="55"/>
      <c r="D264" s="55"/>
      <c r="E264" s="55"/>
      <c r="F264" s="55"/>
      <c r="G264" s="91"/>
      <c r="H264" s="25"/>
      <c r="I264" s="25"/>
      <c r="J264" s="25"/>
      <c r="K264" s="25"/>
      <c r="L264" s="25"/>
      <c r="M264" s="84"/>
      <c r="N264" s="84"/>
      <c r="O264" s="25"/>
      <c r="P264" s="25"/>
      <c r="Q264" s="25"/>
      <c r="R264" s="87"/>
      <c r="S264" s="88"/>
      <c r="T264" s="87"/>
      <c r="U264" s="89"/>
      <c r="V264" s="86"/>
      <c r="W264" s="87"/>
      <c r="X264" s="58"/>
      <c r="Y264" s="89"/>
      <c r="Z264" s="58"/>
      <c r="AA264" s="58"/>
      <c r="AB264" s="89"/>
      <c r="AC264" s="90"/>
    </row>
    <row r="265" spans="1:29" ht="23.4" x14ac:dyDescent="0.45">
      <c r="A265" s="55"/>
      <c r="B265" s="55"/>
      <c r="C265" s="55"/>
      <c r="D265" s="55"/>
      <c r="E265" s="55"/>
      <c r="F265" s="55"/>
      <c r="G265" s="91"/>
      <c r="H265" s="25"/>
      <c r="I265" s="25"/>
      <c r="J265" s="25"/>
      <c r="K265" s="25"/>
      <c r="L265" s="25"/>
      <c r="M265" s="84"/>
      <c r="N265" s="84"/>
      <c r="O265" s="25"/>
      <c r="P265" s="25"/>
      <c r="Q265" s="25"/>
      <c r="R265" s="87"/>
      <c r="S265" s="88"/>
      <c r="T265" s="87"/>
      <c r="U265" s="89"/>
      <c r="V265" s="86"/>
      <c r="W265" s="87"/>
      <c r="X265" s="58"/>
      <c r="Y265" s="89"/>
      <c r="Z265" s="58"/>
      <c r="AA265" s="58"/>
      <c r="AB265" s="89"/>
      <c r="AC265" s="90"/>
    </row>
    <row r="266" spans="1:29" ht="23.4" x14ac:dyDescent="0.45">
      <c r="A266" s="55"/>
      <c r="B266" s="55"/>
      <c r="C266" s="55"/>
      <c r="D266" s="55"/>
      <c r="E266" s="55"/>
      <c r="F266" s="55"/>
      <c r="G266" s="91"/>
      <c r="H266" s="25"/>
      <c r="I266" s="25"/>
      <c r="J266" s="25"/>
      <c r="K266" s="25"/>
      <c r="L266" s="25"/>
      <c r="M266" s="84"/>
      <c r="N266" s="84"/>
      <c r="O266" s="25"/>
      <c r="P266" s="25"/>
      <c r="Q266" s="25"/>
      <c r="R266" s="87"/>
      <c r="S266" s="88"/>
      <c r="T266" s="87"/>
      <c r="U266" s="89"/>
      <c r="V266" s="86"/>
      <c r="W266" s="87"/>
      <c r="X266" s="58"/>
      <c r="Y266" s="89"/>
      <c r="Z266" s="58"/>
      <c r="AA266" s="58"/>
      <c r="AB266" s="89"/>
      <c r="AC266" s="90"/>
    </row>
    <row r="267" spans="1:29" ht="23.4" x14ac:dyDescent="0.45">
      <c r="A267" s="55"/>
      <c r="B267" s="55"/>
      <c r="C267" s="55"/>
      <c r="D267" s="55"/>
      <c r="E267" s="55"/>
      <c r="F267" s="55"/>
      <c r="G267" s="91"/>
      <c r="H267" s="25"/>
      <c r="I267" s="25"/>
      <c r="J267" s="25"/>
      <c r="K267" s="25"/>
      <c r="L267" s="25"/>
      <c r="M267" s="84"/>
      <c r="N267" s="84"/>
      <c r="O267" s="25"/>
      <c r="P267" s="25"/>
      <c r="Q267" s="25"/>
      <c r="R267" s="87"/>
      <c r="S267" s="88"/>
      <c r="T267" s="87"/>
      <c r="U267" s="89"/>
      <c r="V267" s="86"/>
      <c r="W267" s="87"/>
      <c r="X267" s="58"/>
      <c r="Y267" s="89"/>
      <c r="Z267" s="58"/>
      <c r="AA267" s="58"/>
      <c r="AB267" s="89"/>
      <c r="AC267" s="90"/>
    </row>
    <row r="268" spans="1:29" ht="23.4" x14ac:dyDescent="0.45">
      <c r="A268" s="55"/>
      <c r="B268" s="55"/>
      <c r="C268" s="55"/>
      <c r="D268" s="55"/>
      <c r="E268" s="55"/>
      <c r="F268" s="55"/>
      <c r="G268" s="91"/>
      <c r="H268" s="25"/>
      <c r="I268" s="25"/>
      <c r="J268" s="25"/>
      <c r="K268" s="25"/>
      <c r="L268" s="25"/>
      <c r="M268" s="84"/>
      <c r="N268" s="84"/>
      <c r="O268" s="25"/>
      <c r="P268" s="25"/>
      <c r="Q268" s="25"/>
      <c r="R268" s="87"/>
      <c r="S268" s="88"/>
      <c r="T268" s="87"/>
      <c r="U268" s="89"/>
      <c r="V268" s="86"/>
      <c r="W268" s="87"/>
      <c r="X268" s="58"/>
      <c r="Y268" s="89"/>
      <c r="Z268" s="58"/>
      <c r="AA268" s="58"/>
      <c r="AB268" s="89"/>
      <c r="AC268" s="90"/>
    </row>
    <row r="269" spans="1:29" ht="23.4" x14ac:dyDescent="0.45">
      <c r="A269" s="55"/>
      <c r="B269" s="55"/>
      <c r="C269" s="55"/>
      <c r="D269" s="55"/>
      <c r="E269" s="55"/>
      <c r="F269" s="55"/>
      <c r="G269" s="91"/>
      <c r="H269" s="25"/>
      <c r="I269" s="25"/>
      <c r="J269" s="25"/>
      <c r="K269" s="25"/>
      <c r="L269" s="25"/>
      <c r="M269" s="84"/>
      <c r="N269" s="84"/>
      <c r="O269" s="25"/>
      <c r="P269" s="25"/>
      <c r="Q269" s="25"/>
      <c r="R269" s="87"/>
      <c r="S269" s="88"/>
      <c r="T269" s="87"/>
      <c r="U269" s="89"/>
      <c r="V269" s="86"/>
      <c r="W269" s="87"/>
      <c r="X269" s="58"/>
      <c r="Y269" s="89"/>
      <c r="Z269" s="58"/>
      <c r="AA269" s="58"/>
      <c r="AB269" s="89"/>
      <c r="AC269" s="90"/>
    </row>
    <row r="270" spans="1:29" ht="23.4" x14ac:dyDescent="0.45">
      <c r="A270" s="55"/>
      <c r="B270" s="55"/>
      <c r="C270" s="55"/>
      <c r="D270" s="55"/>
      <c r="E270" s="55"/>
      <c r="F270" s="55"/>
      <c r="G270" s="91"/>
      <c r="H270" s="25"/>
      <c r="I270" s="25"/>
      <c r="J270" s="25"/>
      <c r="K270" s="25"/>
      <c r="L270" s="25"/>
      <c r="M270" s="84"/>
      <c r="N270" s="84"/>
      <c r="O270" s="25"/>
      <c r="P270" s="25"/>
      <c r="Q270" s="25"/>
      <c r="R270" s="87"/>
      <c r="S270" s="88"/>
      <c r="T270" s="87"/>
      <c r="U270" s="89"/>
      <c r="V270" s="86"/>
      <c r="W270" s="87"/>
      <c r="X270" s="58"/>
      <c r="Y270" s="89"/>
      <c r="Z270" s="58"/>
      <c r="AA270" s="58"/>
      <c r="AB270" s="89"/>
      <c r="AC270" s="90"/>
    </row>
    <row r="271" spans="1:29" ht="23.4" x14ac:dyDescent="0.45">
      <c r="A271" s="55"/>
      <c r="B271" s="55"/>
      <c r="C271" s="55"/>
      <c r="D271" s="55"/>
      <c r="E271" s="55"/>
      <c r="F271" s="55"/>
      <c r="G271" s="91"/>
      <c r="H271" s="25"/>
      <c r="I271" s="25"/>
      <c r="J271" s="25"/>
      <c r="K271" s="25"/>
      <c r="L271" s="25"/>
      <c r="M271" s="84"/>
      <c r="N271" s="84"/>
      <c r="O271" s="25"/>
      <c r="P271" s="25"/>
      <c r="Q271" s="25"/>
      <c r="R271" s="87"/>
      <c r="S271" s="88"/>
      <c r="T271" s="87"/>
      <c r="U271" s="89"/>
      <c r="V271" s="86"/>
      <c r="W271" s="87"/>
      <c r="X271" s="58"/>
      <c r="Y271" s="89"/>
      <c r="Z271" s="58"/>
      <c r="AA271" s="58"/>
      <c r="AB271" s="89"/>
      <c r="AC271" s="90"/>
    </row>
    <row r="272" spans="1:29" ht="23.4" x14ac:dyDescent="0.45">
      <c r="A272" s="55"/>
      <c r="B272" s="55"/>
      <c r="C272" s="55"/>
      <c r="D272" s="55"/>
      <c r="E272" s="55"/>
      <c r="F272" s="55"/>
      <c r="G272" s="91"/>
      <c r="H272" s="25"/>
      <c r="I272" s="25"/>
      <c r="J272" s="25"/>
      <c r="K272" s="25"/>
      <c r="L272" s="25"/>
      <c r="M272" s="84"/>
      <c r="N272" s="84"/>
      <c r="O272" s="25"/>
      <c r="P272" s="25"/>
      <c r="Q272" s="25"/>
      <c r="R272" s="87"/>
      <c r="S272" s="88"/>
      <c r="T272" s="87"/>
      <c r="U272" s="89"/>
      <c r="V272" s="86"/>
      <c r="W272" s="87"/>
      <c r="X272" s="58"/>
      <c r="Y272" s="89"/>
      <c r="Z272" s="58"/>
      <c r="AA272" s="58"/>
      <c r="AB272" s="89"/>
      <c r="AC272" s="90"/>
    </row>
    <row r="273" spans="1:29" ht="23.4" x14ac:dyDescent="0.45">
      <c r="A273" s="55"/>
      <c r="B273" s="55"/>
      <c r="C273" s="55"/>
      <c r="D273" s="55"/>
      <c r="E273" s="55"/>
      <c r="F273" s="55"/>
      <c r="G273" s="91"/>
      <c r="H273" s="25"/>
      <c r="I273" s="25"/>
      <c r="J273" s="25"/>
      <c r="K273" s="25"/>
      <c r="L273" s="25"/>
      <c r="M273" s="84"/>
      <c r="N273" s="84"/>
      <c r="O273" s="25"/>
      <c r="P273" s="25"/>
      <c r="Q273" s="25"/>
      <c r="R273" s="87"/>
      <c r="S273" s="88"/>
      <c r="T273" s="87"/>
      <c r="U273" s="89"/>
      <c r="V273" s="86"/>
      <c r="W273" s="87"/>
      <c r="X273" s="58"/>
      <c r="Y273" s="89"/>
      <c r="Z273" s="58"/>
      <c r="AA273" s="58"/>
      <c r="AB273" s="89"/>
      <c r="AC273" s="90"/>
    </row>
    <row r="274" spans="1:29" ht="23.4" x14ac:dyDescent="0.45">
      <c r="A274" s="55"/>
      <c r="B274" s="55"/>
      <c r="C274" s="55"/>
      <c r="D274" s="55"/>
      <c r="E274" s="55"/>
      <c r="F274" s="55"/>
      <c r="G274" s="91"/>
      <c r="H274" s="25"/>
      <c r="I274" s="25"/>
      <c r="J274" s="25"/>
      <c r="K274" s="25"/>
      <c r="L274" s="25"/>
      <c r="M274" s="84"/>
      <c r="N274" s="84"/>
      <c r="O274" s="25"/>
      <c r="P274" s="25"/>
      <c r="Q274" s="25"/>
      <c r="R274" s="87"/>
      <c r="S274" s="88"/>
      <c r="T274" s="87"/>
      <c r="U274" s="89"/>
      <c r="V274" s="86"/>
      <c r="W274" s="87"/>
      <c r="X274" s="58"/>
      <c r="Y274" s="89"/>
      <c r="Z274" s="58"/>
      <c r="AA274" s="58"/>
      <c r="AB274" s="89"/>
      <c r="AC274" s="90"/>
    </row>
    <row r="275" spans="1:29" ht="23.4" x14ac:dyDescent="0.45">
      <c r="A275" s="55"/>
      <c r="B275" s="55"/>
      <c r="C275" s="55"/>
      <c r="D275" s="55"/>
      <c r="E275" s="55"/>
      <c r="F275" s="55"/>
      <c r="G275" s="91"/>
      <c r="H275" s="25"/>
      <c r="I275" s="25"/>
      <c r="J275" s="25"/>
      <c r="K275" s="25"/>
      <c r="L275" s="25"/>
      <c r="M275" s="84"/>
      <c r="N275" s="84"/>
      <c r="O275" s="25"/>
      <c r="P275" s="25"/>
      <c r="Q275" s="25"/>
      <c r="R275" s="87"/>
      <c r="S275" s="88"/>
      <c r="T275" s="87"/>
      <c r="U275" s="89"/>
      <c r="V275" s="86"/>
      <c r="W275" s="87"/>
      <c r="X275" s="58"/>
      <c r="Y275" s="89"/>
      <c r="Z275" s="58"/>
      <c r="AA275" s="58"/>
      <c r="AB275" s="89"/>
      <c r="AC275" s="90"/>
    </row>
    <row r="276" spans="1:29" ht="23.4" x14ac:dyDescent="0.45">
      <c r="A276" s="55"/>
      <c r="B276" s="55"/>
      <c r="C276" s="55"/>
      <c r="D276" s="55"/>
      <c r="E276" s="55"/>
      <c r="F276" s="55"/>
      <c r="G276" s="91"/>
      <c r="H276" s="25"/>
      <c r="I276" s="25"/>
      <c r="J276" s="25"/>
      <c r="K276" s="25"/>
      <c r="L276" s="25"/>
      <c r="M276" s="84"/>
      <c r="N276" s="84"/>
      <c r="O276" s="25"/>
      <c r="P276" s="25"/>
      <c r="Q276" s="25"/>
      <c r="R276" s="87"/>
      <c r="S276" s="88"/>
      <c r="T276" s="87"/>
      <c r="U276" s="89"/>
      <c r="V276" s="86"/>
      <c r="W276" s="87"/>
      <c r="X276" s="58"/>
      <c r="Y276" s="89"/>
      <c r="Z276" s="58"/>
      <c r="AA276" s="58"/>
      <c r="AB276" s="89"/>
      <c r="AC276" s="90"/>
    </row>
    <row r="277" spans="1:29" ht="23.4" x14ac:dyDescent="0.45">
      <c r="A277" s="55"/>
      <c r="B277" s="55"/>
      <c r="C277" s="55"/>
      <c r="D277" s="55"/>
      <c r="E277" s="55"/>
      <c r="F277" s="55"/>
      <c r="G277" s="91"/>
      <c r="H277" s="25"/>
      <c r="I277" s="25"/>
      <c r="J277" s="25"/>
      <c r="K277" s="25"/>
      <c r="L277" s="25"/>
      <c r="M277" s="84"/>
      <c r="N277" s="84"/>
      <c r="O277" s="25"/>
      <c r="P277" s="25"/>
      <c r="Q277" s="25"/>
      <c r="R277" s="87"/>
      <c r="S277" s="88"/>
      <c r="T277" s="87"/>
      <c r="U277" s="89"/>
      <c r="V277" s="86"/>
      <c r="W277" s="87"/>
      <c r="X277" s="58"/>
      <c r="Y277" s="89"/>
      <c r="Z277" s="58"/>
      <c r="AA277" s="58"/>
      <c r="AB277" s="89"/>
      <c r="AC277" s="90"/>
    </row>
    <row r="278" spans="1:29" ht="23.4" x14ac:dyDescent="0.45">
      <c r="A278" s="55"/>
      <c r="B278" s="55"/>
      <c r="C278" s="55"/>
      <c r="D278" s="55"/>
      <c r="E278" s="55"/>
      <c r="F278" s="55"/>
      <c r="G278" s="91"/>
      <c r="H278" s="25"/>
      <c r="I278" s="25"/>
      <c r="J278" s="25"/>
      <c r="K278" s="25"/>
      <c r="L278" s="25"/>
      <c r="M278" s="84"/>
      <c r="N278" s="84"/>
      <c r="O278" s="25"/>
      <c r="P278" s="25"/>
      <c r="Q278" s="25"/>
      <c r="R278" s="87"/>
      <c r="S278" s="88"/>
      <c r="T278" s="87"/>
      <c r="U278" s="89"/>
      <c r="V278" s="86"/>
      <c r="W278" s="87"/>
      <c r="X278" s="58"/>
      <c r="Y278" s="89"/>
      <c r="Z278" s="58"/>
      <c r="AA278" s="58"/>
      <c r="AB278" s="89"/>
      <c r="AC278" s="90"/>
    </row>
    <row r="279" spans="1:29" ht="23.4" x14ac:dyDescent="0.45">
      <c r="A279" s="55"/>
      <c r="B279" s="55"/>
      <c r="C279" s="55"/>
      <c r="D279" s="55"/>
      <c r="E279" s="55"/>
      <c r="F279" s="55"/>
      <c r="G279" s="91"/>
      <c r="H279" s="25"/>
      <c r="I279" s="25"/>
      <c r="J279" s="25"/>
      <c r="K279" s="25"/>
      <c r="L279" s="25"/>
      <c r="M279" s="84"/>
      <c r="N279" s="84"/>
      <c r="O279" s="25"/>
      <c r="P279" s="25"/>
      <c r="Q279" s="25"/>
      <c r="R279" s="87"/>
      <c r="S279" s="88"/>
      <c r="T279" s="87"/>
      <c r="U279" s="89"/>
      <c r="V279" s="86"/>
      <c r="W279" s="87"/>
      <c r="X279" s="58"/>
      <c r="Y279" s="89"/>
      <c r="Z279" s="58"/>
      <c r="AA279" s="58"/>
      <c r="AB279" s="89"/>
      <c r="AC279" s="90"/>
    </row>
    <row r="280" spans="1:29" ht="23.4" x14ac:dyDescent="0.45">
      <c r="A280" s="55"/>
      <c r="B280" s="55"/>
      <c r="C280" s="55"/>
      <c r="D280" s="55"/>
      <c r="E280" s="55"/>
      <c r="F280" s="55"/>
      <c r="G280" s="91"/>
      <c r="H280" s="25"/>
      <c r="I280" s="25"/>
      <c r="J280" s="25"/>
      <c r="K280" s="25"/>
      <c r="L280" s="25"/>
      <c r="M280" s="84"/>
      <c r="N280" s="84"/>
      <c r="O280" s="25"/>
      <c r="P280" s="25"/>
      <c r="Q280" s="25"/>
      <c r="R280" s="87"/>
      <c r="S280" s="88"/>
      <c r="T280" s="87"/>
      <c r="U280" s="89"/>
      <c r="V280" s="86"/>
      <c r="W280" s="87"/>
      <c r="X280" s="58"/>
      <c r="Y280" s="89"/>
      <c r="Z280" s="58"/>
      <c r="AA280" s="58"/>
      <c r="AB280" s="89"/>
      <c r="AC280" s="90"/>
    </row>
    <row r="281" spans="1:29" ht="23.4" x14ac:dyDescent="0.45">
      <c r="A281" s="55"/>
      <c r="B281" s="55"/>
      <c r="C281" s="55"/>
      <c r="D281" s="55"/>
      <c r="E281" s="55"/>
      <c r="F281" s="55"/>
      <c r="G281" s="91"/>
      <c r="H281" s="25"/>
      <c r="I281" s="25"/>
      <c r="J281" s="25"/>
      <c r="K281" s="25"/>
      <c r="L281" s="25"/>
      <c r="M281" s="84"/>
      <c r="N281" s="84"/>
      <c r="O281" s="25"/>
      <c r="P281" s="25"/>
      <c r="Q281" s="25"/>
      <c r="R281" s="87"/>
      <c r="S281" s="88"/>
      <c r="T281" s="87"/>
      <c r="U281" s="89"/>
      <c r="V281" s="86"/>
      <c r="W281" s="87"/>
      <c r="X281" s="58"/>
      <c r="Y281" s="89"/>
      <c r="Z281" s="58"/>
      <c r="AA281" s="58"/>
      <c r="AB281" s="89"/>
      <c r="AC281" s="90"/>
    </row>
    <row r="282" spans="1:29" ht="23.4" x14ac:dyDescent="0.45">
      <c r="A282" s="55"/>
      <c r="B282" s="55"/>
      <c r="C282" s="55"/>
      <c r="D282" s="55"/>
      <c r="E282" s="55"/>
      <c r="F282" s="55"/>
      <c r="G282" s="91"/>
      <c r="H282" s="25"/>
      <c r="I282" s="25"/>
      <c r="J282" s="25"/>
      <c r="K282" s="25"/>
      <c r="L282" s="25"/>
      <c r="M282" s="84"/>
      <c r="N282" s="84"/>
      <c r="O282" s="25"/>
      <c r="P282" s="25"/>
      <c r="Q282" s="25"/>
      <c r="R282" s="87"/>
      <c r="S282" s="88"/>
      <c r="T282" s="87"/>
      <c r="U282" s="89"/>
      <c r="V282" s="86"/>
      <c r="W282" s="87"/>
      <c r="X282" s="58"/>
      <c r="Y282" s="89"/>
      <c r="Z282" s="58"/>
      <c r="AA282" s="58"/>
      <c r="AB282" s="89"/>
      <c r="AC282" s="90"/>
    </row>
    <row r="283" spans="1:29" ht="23.4" x14ac:dyDescent="0.45">
      <c r="A283" s="55"/>
      <c r="B283" s="55"/>
      <c r="C283" s="55"/>
      <c r="D283" s="55"/>
      <c r="E283" s="55"/>
      <c r="F283" s="55"/>
      <c r="G283" s="91"/>
      <c r="H283" s="25"/>
      <c r="I283" s="25"/>
      <c r="J283" s="25"/>
      <c r="K283" s="25"/>
      <c r="L283" s="25"/>
      <c r="M283" s="84"/>
      <c r="N283" s="84"/>
      <c r="O283" s="25"/>
      <c r="P283" s="25"/>
      <c r="Q283" s="25"/>
      <c r="R283" s="87"/>
      <c r="S283" s="88"/>
      <c r="T283" s="87"/>
      <c r="U283" s="89"/>
      <c r="V283" s="86"/>
      <c r="W283" s="87"/>
      <c r="X283" s="58"/>
      <c r="Y283" s="89"/>
      <c r="Z283" s="58"/>
      <c r="AA283" s="58"/>
      <c r="AB283" s="89"/>
      <c r="AC283" s="90"/>
    </row>
    <row r="284" spans="1:29" ht="23.4" x14ac:dyDescent="0.45">
      <c r="A284" s="55"/>
      <c r="B284" s="55"/>
      <c r="C284" s="55"/>
      <c r="D284" s="55"/>
      <c r="E284" s="55"/>
      <c r="F284" s="55"/>
      <c r="G284" s="91"/>
      <c r="H284" s="25"/>
      <c r="I284" s="25"/>
      <c r="J284" s="25"/>
      <c r="K284" s="25"/>
      <c r="L284" s="25"/>
      <c r="M284" s="84"/>
      <c r="N284" s="84"/>
      <c r="O284" s="25"/>
      <c r="P284" s="25"/>
      <c r="Q284" s="25"/>
      <c r="R284" s="87"/>
      <c r="S284" s="88"/>
      <c r="T284" s="87"/>
      <c r="U284" s="89"/>
      <c r="V284" s="86"/>
      <c r="W284" s="87"/>
      <c r="X284" s="58"/>
      <c r="Y284" s="89"/>
      <c r="Z284" s="58"/>
      <c r="AA284" s="58"/>
      <c r="AB284" s="89"/>
      <c r="AC284" s="90"/>
    </row>
    <row r="285" spans="1:29" ht="23.4" x14ac:dyDescent="0.45">
      <c r="A285" s="55"/>
      <c r="B285" s="55"/>
      <c r="C285" s="55"/>
      <c r="D285" s="55"/>
      <c r="E285" s="55"/>
      <c r="F285" s="55"/>
      <c r="G285" s="91"/>
      <c r="H285" s="25"/>
      <c r="I285" s="25"/>
      <c r="J285" s="25"/>
      <c r="K285" s="25"/>
      <c r="L285" s="25"/>
      <c r="M285" s="84"/>
      <c r="N285" s="84"/>
      <c r="O285" s="25"/>
      <c r="P285" s="25"/>
      <c r="Q285" s="25"/>
      <c r="R285" s="87"/>
      <c r="S285" s="88"/>
      <c r="T285" s="87"/>
      <c r="U285" s="89"/>
      <c r="V285" s="86"/>
      <c r="W285" s="87"/>
      <c r="X285" s="58"/>
      <c r="Y285" s="89"/>
      <c r="Z285" s="58"/>
      <c r="AA285" s="58"/>
      <c r="AB285" s="89"/>
      <c r="AC285" s="90"/>
    </row>
    <row r="286" spans="1:29" ht="23.4" x14ac:dyDescent="0.45">
      <c r="A286" s="55"/>
      <c r="B286" s="55"/>
      <c r="C286" s="55"/>
      <c r="D286" s="55"/>
      <c r="E286" s="55"/>
      <c r="F286" s="55"/>
      <c r="G286" s="91"/>
      <c r="H286" s="25"/>
      <c r="I286" s="25"/>
      <c r="J286" s="25"/>
      <c r="K286" s="25"/>
      <c r="L286" s="25"/>
      <c r="M286" s="84"/>
      <c r="N286" s="84"/>
      <c r="O286" s="25"/>
      <c r="P286" s="25"/>
      <c r="Q286" s="25"/>
      <c r="R286" s="87"/>
      <c r="S286" s="88"/>
      <c r="T286" s="87"/>
      <c r="U286" s="89"/>
      <c r="V286" s="86"/>
      <c r="W286" s="87"/>
      <c r="X286" s="58"/>
      <c r="Y286" s="89"/>
      <c r="Z286" s="58"/>
      <c r="AA286" s="58"/>
      <c r="AB286" s="89"/>
      <c r="AC286" s="90"/>
    </row>
    <row r="287" spans="1:29" ht="23.4" x14ac:dyDescent="0.45">
      <c r="A287" s="55"/>
      <c r="B287" s="55"/>
      <c r="C287" s="55"/>
      <c r="D287" s="55"/>
      <c r="E287" s="55"/>
      <c r="F287" s="55"/>
      <c r="G287" s="91"/>
      <c r="H287" s="25"/>
      <c r="I287" s="25"/>
      <c r="J287" s="25"/>
      <c r="K287" s="25"/>
      <c r="L287" s="25"/>
      <c r="M287" s="84"/>
      <c r="N287" s="84"/>
      <c r="O287" s="25"/>
      <c r="P287" s="25"/>
      <c r="Q287" s="25"/>
      <c r="R287" s="87"/>
      <c r="S287" s="88"/>
      <c r="T287" s="87"/>
      <c r="U287" s="89"/>
      <c r="V287" s="86"/>
      <c r="W287" s="87"/>
      <c r="X287" s="58"/>
      <c r="Y287" s="89"/>
      <c r="Z287" s="58"/>
      <c r="AA287" s="58"/>
      <c r="AB287" s="89"/>
      <c r="AC287" s="90"/>
    </row>
    <row r="288" spans="1:29" ht="23.4" x14ac:dyDescent="0.45">
      <c r="A288" s="55"/>
      <c r="B288" s="55"/>
      <c r="C288" s="55"/>
      <c r="D288" s="55"/>
      <c r="E288" s="55"/>
      <c r="F288" s="55"/>
      <c r="G288" s="91"/>
      <c r="H288" s="25"/>
      <c r="I288" s="25"/>
      <c r="J288" s="25"/>
      <c r="K288" s="25"/>
      <c r="L288" s="25"/>
      <c r="M288" s="84"/>
      <c r="N288" s="84"/>
      <c r="O288" s="25"/>
      <c r="P288" s="25"/>
      <c r="Q288" s="25"/>
      <c r="R288" s="87"/>
      <c r="S288" s="88"/>
      <c r="T288" s="87"/>
      <c r="U288" s="89"/>
      <c r="V288" s="86"/>
      <c r="W288" s="87"/>
      <c r="X288" s="58"/>
      <c r="Y288" s="89"/>
      <c r="Z288" s="58"/>
      <c r="AA288" s="58"/>
      <c r="AB288" s="89"/>
      <c r="AC288" s="90"/>
    </row>
    <row r="289" spans="1:29" ht="23.4" x14ac:dyDescent="0.45">
      <c r="A289" s="55"/>
      <c r="B289" s="55"/>
      <c r="C289" s="55"/>
      <c r="D289" s="55"/>
      <c r="E289" s="55"/>
      <c r="F289" s="55"/>
      <c r="G289" s="91"/>
      <c r="H289" s="25"/>
      <c r="I289" s="25"/>
      <c r="J289" s="25"/>
      <c r="K289" s="25"/>
      <c r="L289" s="25"/>
      <c r="M289" s="84"/>
      <c r="N289" s="84"/>
      <c r="O289" s="25"/>
      <c r="P289" s="25"/>
      <c r="Q289" s="25"/>
      <c r="R289" s="87"/>
      <c r="S289" s="88"/>
      <c r="T289" s="87"/>
      <c r="U289" s="89"/>
      <c r="V289" s="86"/>
      <c r="W289" s="87"/>
      <c r="X289" s="58"/>
      <c r="Y289" s="89"/>
      <c r="Z289" s="58"/>
      <c r="AA289" s="58"/>
      <c r="AB289" s="89"/>
      <c r="AC289" s="90"/>
    </row>
    <row r="290" spans="1:29" ht="23.4" x14ac:dyDescent="0.45">
      <c r="A290" s="55"/>
      <c r="B290" s="55"/>
      <c r="C290" s="55"/>
      <c r="D290" s="55"/>
      <c r="E290" s="55"/>
      <c r="F290" s="55"/>
      <c r="G290" s="91"/>
      <c r="H290" s="25"/>
      <c r="I290" s="25"/>
      <c r="J290" s="25"/>
      <c r="K290" s="25"/>
      <c r="L290" s="25"/>
      <c r="M290" s="84"/>
      <c r="N290" s="84"/>
      <c r="O290" s="25"/>
      <c r="P290" s="25"/>
      <c r="Q290" s="25"/>
      <c r="R290" s="87"/>
      <c r="S290" s="88"/>
      <c r="T290" s="87"/>
      <c r="U290" s="89"/>
      <c r="V290" s="86"/>
      <c r="W290" s="87"/>
      <c r="X290" s="58"/>
      <c r="Y290" s="89"/>
      <c r="Z290" s="58"/>
      <c r="AA290" s="58"/>
      <c r="AB290" s="89"/>
      <c r="AC290" s="90"/>
    </row>
    <row r="291" spans="1:29" ht="23.4" x14ac:dyDescent="0.45">
      <c r="A291" s="55"/>
      <c r="B291" s="55"/>
      <c r="C291" s="55"/>
      <c r="D291" s="55"/>
      <c r="E291" s="55"/>
      <c r="F291" s="55"/>
      <c r="G291" s="91"/>
      <c r="H291" s="25"/>
      <c r="I291" s="25"/>
      <c r="J291" s="25"/>
      <c r="K291" s="25"/>
      <c r="L291" s="25"/>
      <c r="M291" s="84"/>
      <c r="N291" s="84"/>
      <c r="O291" s="25"/>
      <c r="P291" s="25"/>
      <c r="Q291" s="25"/>
      <c r="R291" s="87"/>
      <c r="S291" s="88"/>
      <c r="T291" s="87"/>
      <c r="U291" s="89"/>
      <c r="V291" s="86"/>
      <c r="W291" s="87"/>
      <c r="X291" s="58"/>
      <c r="Y291" s="89"/>
      <c r="Z291" s="58"/>
      <c r="AA291" s="58"/>
      <c r="AB291" s="89"/>
      <c r="AC291" s="90"/>
    </row>
    <row r="292" spans="1:29" ht="23.4" x14ac:dyDescent="0.45">
      <c r="A292" s="55"/>
      <c r="B292" s="55"/>
      <c r="C292" s="55"/>
      <c r="D292" s="55"/>
      <c r="E292" s="55"/>
      <c r="F292" s="55"/>
      <c r="G292" s="91"/>
      <c r="H292" s="25"/>
      <c r="I292" s="25"/>
      <c r="J292" s="25"/>
      <c r="K292" s="25"/>
      <c r="L292" s="25"/>
      <c r="M292" s="84"/>
      <c r="N292" s="84"/>
      <c r="O292" s="25"/>
      <c r="P292" s="25"/>
      <c r="Q292" s="25"/>
      <c r="R292" s="87"/>
      <c r="S292" s="88"/>
      <c r="T292" s="87"/>
      <c r="U292" s="89"/>
      <c r="V292" s="86"/>
      <c r="W292" s="87"/>
      <c r="X292" s="58"/>
      <c r="Y292" s="89"/>
      <c r="Z292" s="58"/>
      <c r="AA292" s="58"/>
      <c r="AB292" s="89"/>
      <c r="AC292" s="90"/>
    </row>
    <row r="293" spans="1:29" ht="23.4" x14ac:dyDescent="0.45">
      <c r="A293" s="55"/>
      <c r="B293" s="55"/>
      <c r="C293" s="55"/>
      <c r="D293" s="55"/>
      <c r="E293" s="55"/>
      <c r="F293" s="55"/>
      <c r="G293" s="91"/>
      <c r="H293" s="25"/>
      <c r="I293" s="25"/>
      <c r="J293" s="25"/>
      <c r="K293" s="25"/>
      <c r="L293" s="25"/>
      <c r="M293" s="84"/>
      <c r="N293" s="84"/>
      <c r="O293" s="25"/>
      <c r="P293" s="25"/>
      <c r="Q293" s="25"/>
      <c r="R293" s="87"/>
      <c r="S293" s="88"/>
      <c r="T293" s="87"/>
      <c r="U293" s="89"/>
      <c r="V293" s="86"/>
      <c r="W293" s="87"/>
      <c r="X293" s="58"/>
      <c r="Y293" s="89"/>
      <c r="Z293" s="58"/>
      <c r="AA293" s="58"/>
      <c r="AB293" s="89"/>
      <c r="AC293" s="90"/>
    </row>
    <row r="294" spans="1:29" ht="23.4" x14ac:dyDescent="0.45">
      <c r="A294" s="55"/>
      <c r="B294" s="55"/>
      <c r="C294" s="55"/>
      <c r="D294" s="55"/>
      <c r="E294" s="55"/>
      <c r="F294" s="55"/>
      <c r="G294" s="91"/>
      <c r="H294" s="25"/>
      <c r="I294" s="25"/>
      <c r="J294" s="25"/>
      <c r="K294" s="25"/>
      <c r="L294" s="25"/>
      <c r="M294" s="84"/>
      <c r="N294" s="84"/>
      <c r="O294" s="25"/>
      <c r="P294" s="25"/>
      <c r="Q294" s="25"/>
      <c r="R294" s="87"/>
      <c r="S294" s="88"/>
      <c r="T294" s="87"/>
      <c r="U294" s="89"/>
      <c r="V294" s="86"/>
      <c r="W294" s="87"/>
      <c r="X294" s="58"/>
      <c r="Y294" s="89"/>
      <c r="Z294" s="58"/>
      <c r="AA294" s="58"/>
      <c r="AB294" s="89"/>
      <c r="AC294" s="90"/>
    </row>
    <row r="295" spans="1:29" ht="23.4" x14ac:dyDescent="0.45">
      <c r="A295" s="55"/>
      <c r="B295" s="55"/>
      <c r="C295" s="55"/>
      <c r="D295" s="55"/>
      <c r="E295" s="55"/>
      <c r="F295" s="55"/>
      <c r="G295" s="91"/>
      <c r="H295" s="25"/>
      <c r="I295" s="25"/>
      <c r="J295" s="25"/>
      <c r="K295" s="25"/>
      <c r="L295" s="25"/>
      <c r="M295" s="84"/>
      <c r="N295" s="84"/>
      <c r="O295" s="25"/>
      <c r="P295" s="25"/>
      <c r="Q295" s="25"/>
      <c r="R295" s="87"/>
      <c r="S295" s="88"/>
      <c r="T295" s="87"/>
      <c r="U295" s="89"/>
      <c r="V295" s="86"/>
      <c r="W295" s="87"/>
      <c r="X295" s="58"/>
      <c r="Y295" s="89"/>
      <c r="Z295" s="58"/>
      <c r="AA295" s="58"/>
      <c r="AB295" s="89"/>
      <c r="AC295" s="90"/>
    </row>
    <row r="296" spans="1:29" ht="23.4" x14ac:dyDescent="0.45">
      <c r="A296" s="55"/>
      <c r="B296" s="55"/>
      <c r="C296" s="55"/>
      <c r="D296" s="55"/>
      <c r="E296" s="55"/>
      <c r="F296" s="55"/>
      <c r="G296" s="91"/>
      <c r="H296" s="25"/>
      <c r="I296" s="25"/>
      <c r="J296" s="25"/>
      <c r="K296" s="25"/>
      <c r="L296" s="25"/>
      <c r="M296" s="84"/>
      <c r="N296" s="84"/>
      <c r="O296" s="25"/>
      <c r="P296" s="25"/>
      <c r="Q296" s="25"/>
      <c r="R296" s="87"/>
      <c r="S296" s="88"/>
      <c r="T296" s="87"/>
      <c r="U296" s="89"/>
      <c r="V296" s="86"/>
      <c r="W296" s="87"/>
      <c r="X296" s="58"/>
      <c r="Y296" s="89"/>
      <c r="Z296" s="58"/>
      <c r="AA296" s="58"/>
      <c r="AB296" s="89"/>
      <c r="AC296" s="90"/>
    </row>
    <row r="297" spans="1:29" ht="23.4" x14ac:dyDescent="0.45">
      <c r="A297" s="55"/>
      <c r="B297" s="55"/>
      <c r="C297" s="55"/>
      <c r="D297" s="55"/>
      <c r="E297" s="55"/>
      <c r="F297" s="55"/>
      <c r="G297" s="91"/>
      <c r="H297" s="25"/>
      <c r="I297" s="25"/>
      <c r="J297" s="25"/>
      <c r="K297" s="25"/>
      <c r="L297" s="25"/>
      <c r="M297" s="84"/>
      <c r="N297" s="84"/>
      <c r="O297" s="25"/>
      <c r="P297" s="25"/>
      <c r="Q297" s="25"/>
      <c r="R297" s="87"/>
      <c r="S297" s="88"/>
      <c r="T297" s="87"/>
      <c r="U297" s="89"/>
      <c r="V297" s="86"/>
      <c r="W297" s="87"/>
      <c r="X297" s="58"/>
      <c r="Y297" s="89"/>
      <c r="Z297" s="58"/>
      <c r="AA297" s="58"/>
      <c r="AB297" s="89"/>
      <c r="AC297" s="90"/>
    </row>
    <row r="298" spans="1:29" ht="23.4" x14ac:dyDescent="0.45">
      <c r="A298" s="55"/>
      <c r="B298" s="55"/>
      <c r="C298" s="55"/>
      <c r="D298" s="55"/>
      <c r="E298" s="55"/>
      <c r="F298" s="55"/>
      <c r="G298" s="91"/>
      <c r="H298" s="25"/>
      <c r="I298" s="25"/>
      <c r="J298" s="25"/>
      <c r="K298" s="25"/>
      <c r="L298" s="25"/>
      <c r="M298" s="84"/>
      <c r="N298" s="84"/>
      <c r="O298" s="25"/>
      <c r="P298" s="25"/>
      <c r="Q298" s="25"/>
      <c r="R298" s="87"/>
      <c r="S298" s="88"/>
      <c r="T298" s="87"/>
      <c r="U298" s="89"/>
      <c r="V298" s="86"/>
      <c r="W298" s="87"/>
      <c r="X298" s="58"/>
      <c r="Y298" s="89"/>
      <c r="Z298" s="58"/>
      <c r="AA298" s="58"/>
      <c r="AB298" s="89"/>
      <c r="AC298" s="90"/>
    </row>
    <row r="299" spans="1:29" ht="23.4" x14ac:dyDescent="0.45">
      <c r="A299" s="55"/>
      <c r="B299" s="55"/>
      <c r="C299" s="55"/>
      <c r="D299" s="55"/>
      <c r="E299" s="55"/>
      <c r="F299" s="55"/>
      <c r="G299" s="91"/>
      <c r="H299" s="25"/>
      <c r="I299" s="25"/>
      <c r="J299" s="25"/>
      <c r="K299" s="25"/>
      <c r="L299" s="25"/>
      <c r="M299" s="84"/>
      <c r="N299" s="84"/>
      <c r="O299" s="25"/>
      <c r="P299" s="25"/>
      <c r="Q299" s="25"/>
      <c r="R299" s="87"/>
      <c r="S299" s="88"/>
      <c r="T299" s="87"/>
      <c r="U299" s="89"/>
      <c r="V299" s="86"/>
      <c r="W299" s="87"/>
      <c r="X299" s="58"/>
      <c r="Y299" s="89"/>
      <c r="Z299" s="58"/>
      <c r="AA299" s="58"/>
      <c r="AB299" s="89"/>
      <c r="AC299" s="90"/>
    </row>
    <row r="300" spans="1:29" ht="23.4" x14ac:dyDescent="0.45">
      <c r="A300" s="55"/>
      <c r="B300" s="55"/>
      <c r="C300" s="55"/>
      <c r="D300" s="55"/>
      <c r="E300" s="55"/>
      <c r="F300" s="55"/>
      <c r="G300" s="91"/>
      <c r="H300" s="25"/>
      <c r="I300" s="25"/>
      <c r="J300" s="25"/>
      <c r="K300" s="25"/>
      <c r="L300" s="25"/>
      <c r="M300" s="84"/>
      <c r="N300" s="84"/>
      <c r="O300" s="25"/>
      <c r="P300" s="25"/>
      <c r="Q300" s="25"/>
      <c r="R300" s="87"/>
      <c r="S300" s="88"/>
      <c r="T300" s="87"/>
      <c r="U300" s="89"/>
      <c r="V300" s="86"/>
      <c r="W300" s="87"/>
      <c r="X300" s="58"/>
      <c r="Y300" s="89"/>
      <c r="Z300" s="58"/>
      <c r="AA300" s="58"/>
      <c r="AB300" s="89"/>
      <c r="AC300" s="90"/>
    </row>
    <row r="301" spans="1:29" ht="23.4" x14ac:dyDescent="0.45">
      <c r="A301" s="55"/>
      <c r="B301" s="55"/>
      <c r="C301" s="55"/>
      <c r="D301" s="55"/>
      <c r="E301" s="55"/>
      <c r="F301" s="55"/>
      <c r="G301" s="91"/>
      <c r="H301" s="25"/>
      <c r="I301" s="25"/>
      <c r="J301" s="25"/>
      <c r="K301" s="25"/>
      <c r="L301" s="25"/>
      <c r="M301" s="84"/>
      <c r="N301" s="84"/>
      <c r="O301" s="25"/>
      <c r="P301" s="25"/>
      <c r="Q301" s="25"/>
      <c r="R301" s="87"/>
      <c r="S301" s="88"/>
      <c r="T301" s="87"/>
      <c r="U301" s="89"/>
      <c r="V301" s="86"/>
      <c r="W301" s="87"/>
      <c r="X301" s="58"/>
      <c r="Y301" s="89"/>
      <c r="Z301" s="58"/>
      <c r="AA301" s="58"/>
      <c r="AB301" s="89"/>
      <c r="AC301" s="90"/>
    </row>
    <row r="302" spans="1:29" ht="23.4" x14ac:dyDescent="0.45">
      <c r="A302" s="55"/>
      <c r="B302" s="55"/>
      <c r="C302" s="55"/>
      <c r="D302" s="55"/>
      <c r="E302" s="55"/>
      <c r="F302" s="55"/>
      <c r="G302" s="91"/>
      <c r="H302" s="25"/>
      <c r="I302" s="25"/>
      <c r="J302" s="25"/>
      <c r="K302" s="25"/>
      <c r="L302" s="25"/>
      <c r="M302" s="84"/>
      <c r="N302" s="84"/>
      <c r="O302" s="25"/>
      <c r="P302" s="25"/>
      <c r="Q302" s="25"/>
      <c r="R302" s="87"/>
      <c r="S302" s="88"/>
      <c r="T302" s="87"/>
      <c r="U302" s="89"/>
      <c r="V302" s="86"/>
      <c r="W302" s="87"/>
      <c r="X302" s="58"/>
      <c r="Y302" s="89"/>
      <c r="Z302" s="58"/>
      <c r="AA302" s="58"/>
      <c r="AB302" s="89"/>
      <c r="AC302" s="90"/>
    </row>
    <row r="303" spans="1:29" ht="23.4" x14ac:dyDescent="0.45">
      <c r="A303" s="55"/>
      <c r="B303" s="55"/>
      <c r="C303" s="55"/>
      <c r="D303" s="55"/>
      <c r="E303" s="55"/>
      <c r="F303" s="55"/>
      <c r="G303" s="91"/>
      <c r="H303" s="25"/>
      <c r="I303" s="25"/>
      <c r="J303" s="25"/>
      <c r="K303" s="25"/>
      <c r="L303" s="25"/>
      <c r="M303" s="84"/>
      <c r="N303" s="84"/>
      <c r="O303" s="25"/>
      <c r="P303" s="25"/>
      <c r="Q303" s="25"/>
      <c r="R303" s="87"/>
      <c r="S303" s="88"/>
      <c r="T303" s="87"/>
      <c r="U303" s="89"/>
      <c r="V303" s="86"/>
      <c r="W303" s="87"/>
      <c r="X303" s="58"/>
      <c r="Y303" s="89"/>
      <c r="Z303" s="58"/>
      <c r="AA303" s="58"/>
      <c r="AB303" s="89"/>
      <c r="AC303" s="90"/>
    </row>
    <row r="304" spans="1:29" ht="23.4" x14ac:dyDescent="0.45">
      <c r="A304" s="55"/>
      <c r="B304" s="55"/>
      <c r="C304" s="55"/>
      <c r="D304" s="55"/>
      <c r="E304" s="55"/>
      <c r="F304" s="55"/>
      <c r="G304" s="91"/>
      <c r="H304" s="25"/>
      <c r="I304" s="25"/>
      <c r="J304" s="25"/>
      <c r="K304" s="25"/>
      <c r="L304" s="25"/>
      <c r="M304" s="84"/>
      <c r="N304" s="84"/>
      <c r="O304" s="25"/>
      <c r="P304" s="25"/>
      <c r="Q304" s="25"/>
      <c r="R304" s="87"/>
      <c r="S304" s="88"/>
      <c r="T304" s="87"/>
      <c r="U304" s="89"/>
      <c r="V304" s="86"/>
      <c r="W304" s="87"/>
      <c r="X304" s="58"/>
      <c r="Y304" s="89"/>
      <c r="Z304" s="58"/>
      <c r="AA304" s="58"/>
      <c r="AB304" s="89"/>
      <c r="AC304" s="90"/>
    </row>
    <row r="305" spans="1:29" ht="23.4" x14ac:dyDescent="0.45">
      <c r="A305" s="55"/>
      <c r="B305" s="55"/>
      <c r="C305" s="55"/>
      <c r="D305" s="55"/>
      <c r="E305" s="55"/>
      <c r="F305" s="55"/>
      <c r="G305" s="91"/>
      <c r="H305" s="25"/>
      <c r="I305" s="25"/>
      <c r="J305" s="25"/>
      <c r="K305" s="25"/>
      <c r="L305" s="25"/>
      <c r="M305" s="84"/>
      <c r="N305" s="84"/>
      <c r="O305" s="25"/>
      <c r="P305" s="25"/>
      <c r="Q305" s="25"/>
      <c r="R305" s="87"/>
      <c r="S305" s="88"/>
      <c r="T305" s="87"/>
      <c r="U305" s="89"/>
      <c r="V305" s="86"/>
      <c r="W305" s="87"/>
      <c r="X305" s="58"/>
      <c r="Y305" s="89"/>
      <c r="Z305" s="58"/>
      <c r="AA305" s="58"/>
      <c r="AB305" s="89"/>
      <c r="AC305" s="90"/>
    </row>
    <row r="306" spans="1:29" ht="23.4" x14ac:dyDescent="0.45">
      <c r="A306" s="55"/>
      <c r="B306" s="55"/>
      <c r="C306" s="55"/>
      <c r="D306" s="55"/>
      <c r="E306" s="55"/>
      <c r="F306" s="55"/>
      <c r="G306" s="91"/>
      <c r="H306" s="25"/>
      <c r="I306" s="25"/>
      <c r="J306" s="25"/>
      <c r="K306" s="25"/>
      <c r="L306" s="25"/>
      <c r="M306" s="84"/>
      <c r="N306" s="84"/>
      <c r="O306" s="25"/>
      <c r="P306" s="25"/>
      <c r="Q306" s="25"/>
      <c r="R306" s="87"/>
      <c r="S306" s="88"/>
      <c r="T306" s="87"/>
      <c r="U306" s="89"/>
      <c r="V306" s="86"/>
      <c r="W306" s="87"/>
      <c r="X306" s="58"/>
      <c r="Y306" s="89"/>
      <c r="Z306" s="58"/>
      <c r="AA306" s="58"/>
      <c r="AB306" s="89"/>
      <c r="AC306" s="90"/>
    </row>
    <row r="307" spans="1:29" ht="23.4" x14ac:dyDescent="0.45">
      <c r="A307" s="55"/>
      <c r="B307" s="55"/>
      <c r="C307" s="55"/>
      <c r="D307" s="55"/>
      <c r="E307" s="55"/>
      <c r="F307" s="55"/>
      <c r="G307" s="91"/>
      <c r="H307" s="25"/>
      <c r="I307" s="25"/>
      <c r="J307" s="25"/>
      <c r="K307" s="25"/>
      <c r="L307" s="25"/>
      <c r="M307" s="84"/>
      <c r="N307" s="84"/>
      <c r="O307" s="25"/>
      <c r="P307" s="25"/>
      <c r="Q307" s="25"/>
      <c r="R307" s="87"/>
      <c r="S307" s="88"/>
      <c r="T307" s="87"/>
      <c r="U307" s="89"/>
      <c r="V307" s="86"/>
      <c r="W307" s="87"/>
      <c r="X307" s="58"/>
      <c r="Y307" s="89"/>
      <c r="Z307" s="58"/>
      <c r="AA307" s="58"/>
      <c r="AB307" s="89"/>
      <c r="AC307" s="90"/>
    </row>
    <row r="308" spans="1:29" ht="23.4" x14ac:dyDescent="0.45">
      <c r="A308" s="55"/>
      <c r="B308" s="55"/>
      <c r="C308" s="55"/>
      <c r="D308" s="55"/>
      <c r="E308" s="55"/>
      <c r="F308" s="55"/>
      <c r="G308" s="91"/>
      <c r="H308" s="25"/>
      <c r="I308" s="25"/>
      <c r="J308" s="25"/>
      <c r="K308" s="25"/>
      <c r="L308" s="25"/>
      <c r="M308" s="84"/>
      <c r="N308" s="84"/>
      <c r="O308" s="25"/>
      <c r="P308" s="25"/>
      <c r="Q308" s="25"/>
      <c r="R308" s="87"/>
      <c r="S308" s="88"/>
      <c r="T308" s="87"/>
      <c r="U308" s="89"/>
      <c r="V308" s="86"/>
      <c r="W308" s="87"/>
      <c r="X308" s="58"/>
      <c r="Y308" s="89"/>
      <c r="Z308" s="58"/>
      <c r="AA308" s="58"/>
      <c r="AB308" s="89"/>
      <c r="AC308" s="90"/>
    </row>
    <row r="309" spans="1:29" ht="23.4" x14ac:dyDescent="0.45">
      <c r="A309" s="55"/>
      <c r="B309" s="55"/>
      <c r="C309" s="55"/>
      <c r="D309" s="55"/>
      <c r="E309" s="55"/>
      <c r="F309" s="55"/>
      <c r="G309" s="91"/>
      <c r="H309" s="25"/>
      <c r="I309" s="25"/>
      <c r="J309" s="25"/>
      <c r="K309" s="25"/>
      <c r="L309" s="25"/>
      <c r="M309" s="84"/>
      <c r="N309" s="84"/>
      <c r="O309" s="25"/>
      <c r="P309" s="25"/>
      <c r="Q309" s="25"/>
      <c r="R309" s="87"/>
      <c r="S309" s="88"/>
      <c r="T309" s="87"/>
      <c r="U309" s="89"/>
      <c r="V309" s="86"/>
      <c r="W309" s="87"/>
      <c r="X309" s="58"/>
      <c r="Y309" s="89"/>
      <c r="Z309" s="58"/>
      <c r="AA309" s="58"/>
      <c r="AB309" s="89"/>
      <c r="AC309" s="90"/>
    </row>
    <row r="310" spans="1:29" ht="23.4" x14ac:dyDescent="0.45">
      <c r="A310" s="55"/>
      <c r="B310" s="55"/>
      <c r="C310" s="55"/>
      <c r="D310" s="55"/>
      <c r="E310" s="55"/>
      <c r="F310" s="55"/>
      <c r="G310" s="91"/>
      <c r="H310" s="25"/>
      <c r="I310" s="25"/>
      <c r="J310" s="25"/>
      <c r="K310" s="25"/>
      <c r="L310" s="25"/>
      <c r="M310" s="84"/>
      <c r="N310" s="84"/>
      <c r="O310" s="25"/>
      <c r="P310" s="25"/>
      <c r="Q310" s="25"/>
      <c r="R310" s="87"/>
      <c r="S310" s="88"/>
      <c r="T310" s="87"/>
      <c r="U310" s="89"/>
      <c r="V310" s="86"/>
      <c r="W310" s="87"/>
      <c r="X310" s="58"/>
      <c r="Y310" s="89"/>
      <c r="Z310" s="58"/>
      <c r="AA310" s="58"/>
      <c r="AB310" s="89"/>
      <c r="AC310" s="90"/>
    </row>
    <row r="311" spans="1:29" ht="23.4" x14ac:dyDescent="0.45">
      <c r="A311" s="55"/>
      <c r="B311" s="55"/>
      <c r="C311" s="55"/>
      <c r="D311" s="55"/>
      <c r="E311" s="55"/>
      <c r="F311" s="55"/>
      <c r="G311" s="91"/>
      <c r="H311" s="25"/>
      <c r="I311" s="25"/>
      <c r="J311" s="25"/>
      <c r="K311" s="25"/>
      <c r="L311" s="25"/>
      <c r="M311" s="84"/>
      <c r="N311" s="84"/>
      <c r="O311" s="25"/>
      <c r="P311" s="25"/>
      <c r="Q311" s="25"/>
      <c r="R311" s="87"/>
      <c r="S311" s="88"/>
      <c r="T311" s="87"/>
      <c r="U311" s="89"/>
      <c r="V311" s="86"/>
      <c r="W311" s="87"/>
      <c r="X311" s="58"/>
      <c r="Y311" s="89"/>
      <c r="Z311" s="58"/>
      <c r="AA311" s="58"/>
      <c r="AB311" s="89"/>
      <c r="AC311" s="90"/>
    </row>
    <row r="312" spans="1:29" ht="23.4" x14ac:dyDescent="0.45">
      <c r="A312" s="55"/>
      <c r="B312" s="55"/>
      <c r="C312" s="55"/>
      <c r="D312" s="55"/>
      <c r="E312" s="55"/>
      <c r="F312" s="55"/>
      <c r="G312" s="91"/>
      <c r="H312" s="25"/>
      <c r="I312" s="25"/>
      <c r="J312" s="25"/>
      <c r="K312" s="25"/>
      <c r="L312" s="25"/>
      <c r="M312" s="84"/>
      <c r="N312" s="84"/>
      <c r="O312" s="25"/>
      <c r="P312" s="25"/>
      <c r="Q312" s="25"/>
      <c r="R312" s="87"/>
      <c r="S312" s="88"/>
      <c r="T312" s="87"/>
      <c r="U312" s="89"/>
      <c r="V312" s="86"/>
      <c r="W312" s="87"/>
      <c r="X312" s="58"/>
      <c r="Y312" s="89"/>
      <c r="Z312" s="58"/>
      <c r="AA312" s="58"/>
      <c r="AB312" s="89"/>
      <c r="AC312" s="90"/>
    </row>
    <row r="313" spans="1:29" ht="23.4" x14ac:dyDescent="0.45">
      <c r="A313" s="55"/>
      <c r="B313" s="55"/>
      <c r="C313" s="55"/>
      <c r="D313" s="55"/>
      <c r="E313" s="55"/>
      <c r="F313" s="55"/>
      <c r="G313" s="91"/>
      <c r="H313" s="25"/>
      <c r="I313" s="25"/>
      <c r="J313" s="25"/>
      <c r="K313" s="25"/>
      <c r="L313" s="25"/>
      <c r="M313" s="84"/>
      <c r="N313" s="84"/>
      <c r="O313" s="25"/>
      <c r="P313" s="25"/>
      <c r="Q313" s="25"/>
      <c r="R313" s="87"/>
      <c r="S313" s="88"/>
      <c r="T313" s="87"/>
      <c r="U313" s="89"/>
      <c r="V313" s="86"/>
      <c r="W313" s="87"/>
      <c r="X313" s="58"/>
      <c r="Y313" s="89"/>
      <c r="Z313" s="58"/>
      <c r="AA313" s="58"/>
      <c r="AB313" s="89"/>
      <c r="AC313" s="90"/>
    </row>
    <row r="314" spans="1:29" ht="23.4" x14ac:dyDescent="0.45">
      <c r="A314" s="55"/>
      <c r="B314" s="55"/>
      <c r="C314" s="55"/>
      <c r="D314" s="55"/>
      <c r="E314" s="55"/>
      <c r="F314" s="55"/>
      <c r="G314" s="91"/>
      <c r="H314" s="25"/>
      <c r="I314" s="25"/>
      <c r="J314" s="25"/>
      <c r="K314" s="25"/>
      <c r="L314" s="25"/>
      <c r="M314" s="84"/>
      <c r="N314" s="84"/>
      <c r="O314" s="25"/>
      <c r="P314" s="25"/>
      <c r="Q314" s="25"/>
      <c r="R314" s="87"/>
      <c r="S314" s="88"/>
      <c r="T314" s="87"/>
      <c r="U314" s="89"/>
      <c r="V314" s="86"/>
      <c r="W314" s="87"/>
      <c r="X314" s="58"/>
      <c r="Y314" s="89"/>
      <c r="Z314" s="58"/>
      <c r="AA314" s="58"/>
      <c r="AB314" s="89"/>
      <c r="AC314" s="90"/>
    </row>
    <row r="315" spans="1:29" ht="23.4" x14ac:dyDescent="0.45">
      <c r="A315" s="55"/>
      <c r="B315" s="55"/>
      <c r="C315" s="55"/>
      <c r="D315" s="55"/>
      <c r="E315" s="55"/>
      <c r="F315" s="55"/>
      <c r="G315" s="91"/>
      <c r="H315" s="25"/>
      <c r="I315" s="25"/>
      <c r="J315" s="25"/>
      <c r="K315" s="25"/>
      <c r="L315" s="25"/>
      <c r="M315" s="84"/>
      <c r="N315" s="84"/>
      <c r="O315" s="25"/>
      <c r="P315" s="25"/>
      <c r="Q315" s="25"/>
      <c r="R315" s="87"/>
      <c r="S315" s="88"/>
      <c r="T315" s="87"/>
      <c r="U315" s="89"/>
      <c r="V315" s="86"/>
      <c r="W315" s="87"/>
      <c r="X315" s="58"/>
      <c r="Y315" s="89"/>
      <c r="Z315" s="58"/>
      <c r="AA315" s="58"/>
      <c r="AB315" s="89"/>
      <c r="AC315" s="90"/>
    </row>
    <row r="316" spans="1:29" ht="23.4" x14ac:dyDescent="0.45">
      <c r="A316" s="55"/>
      <c r="B316" s="55"/>
      <c r="C316" s="55"/>
      <c r="D316" s="55"/>
      <c r="E316" s="55"/>
      <c r="F316" s="55"/>
      <c r="G316" s="91"/>
      <c r="H316" s="25"/>
      <c r="I316" s="25"/>
      <c r="J316" s="25"/>
      <c r="K316" s="25"/>
      <c r="L316" s="25"/>
      <c r="M316" s="84"/>
      <c r="N316" s="84"/>
      <c r="O316" s="25"/>
      <c r="P316" s="25"/>
      <c r="Q316" s="25"/>
      <c r="R316" s="87"/>
      <c r="S316" s="88"/>
      <c r="T316" s="87"/>
      <c r="U316" s="89"/>
      <c r="V316" s="86"/>
      <c r="W316" s="87"/>
      <c r="X316" s="58"/>
      <c r="Y316" s="89"/>
      <c r="Z316" s="58"/>
      <c r="AA316" s="58"/>
      <c r="AB316" s="89"/>
      <c r="AC316" s="90"/>
    </row>
    <row r="317" spans="1:29" ht="23.4" x14ac:dyDescent="0.45">
      <c r="A317" s="55"/>
      <c r="B317" s="55"/>
      <c r="C317" s="55"/>
      <c r="D317" s="55"/>
      <c r="E317" s="55"/>
      <c r="F317" s="55"/>
      <c r="G317" s="91"/>
      <c r="H317" s="25"/>
      <c r="I317" s="25"/>
      <c r="J317" s="25"/>
      <c r="K317" s="25"/>
      <c r="L317" s="25"/>
      <c r="M317" s="84"/>
      <c r="N317" s="84"/>
      <c r="O317" s="25"/>
      <c r="P317" s="25"/>
      <c r="Q317" s="25"/>
      <c r="R317" s="87"/>
      <c r="S317" s="88"/>
      <c r="T317" s="87"/>
      <c r="U317" s="89"/>
      <c r="V317" s="86"/>
      <c r="W317" s="87"/>
      <c r="X317" s="58"/>
      <c r="Y317" s="89"/>
      <c r="Z317" s="58"/>
      <c r="AA317" s="58"/>
      <c r="AB317" s="89"/>
      <c r="AC317" s="90"/>
    </row>
    <row r="318" spans="1:29" ht="23.4" x14ac:dyDescent="0.45">
      <c r="A318" s="55"/>
      <c r="B318" s="55"/>
      <c r="C318" s="55"/>
      <c r="D318" s="55"/>
      <c r="E318" s="55"/>
      <c r="F318" s="55"/>
      <c r="G318" s="91"/>
      <c r="H318" s="25"/>
      <c r="I318" s="25"/>
      <c r="J318" s="25"/>
      <c r="K318" s="25"/>
      <c r="L318" s="25"/>
      <c r="M318" s="84"/>
      <c r="N318" s="84"/>
      <c r="O318" s="25"/>
      <c r="P318" s="25"/>
      <c r="Q318" s="25"/>
      <c r="R318" s="87"/>
      <c r="S318" s="88"/>
      <c r="T318" s="87"/>
      <c r="U318" s="89"/>
      <c r="V318" s="86"/>
      <c r="W318" s="87"/>
      <c r="X318" s="58"/>
      <c r="Y318" s="89"/>
      <c r="Z318" s="58"/>
      <c r="AA318" s="58"/>
      <c r="AB318" s="89"/>
      <c r="AC318" s="90"/>
    </row>
    <row r="319" spans="1:29" ht="23.4" x14ac:dyDescent="0.45">
      <c r="A319" s="55"/>
      <c r="B319" s="55"/>
      <c r="C319" s="55"/>
      <c r="D319" s="55"/>
      <c r="E319" s="55"/>
      <c r="F319" s="55"/>
      <c r="G319" s="91"/>
      <c r="H319" s="25"/>
      <c r="I319" s="25"/>
      <c r="J319" s="25"/>
      <c r="K319" s="25"/>
      <c r="L319" s="25"/>
      <c r="M319" s="84"/>
      <c r="N319" s="84"/>
      <c r="O319" s="25"/>
      <c r="P319" s="25"/>
      <c r="Q319" s="25"/>
      <c r="R319" s="87"/>
      <c r="S319" s="88"/>
      <c r="T319" s="87"/>
      <c r="U319" s="89"/>
      <c r="V319" s="86"/>
      <c r="W319" s="87"/>
      <c r="X319" s="58"/>
      <c r="Y319" s="89"/>
      <c r="Z319" s="58"/>
      <c r="AA319" s="58"/>
      <c r="AB319" s="89"/>
      <c r="AC319" s="90"/>
    </row>
    <row r="320" spans="1:29" ht="23.4" x14ac:dyDescent="0.45">
      <c r="A320" s="55"/>
      <c r="B320" s="55"/>
      <c r="C320" s="55"/>
      <c r="D320" s="55"/>
      <c r="E320" s="55"/>
      <c r="F320" s="55"/>
      <c r="G320" s="91"/>
      <c r="H320" s="25"/>
      <c r="I320" s="25"/>
      <c r="J320" s="25"/>
      <c r="K320" s="25"/>
      <c r="L320" s="25"/>
      <c r="M320" s="84"/>
      <c r="N320" s="84"/>
      <c r="O320" s="25"/>
      <c r="P320" s="25"/>
      <c r="Q320" s="25"/>
      <c r="R320" s="87"/>
      <c r="S320" s="88"/>
      <c r="T320" s="87"/>
      <c r="U320" s="89"/>
      <c r="V320" s="86"/>
      <c r="W320" s="87"/>
      <c r="X320" s="58"/>
      <c r="Y320" s="89"/>
      <c r="Z320" s="58"/>
      <c r="AA320" s="58"/>
      <c r="AB320" s="89"/>
      <c r="AC320" s="90"/>
    </row>
    <row r="321" spans="1:29" ht="23.4" x14ac:dyDescent="0.45">
      <c r="A321" s="55"/>
      <c r="B321" s="55"/>
      <c r="C321" s="55"/>
      <c r="D321" s="55"/>
      <c r="E321" s="55"/>
      <c r="F321" s="55"/>
      <c r="G321" s="91"/>
      <c r="H321" s="25"/>
      <c r="I321" s="25"/>
      <c r="J321" s="25"/>
      <c r="K321" s="25"/>
      <c r="L321" s="25"/>
      <c r="M321" s="84"/>
      <c r="N321" s="84"/>
      <c r="O321" s="25"/>
      <c r="P321" s="25"/>
      <c r="Q321" s="25"/>
      <c r="R321" s="87"/>
      <c r="S321" s="88"/>
      <c r="T321" s="87"/>
      <c r="U321" s="89"/>
      <c r="V321" s="86"/>
      <c r="W321" s="87"/>
      <c r="X321" s="58"/>
      <c r="Y321" s="89"/>
      <c r="Z321" s="58"/>
      <c r="AA321" s="58"/>
      <c r="AB321" s="89"/>
      <c r="AC321" s="90"/>
    </row>
    <row r="322" spans="1:29" ht="23.4" x14ac:dyDescent="0.45">
      <c r="A322" s="55"/>
      <c r="B322" s="55"/>
      <c r="C322" s="55"/>
      <c r="D322" s="55"/>
      <c r="E322" s="55"/>
      <c r="F322" s="55"/>
      <c r="G322" s="91"/>
      <c r="H322" s="25"/>
      <c r="I322" s="25"/>
      <c r="J322" s="25"/>
      <c r="K322" s="25"/>
      <c r="L322" s="25"/>
      <c r="M322" s="84"/>
      <c r="N322" s="84"/>
      <c r="O322" s="25"/>
      <c r="P322" s="25"/>
      <c r="Q322" s="25"/>
      <c r="R322" s="87"/>
      <c r="S322" s="88"/>
      <c r="T322" s="87"/>
      <c r="U322" s="89"/>
      <c r="V322" s="86"/>
      <c r="W322" s="87"/>
      <c r="X322" s="58"/>
      <c r="Y322" s="89"/>
      <c r="Z322" s="58"/>
      <c r="AA322" s="58"/>
      <c r="AB322" s="89"/>
      <c r="AC322" s="90"/>
    </row>
    <row r="323" spans="1:29" ht="23.4" x14ac:dyDescent="0.45">
      <c r="A323" s="55"/>
      <c r="B323" s="55"/>
      <c r="C323" s="55"/>
      <c r="D323" s="55"/>
      <c r="E323" s="55"/>
      <c r="F323" s="55"/>
      <c r="G323" s="91"/>
      <c r="H323" s="25"/>
      <c r="I323" s="25"/>
      <c r="J323" s="25"/>
      <c r="K323" s="25"/>
      <c r="L323" s="25"/>
      <c r="M323" s="84"/>
      <c r="N323" s="84"/>
      <c r="O323" s="25"/>
      <c r="P323" s="25"/>
      <c r="Q323" s="25"/>
      <c r="R323" s="87"/>
      <c r="S323" s="88"/>
      <c r="T323" s="87"/>
      <c r="U323" s="89"/>
      <c r="V323" s="86"/>
      <c r="W323" s="87"/>
      <c r="X323" s="58"/>
      <c r="Y323" s="89"/>
      <c r="Z323" s="58"/>
      <c r="AA323" s="58"/>
      <c r="AB323" s="89"/>
      <c r="AC323" s="90"/>
    </row>
    <row r="324" spans="1:29" ht="23.4" x14ac:dyDescent="0.45">
      <c r="A324" s="55"/>
      <c r="B324" s="55"/>
      <c r="C324" s="55"/>
      <c r="D324" s="55"/>
      <c r="E324" s="55"/>
      <c r="F324" s="55"/>
      <c r="G324" s="91"/>
      <c r="H324" s="25"/>
      <c r="I324" s="25"/>
      <c r="J324" s="25"/>
      <c r="K324" s="25"/>
      <c r="L324" s="25"/>
      <c r="M324" s="84"/>
      <c r="N324" s="84"/>
      <c r="O324" s="25"/>
      <c r="P324" s="25"/>
      <c r="Q324" s="25"/>
      <c r="R324" s="87"/>
      <c r="S324" s="88"/>
      <c r="T324" s="87"/>
      <c r="U324" s="89"/>
      <c r="V324" s="86"/>
      <c r="W324" s="87"/>
      <c r="X324" s="58"/>
      <c r="Y324" s="89"/>
      <c r="Z324" s="58"/>
      <c r="AA324" s="58"/>
      <c r="AB324" s="89"/>
      <c r="AC324" s="90"/>
    </row>
    <row r="325" spans="1:29" ht="23.4" x14ac:dyDescent="0.45">
      <c r="A325" s="55"/>
      <c r="B325" s="55"/>
      <c r="C325" s="55"/>
      <c r="D325" s="55"/>
      <c r="E325" s="55"/>
      <c r="F325" s="55"/>
      <c r="G325" s="91"/>
      <c r="H325" s="25"/>
      <c r="I325" s="25"/>
      <c r="J325" s="25"/>
      <c r="K325" s="25"/>
      <c r="L325" s="25"/>
      <c r="M325" s="84"/>
      <c r="N325" s="84"/>
      <c r="O325" s="25"/>
      <c r="P325" s="25"/>
      <c r="Q325" s="25"/>
      <c r="R325" s="87"/>
      <c r="S325" s="88"/>
      <c r="T325" s="87"/>
      <c r="U325" s="89"/>
      <c r="V325" s="86"/>
      <c r="W325" s="87"/>
      <c r="X325" s="58"/>
      <c r="Y325" s="89"/>
      <c r="Z325" s="58"/>
      <c r="AA325" s="58"/>
      <c r="AB325" s="89"/>
      <c r="AC325" s="90"/>
    </row>
    <row r="326" spans="1:29" ht="23.4" x14ac:dyDescent="0.45">
      <c r="A326" s="55"/>
      <c r="B326" s="55"/>
      <c r="C326" s="55"/>
      <c r="D326" s="55"/>
      <c r="E326" s="55"/>
      <c r="F326" s="55"/>
      <c r="G326" s="91"/>
      <c r="H326" s="25"/>
      <c r="I326" s="25"/>
      <c r="J326" s="25"/>
      <c r="K326" s="25"/>
      <c r="L326" s="25"/>
      <c r="M326" s="84"/>
      <c r="N326" s="84"/>
      <c r="O326" s="25"/>
      <c r="P326" s="25"/>
      <c r="Q326" s="25"/>
      <c r="R326" s="87"/>
      <c r="S326" s="88"/>
      <c r="T326" s="87"/>
      <c r="U326" s="89"/>
      <c r="V326" s="86"/>
      <c r="W326" s="87"/>
      <c r="X326" s="58"/>
      <c r="Y326" s="89"/>
      <c r="Z326" s="58"/>
      <c r="AA326" s="58"/>
      <c r="AB326" s="89"/>
      <c r="AC326" s="90"/>
    </row>
    <row r="327" spans="1:29" ht="23.4" x14ac:dyDescent="0.45">
      <c r="A327" s="55"/>
      <c r="B327" s="55"/>
      <c r="C327" s="55"/>
      <c r="D327" s="55"/>
      <c r="E327" s="55"/>
      <c r="F327" s="55"/>
      <c r="G327" s="91"/>
      <c r="H327" s="25"/>
      <c r="I327" s="25"/>
      <c r="J327" s="25"/>
      <c r="K327" s="25"/>
      <c r="L327" s="25"/>
      <c r="M327" s="84"/>
      <c r="N327" s="84"/>
      <c r="O327" s="25"/>
      <c r="P327" s="25"/>
      <c r="Q327" s="25"/>
      <c r="R327" s="87"/>
      <c r="S327" s="88"/>
      <c r="T327" s="87"/>
      <c r="U327" s="89"/>
      <c r="V327" s="86"/>
      <c r="W327" s="87"/>
      <c r="X327" s="58"/>
      <c r="Y327" s="89"/>
      <c r="Z327" s="58"/>
      <c r="AA327" s="58"/>
      <c r="AB327" s="89"/>
      <c r="AC327" s="90"/>
    </row>
    <row r="328" spans="1:29" ht="23.4" x14ac:dyDescent="0.45">
      <c r="A328" s="55"/>
      <c r="B328" s="55"/>
      <c r="C328" s="55"/>
      <c r="D328" s="55"/>
      <c r="E328" s="55"/>
      <c r="F328" s="55"/>
      <c r="G328" s="91"/>
      <c r="H328" s="25"/>
      <c r="I328" s="25"/>
      <c r="J328" s="25"/>
      <c r="K328" s="25"/>
      <c r="L328" s="25"/>
      <c r="M328" s="84"/>
      <c r="N328" s="84"/>
      <c r="O328" s="25"/>
      <c r="P328" s="25"/>
      <c r="Q328" s="25"/>
      <c r="R328" s="87"/>
      <c r="S328" s="88"/>
      <c r="T328" s="87"/>
      <c r="U328" s="89"/>
      <c r="V328" s="86"/>
      <c r="W328" s="87"/>
      <c r="X328" s="58"/>
      <c r="Y328" s="89"/>
      <c r="Z328" s="58"/>
      <c r="AA328" s="58"/>
      <c r="AB328" s="89"/>
      <c r="AC328" s="90"/>
    </row>
    <row r="329" spans="1:29" ht="23.4" x14ac:dyDescent="0.45">
      <c r="A329" s="55"/>
      <c r="B329" s="55"/>
      <c r="C329" s="55"/>
      <c r="D329" s="55"/>
      <c r="E329" s="55"/>
      <c r="F329" s="55"/>
      <c r="G329" s="91"/>
      <c r="H329" s="25"/>
      <c r="I329" s="25"/>
      <c r="J329" s="25"/>
      <c r="K329" s="25"/>
      <c r="L329" s="25"/>
      <c r="M329" s="84"/>
      <c r="N329" s="84"/>
      <c r="O329" s="25"/>
      <c r="P329" s="25"/>
      <c r="Q329" s="25"/>
      <c r="R329" s="87"/>
      <c r="S329" s="88"/>
      <c r="T329" s="87"/>
      <c r="U329" s="89"/>
      <c r="V329" s="86"/>
      <c r="W329" s="87"/>
      <c r="X329" s="58"/>
      <c r="Y329" s="89"/>
      <c r="Z329" s="58"/>
      <c r="AA329" s="58"/>
      <c r="AB329" s="89"/>
      <c r="AC329" s="90"/>
    </row>
    <row r="330" spans="1:29" ht="23.4" x14ac:dyDescent="0.45">
      <c r="A330" s="55"/>
      <c r="B330" s="55"/>
      <c r="C330" s="55"/>
      <c r="D330" s="55"/>
      <c r="E330" s="55"/>
      <c r="F330" s="55"/>
      <c r="G330" s="91"/>
      <c r="H330" s="25"/>
      <c r="I330" s="25"/>
      <c r="J330" s="25"/>
      <c r="K330" s="25"/>
      <c r="L330" s="25"/>
      <c r="M330" s="84"/>
      <c r="N330" s="84"/>
      <c r="O330" s="25"/>
      <c r="P330" s="25"/>
      <c r="Q330" s="25"/>
      <c r="R330" s="87"/>
      <c r="S330" s="88"/>
      <c r="T330" s="87"/>
      <c r="U330" s="89"/>
      <c r="V330" s="86"/>
      <c r="W330" s="87"/>
      <c r="X330" s="58"/>
      <c r="Y330" s="89"/>
      <c r="Z330" s="58"/>
      <c r="AA330" s="58"/>
      <c r="AB330" s="89"/>
      <c r="AC330" s="90"/>
    </row>
    <row r="331" spans="1:29" ht="23.4" x14ac:dyDescent="0.45">
      <c r="A331" s="55"/>
      <c r="B331" s="55"/>
      <c r="C331" s="55"/>
      <c r="D331" s="55"/>
      <c r="E331" s="55"/>
      <c r="F331" s="55"/>
      <c r="G331" s="91"/>
      <c r="H331" s="25"/>
      <c r="I331" s="25"/>
      <c r="J331" s="25"/>
      <c r="K331" s="25"/>
      <c r="L331" s="25"/>
      <c r="M331" s="84"/>
      <c r="N331" s="84"/>
      <c r="O331" s="25"/>
      <c r="P331" s="25"/>
      <c r="Q331" s="25"/>
      <c r="R331" s="87"/>
      <c r="S331" s="88"/>
      <c r="T331" s="87"/>
      <c r="U331" s="89"/>
      <c r="V331" s="86"/>
      <c r="W331" s="87"/>
      <c r="X331" s="58"/>
      <c r="Y331" s="89"/>
      <c r="Z331" s="58"/>
      <c r="AA331" s="58"/>
      <c r="AB331" s="89"/>
      <c r="AC331" s="90"/>
    </row>
    <row r="332" spans="1:29" ht="23.4" x14ac:dyDescent="0.45">
      <c r="A332" s="55"/>
      <c r="B332" s="55"/>
      <c r="C332" s="55"/>
      <c r="D332" s="55"/>
      <c r="E332" s="55"/>
      <c r="F332" s="55"/>
      <c r="G332" s="91"/>
      <c r="H332" s="25"/>
      <c r="I332" s="25"/>
      <c r="J332" s="25"/>
      <c r="K332" s="25"/>
      <c r="L332" s="25"/>
      <c r="M332" s="84"/>
      <c r="N332" s="84"/>
      <c r="O332" s="25"/>
      <c r="P332" s="25"/>
      <c r="Q332" s="25"/>
      <c r="R332" s="87"/>
      <c r="S332" s="88"/>
      <c r="T332" s="87"/>
      <c r="U332" s="89"/>
      <c r="V332" s="86"/>
      <c r="W332" s="87"/>
      <c r="X332" s="58"/>
      <c r="Y332" s="89"/>
      <c r="Z332" s="58"/>
      <c r="AA332" s="58"/>
      <c r="AB332" s="89"/>
      <c r="AC332" s="90"/>
    </row>
    <row r="333" spans="1:29" ht="23.4" x14ac:dyDescent="0.45">
      <c r="A333" s="55"/>
      <c r="B333" s="55"/>
      <c r="C333" s="55"/>
      <c r="D333" s="55"/>
      <c r="E333" s="55"/>
      <c r="F333" s="55"/>
      <c r="G333" s="91"/>
      <c r="H333" s="25"/>
      <c r="I333" s="25"/>
      <c r="J333" s="25"/>
      <c r="K333" s="25"/>
      <c r="L333" s="25"/>
      <c r="M333" s="84"/>
      <c r="N333" s="84"/>
      <c r="O333" s="25"/>
      <c r="P333" s="25"/>
      <c r="Q333" s="25"/>
      <c r="R333" s="87"/>
      <c r="S333" s="88"/>
      <c r="T333" s="87"/>
      <c r="U333" s="89"/>
      <c r="V333" s="86"/>
      <c r="W333" s="87"/>
      <c r="X333" s="58"/>
      <c r="Y333" s="89"/>
      <c r="Z333" s="58"/>
      <c r="AA333" s="58"/>
      <c r="AB333" s="89"/>
      <c r="AC333" s="90"/>
    </row>
    <row r="334" spans="1:29" ht="23.4" x14ac:dyDescent="0.45">
      <c r="A334" s="55"/>
      <c r="B334" s="55"/>
      <c r="C334" s="55"/>
      <c r="D334" s="55"/>
      <c r="E334" s="55"/>
      <c r="F334" s="55"/>
      <c r="G334" s="91"/>
      <c r="H334" s="25"/>
      <c r="I334" s="25"/>
      <c r="J334" s="25"/>
      <c r="K334" s="25"/>
      <c r="L334" s="25"/>
      <c r="M334" s="84"/>
      <c r="N334" s="84"/>
      <c r="O334" s="25"/>
      <c r="P334" s="25"/>
      <c r="Q334" s="25"/>
      <c r="R334" s="87"/>
      <c r="S334" s="88"/>
      <c r="T334" s="87"/>
      <c r="U334" s="89"/>
      <c r="V334" s="86"/>
      <c r="W334" s="87"/>
      <c r="X334" s="58"/>
      <c r="Y334" s="89"/>
      <c r="Z334" s="58"/>
      <c r="AA334" s="58"/>
      <c r="AB334" s="89"/>
      <c r="AC334" s="90"/>
    </row>
    <row r="335" spans="1:29" ht="23.4" x14ac:dyDescent="0.45">
      <c r="A335" s="55"/>
      <c r="B335" s="55"/>
      <c r="C335" s="55"/>
      <c r="D335" s="55"/>
      <c r="E335" s="55"/>
      <c r="F335" s="55"/>
      <c r="G335" s="91"/>
      <c r="H335" s="25"/>
      <c r="I335" s="25"/>
      <c r="J335" s="25"/>
      <c r="K335" s="25"/>
      <c r="L335" s="25"/>
      <c r="M335" s="84"/>
      <c r="N335" s="84"/>
      <c r="O335" s="25"/>
      <c r="P335" s="25"/>
      <c r="Q335" s="25"/>
      <c r="R335" s="87"/>
      <c r="S335" s="88"/>
      <c r="T335" s="87"/>
      <c r="U335" s="89"/>
      <c r="V335" s="86"/>
      <c r="W335" s="87"/>
      <c r="X335" s="58"/>
      <c r="Y335" s="89"/>
      <c r="Z335" s="58"/>
      <c r="AA335" s="58"/>
      <c r="AB335" s="89"/>
      <c r="AC335" s="90"/>
    </row>
    <row r="336" spans="1:29" ht="23.4" x14ac:dyDescent="0.45">
      <c r="A336" s="55"/>
      <c r="B336" s="55"/>
      <c r="C336" s="55"/>
      <c r="D336" s="55"/>
      <c r="E336" s="55"/>
      <c r="F336" s="55"/>
      <c r="G336" s="91"/>
      <c r="H336" s="25"/>
      <c r="I336" s="25"/>
      <c r="J336" s="25"/>
      <c r="K336" s="25"/>
      <c r="L336" s="25"/>
      <c r="M336" s="84"/>
      <c r="N336" s="84"/>
      <c r="O336" s="25"/>
      <c r="P336" s="25"/>
      <c r="Q336" s="25"/>
      <c r="R336" s="87"/>
      <c r="S336" s="88"/>
      <c r="T336" s="87"/>
      <c r="U336" s="89"/>
      <c r="V336" s="86"/>
      <c r="W336" s="87"/>
      <c r="X336" s="58"/>
      <c r="Y336" s="89"/>
      <c r="Z336" s="58"/>
      <c r="AA336" s="58"/>
      <c r="AB336" s="89"/>
      <c r="AC336" s="90"/>
    </row>
    <row r="337" spans="1:29" ht="23.4" x14ac:dyDescent="0.45">
      <c r="A337" s="55"/>
      <c r="B337" s="55"/>
      <c r="C337" s="55"/>
      <c r="D337" s="55"/>
      <c r="E337" s="55"/>
      <c r="F337" s="55"/>
      <c r="G337" s="91"/>
      <c r="H337" s="25"/>
      <c r="I337" s="25"/>
      <c r="J337" s="25"/>
      <c r="K337" s="25"/>
      <c r="L337" s="25"/>
      <c r="M337" s="84"/>
      <c r="N337" s="84"/>
      <c r="O337" s="25"/>
      <c r="P337" s="25"/>
      <c r="Q337" s="25"/>
      <c r="R337" s="87"/>
      <c r="S337" s="88"/>
      <c r="T337" s="87"/>
      <c r="U337" s="89"/>
      <c r="V337" s="86"/>
      <c r="W337" s="87"/>
      <c r="X337" s="58"/>
      <c r="Y337" s="89"/>
      <c r="Z337" s="58"/>
      <c r="AA337" s="58"/>
      <c r="AB337" s="89"/>
      <c r="AC337" s="90"/>
    </row>
    <row r="338" spans="1:29" ht="23.4" x14ac:dyDescent="0.45">
      <c r="A338" s="55"/>
      <c r="B338" s="55"/>
      <c r="C338" s="55"/>
      <c r="D338" s="55"/>
      <c r="E338" s="55"/>
      <c r="F338" s="55"/>
      <c r="G338" s="91"/>
      <c r="H338" s="25"/>
      <c r="I338" s="25"/>
      <c r="J338" s="25"/>
      <c r="K338" s="25"/>
      <c r="L338" s="25"/>
      <c r="M338" s="84"/>
      <c r="N338" s="84"/>
      <c r="O338" s="25"/>
      <c r="P338" s="25"/>
      <c r="Q338" s="25"/>
      <c r="R338" s="87"/>
      <c r="S338" s="88"/>
      <c r="T338" s="87"/>
      <c r="U338" s="89"/>
      <c r="V338" s="86"/>
      <c r="W338" s="87"/>
      <c r="X338" s="58"/>
      <c r="Y338" s="89"/>
      <c r="Z338" s="58"/>
      <c r="AA338" s="58"/>
      <c r="AB338" s="89"/>
      <c r="AC338" s="90"/>
    </row>
    <row r="339" spans="1:29" ht="23.4" x14ac:dyDescent="0.45">
      <c r="A339" s="55"/>
      <c r="B339" s="55"/>
      <c r="C339" s="55"/>
      <c r="D339" s="55"/>
      <c r="E339" s="55"/>
      <c r="F339" s="55"/>
      <c r="G339" s="91"/>
      <c r="H339" s="25"/>
      <c r="I339" s="25"/>
      <c r="J339" s="25"/>
      <c r="K339" s="25"/>
      <c r="L339" s="25"/>
      <c r="M339" s="84"/>
      <c r="N339" s="84"/>
      <c r="O339" s="25"/>
      <c r="P339" s="25"/>
      <c r="Q339" s="25"/>
      <c r="R339" s="87"/>
      <c r="S339" s="88"/>
      <c r="T339" s="87"/>
      <c r="U339" s="89"/>
      <c r="V339" s="86"/>
      <c r="W339" s="87"/>
      <c r="X339" s="58"/>
      <c r="Y339" s="89"/>
      <c r="Z339" s="58"/>
      <c r="AA339" s="58"/>
      <c r="AB339" s="89"/>
      <c r="AC339" s="90"/>
    </row>
    <row r="340" spans="1:29" ht="23.4" x14ac:dyDescent="0.45">
      <c r="A340" s="55"/>
      <c r="B340" s="55"/>
      <c r="C340" s="55"/>
      <c r="D340" s="55"/>
      <c r="E340" s="55"/>
      <c r="F340" s="55"/>
      <c r="G340" s="91"/>
      <c r="H340" s="25"/>
      <c r="I340" s="25"/>
      <c r="J340" s="25"/>
      <c r="K340" s="25"/>
      <c r="L340" s="25"/>
      <c r="M340" s="84"/>
      <c r="N340" s="84"/>
      <c r="O340" s="25"/>
      <c r="P340" s="25"/>
      <c r="Q340" s="25"/>
      <c r="R340" s="87"/>
      <c r="S340" s="88"/>
      <c r="T340" s="87"/>
      <c r="U340" s="89"/>
      <c r="V340" s="86"/>
      <c r="W340" s="87"/>
      <c r="X340" s="58"/>
      <c r="Y340" s="89"/>
      <c r="Z340" s="58"/>
      <c r="AA340" s="58"/>
      <c r="AB340" s="89"/>
      <c r="AC340" s="90"/>
    </row>
    <row r="341" spans="1:29" ht="23.4" x14ac:dyDescent="0.45">
      <c r="A341" s="55"/>
      <c r="B341" s="55"/>
      <c r="C341" s="55"/>
      <c r="D341" s="55"/>
      <c r="E341" s="55"/>
      <c r="F341" s="55"/>
      <c r="G341" s="91"/>
      <c r="H341" s="25"/>
      <c r="I341" s="25"/>
      <c r="J341" s="25"/>
      <c r="K341" s="25"/>
      <c r="L341" s="25"/>
      <c r="M341" s="84"/>
      <c r="N341" s="84"/>
      <c r="O341" s="25"/>
      <c r="P341" s="25"/>
      <c r="Q341" s="25"/>
      <c r="R341" s="87"/>
      <c r="S341" s="88"/>
      <c r="T341" s="87"/>
      <c r="U341" s="89"/>
      <c r="V341" s="86"/>
      <c r="W341" s="87"/>
      <c r="X341" s="58"/>
      <c r="Y341" s="89"/>
      <c r="Z341" s="58"/>
      <c r="AA341" s="58"/>
      <c r="AB341" s="89"/>
      <c r="AC341" s="90"/>
    </row>
    <row r="342" spans="1:29" ht="23.4" x14ac:dyDescent="0.45">
      <c r="A342" s="55"/>
      <c r="B342" s="55"/>
      <c r="C342" s="55"/>
      <c r="D342" s="55"/>
      <c r="E342" s="55"/>
      <c r="F342" s="55"/>
      <c r="G342" s="91"/>
      <c r="H342" s="25"/>
      <c r="I342" s="25"/>
      <c r="J342" s="25"/>
      <c r="K342" s="25"/>
      <c r="L342" s="25"/>
      <c r="M342" s="84"/>
      <c r="N342" s="84"/>
      <c r="O342" s="25"/>
      <c r="P342" s="25"/>
      <c r="Q342" s="25"/>
      <c r="R342" s="87"/>
      <c r="S342" s="88"/>
      <c r="T342" s="87"/>
      <c r="U342" s="89"/>
      <c r="V342" s="86"/>
      <c r="W342" s="87"/>
      <c r="X342" s="58"/>
      <c r="Y342" s="89"/>
      <c r="Z342" s="58"/>
      <c r="AA342" s="58"/>
      <c r="AB342" s="89"/>
      <c r="AC342" s="90"/>
    </row>
    <row r="343" spans="1:29" x14ac:dyDescent="0.3">
      <c r="A343" s="55"/>
      <c r="B343" s="55"/>
      <c r="C343" s="55"/>
      <c r="D343" s="55"/>
      <c r="E343" s="55"/>
      <c r="F343" s="55"/>
      <c r="G343" s="91"/>
      <c r="H343" s="55"/>
      <c r="I343" s="55"/>
      <c r="J343" s="55"/>
      <c r="K343" s="55"/>
      <c r="L343" s="55"/>
      <c r="M343" s="92"/>
      <c r="N343" s="92"/>
      <c r="O343" s="58"/>
      <c r="P343" s="58"/>
      <c r="Q343" s="58"/>
      <c r="R343" s="87"/>
      <c r="S343" s="88"/>
      <c r="T343" s="87"/>
      <c r="U343" s="89"/>
      <c r="V343" s="86"/>
      <c r="W343" s="87"/>
      <c r="X343" s="58"/>
      <c r="Y343" s="89"/>
      <c r="Z343" s="58"/>
      <c r="AA343" s="58"/>
      <c r="AB343" s="89"/>
      <c r="AC343" s="90"/>
    </row>
    <row r="344" spans="1:29" x14ac:dyDescent="0.3">
      <c r="A344" s="55"/>
      <c r="B344" s="55"/>
      <c r="C344" s="55"/>
      <c r="D344" s="55"/>
      <c r="E344" s="55"/>
      <c r="F344" s="55"/>
      <c r="G344" s="91"/>
      <c r="H344" s="55"/>
      <c r="I344" s="55"/>
      <c r="J344" s="55"/>
      <c r="K344" s="55"/>
      <c r="L344" s="55"/>
      <c r="M344" s="92"/>
      <c r="N344" s="92"/>
      <c r="O344" s="58"/>
      <c r="P344" s="58"/>
      <c r="Q344" s="58"/>
      <c r="R344" s="87"/>
      <c r="S344" s="88"/>
      <c r="T344" s="87"/>
      <c r="U344" s="89"/>
      <c r="V344" s="86"/>
      <c r="W344" s="87"/>
      <c r="X344" s="58"/>
      <c r="Y344" s="89"/>
      <c r="Z344" s="58"/>
      <c r="AA344" s="58"/>
      <c r="AB344" s="89"/>
      <c r="AC344" s="90"/>
    </row>
    <row r="345" spans="1:29" x14ac:dyDescent="0.3">
      <c r="A345" s="55"/>
      <c r="B345" s="55"/>
      <c r="C345" s="55"/>
      <c r="D345" s="55"/>
      <c r="E345" s="55"/>
      <c r="F345" s="55"/>
      <c r="G345" s="91"/>
      <c r="H345" s="55"/>
      <c r="I345" s="55"/>
      <c r="J345" s="55"/>
      <c r="K345" s="55"/>
      <c r="L345" s="55"/>
      <c r="M345" s="92"/>
      <c r="N345" s="92"/>
      <c r="O345" s="58"/>
      <c r="P345" s="58"/>
      <c r="Q345" s="58"/>
      <c r="R345" s="87"/>
      <c r="S345" s="88"/>
      <c r="T345" s="87"/>
      <c r="U345" s="89"/>
      <c r="V345" s="86"/>
      <c r="W345" s="87"/>
      <c r="X345" s="58"/>
      <c r="Y345" s="89"/>
      <c r="Z345" s="58"/>
      <c r="AA345" s="58"/>
      <c r="AB345" s="89"/>
      <c r="AC345" s="90"/>
    </row>
    <row r="346" spans="1:29" x14ac:dyDescent="0.3">
      <c r="A346" s="55"/>
      <c r="B346" s="55"/>
      <c r="C346" s="55"/>
      <c r="D346" s="55"/>
      <c r="E346" s="55"/>
      <c r="F346" s="55"/>
      <c r="G346" s="91"/>
      <c r="H346" s="55"/>
      <c r="I346" s="55"/>
      <c r="J346" s="55"/>
      <c r="K346" s="55"/>
      <c r="L346" s="55"/>
      <c r="M346" s="92"/>
      <c r="N346" s="92"/>
      <c r="O346" s="58"/>
      <c r="P346" s="58"/>
      <c r="Q346" s="58"/>
      <c r="R346" s="87"/>
      <c r="S346" s="88"/>
      <c r="T346" s="87"/>
      <c r="U346" s="89"/>
      <c r="V346" s="86"/>
      <c r="W346" s="87"/>
      <c r="X346" s="58"/>
      <c r="Y346" s="89"/>
      <c r="Z346" s="58"/>
      <c r="AA346" s="58"/>
      <c r="AB346" s="89"/>
      <c r="AC346" s="90"/>
    </row>
    <row r="347" spans="1:29" x14ac:dyDescent="0.3">
      <c r="A347" s="55"/>
      <c r="B347" s="55"/>
      <c r="C347" s="55"/>
      <c r="D347" s="55"/>
      <c r="E347" s="55"/>
      <c r="F347" s="55"/>
      <c r="G347" s="91"/>
      <c r="H347" s="55"/>
      <c r="I347" s="55"/>
      <c r="J347" s="55"/>
      <c r="K347" s="55"/>
      <c r="L347" s="55"/>
      <c r="M347" s="92"/>
      <c r="N347" s="92"/>
      <c r="O347" s="58"/>
      <c r="P347" s="58"/>
      <c r="Q347" s="58"/>
      <c r="R347" s="87"/>
      <c r="S347" s="88"/>
      <c r="T347" s="87"/>
      <c r="U347" s="89"/>
      <c r="V347" s="86"/>
      <c r="W347" s="87"/>
      <c r="X347" s="58"/>
      <c r="Y347" s="89"/>
      <c r="Z347" s="58"/>
      <c r="AA347" s="58"/>
      <c r="AB347" s="89"/>
      <c r="AC347" s="90"/>
    </row>
    <row r="348" spans="1:29" x14ac:dyDescent="0.3">
      <c r="A348" s="55"/>
      <c r="B348" s="55"/>
      <c r="C348" s="55"/>
      <c r="D348" s="55"/>
      <c r="E348" s="55"/>
      <c r="F348" s="55"/>
      <c r="G348" s="91"/>
      <c r="H348" s="55"/>
      <c r="I348" s="55"/>
      <c r="J348" s="55"/>
      <c r="K348" s="55"/>
      <c r="L348" s="55"/>
      <c r="M348" s="92"/>
      <c r="N348" s="92"/>
      <c r="O348" s="58"/>
      <c r="P348" s="58"/>
      <c r="Q348" s="58"/>
      <c r="R348" s="87"/>
      <c r="S348" s="88"/>
      <c r="T348" s="87"/>
      <c r="U348" s="89"/>
      <c r="V348" s="86"/>
      <c r="W348" s="87"/>
      <c r="X348" s="58"/>
      <c r="Y348" s="89"/>
      <c r="Z348" s="58"/>
      <c r="AA348" s="58"/>
      <c r="AB348" s="89"/>
      <c r="AC348" s="90"/>
    </row>
    <row r="349" spans="1:29" x14ac:dyDescent="0.3">
      <c r="A349" s="55"/>
      <c r="B349" s="55"/>
      <c r="C349" s="55"/>
      <c r="D349" s="55"/>
      <c r="E349" s="55"/>
      <c r="F349" s="55"/>
      <c r="G349" s="91"/>
      <c r="H349" s="55"/>
      <c r="I349" s="55"/>
      <c r="J349" s="55"/>
      <c r="K349" s="55"/>
      <c r="L349" s="55"/>
      <c r="M349" s="92"/>
      <c r="N349" s="92"/>
      <c r="O349" s="58"/>
      <c r="P349" s="58"/>
      <c r="Q349" s="58"/>
      <c r="R349" s="87"/>
      <c r="S349" s="88"/>
      <c r="T349" s="87"/>
      <c r="U349" s="89"/>
      <c r="V349" s="86"/>
      <c r="W349" s="87"/>
      <c r="X349" s="58"/>
      <c r="Y349" s="89"/>
      <c r="Z349" s="58"/>
      <c r="AA349" s="58"/>
      <c r="AB349" s="89"/>
      <c r="AC349" s="90"/>
    </row>
    <row r="350" spans="1:29" x14ac:dyDescent="0.3">
      <c r="A350" s="55"/>
      <c r="B350" s="55"/>
      <c r="C350" s="55"/>
      <c r="D350" s="55"/>
      <c r="E350" s="55"/>
      <c r="F350" s="55"/>
      <c r="G350" s="91"/>
      <c r="H350" s="55"/>
      <c r="I350" s="55"/>
      <c r="J350" s="55"/>
      <c r="K350" s="55"/>
      <c r="L350" s="55"/>
      <c r="M350" s="92"/>
      <c r="N350" s="92"/>
      <c r="O350" s="58"/>
      <c r="P350" s="58"/>
      <c r="Q350" s="58"/>
      <c r="R350" s="87"/>
      <c r="S350" s="88"/>
      <c r="T350" s="87"/>
      <c r="U350" s="89"/>
      <c r="V350" s="86"/>
      <c r="W350" s="87"/>
      <c r="X350" s="58"/>
      <c r="Y350" s="89"/>
      <c r="Z350" s="58"/>
      <c r="AA350" s="58"/>
      <c r="AB350" s="89"/>
      <c r="AC350" s="90"/>
    </row>
  </sheetData>
  <pageMargins left="0.7" right="0.7" top="0.75" bottom="0.75" header="0.3" footer="0.3"/>
  <pageSetup paperSize="9" firstPageNumber="2147483648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ayfa13"/>
  <dimension ref="A1:K96"/>
  <sheetViews>
    <sheetView zoomScale="55" workbookViewId="0">
      <pane xSplit="1" ySplit="1" topLeftCell="B2" activePane="bottomRight" state="frozen"/>
      <selection activeCell="B2" sqref="B2"/>
      <selection pane="topRight"/>
      <selection pane="bottomLeft"/>
      <selection pane="bottomRight" activeCell="B2" sqref="B2"/>
    </sheetView>
  </sheetViews>
  <sheetFormatPr defaultRowHeight="14.4" x14ac:dyDescent="0.3"/>
  <cols>
    <col min="1" max="1" width="19.33203125" customWidth="1"/>
    <col min="2" max="11" width="30.6640625" customWidth="1"/>
  </cols>
  <sheetData>
    <row r="1" spans="1:11" ht="25.95" customHeight="1" x14ac:dyDescent="0.3">
      <c r="A1" s="93" t="s">
        <v>0</v>
      </c>
      <c r="B1" s="93" t="s">
        <v>95</v>
      </c>
      <c r="C1" s="93" t="s">
        <v>96</v>
      </c>
      <c r="D1" s="93" t="s">
        <v>97</v>
      </c>
      <c r="E1" s="93" t="s">
        <v>26</v>
      </c>
      <c r="F1" s="93" t="s">
        <v>27</v>
      </c>
      <c r="G1" s="93" t="s">
        <v>102</v>
      </c>
      <c r="H1" s="93" t="s">
        <v>99</v>
      </c>
      <c r="I1" s="93" t="s">
        <v>100</v>
      </c>
      <c r="J1" s="93" t="s">
        <v>30</v>
      </c>
      <c r="K1" s="93" t="s">
        <v>101</v>
      </c>
    </row>
    <row r="2" spans="1:11" ht="45" customHeight="1" x14ac:dyDescent="0.3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1" ht="45" customHeight="1" x14ac:dyDescent="0.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45" customHeight="1" x14ac:dyDescent="0.3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</row>
    <row r="5" spans="1:11" ht="45" customHeight="1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ht="45" customHeight="1" x14ac:dyDescent="0.3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 ht="45" customHeight="1" x14ac:dyDescent="0.3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1:11" ht="45" customHeight="1" x14ac:dyDescent="0.3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ht="45" customHeight="1" x14ac:dyDescent="0.3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</row>
    <row r="10" spans="1:11" ht="45" customHeight="1" x14ac:dyDescent="0.3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</row>
    <row r="11" spans="1:11" ht="45" customHeight="1" x14ac:dyDescent="0.3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</row>
    <row r="12" spans="1:11" ht="45" customHeight="1" x14ac:dyDescent="0.3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1:11" ht="45" customHeight="1" x14ac:dyDescent="0.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4" spans="1:11" ht="45" customHeight="1" x14ac:dyDescent="0.3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</row>
    <row r="15" spans="1:11" ht="45" customHeight="1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ht="45" customHeight="1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</row>
    <row r="17" spans="1:11" ht="45" customHeight="1" x14ac:dyDescent="0.3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</row>
    <row r="18" spans="1:11" ht="45" customHeight="1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spans="1:11" ht="45" customHeight="1" x14ac:dyDescent="0.3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1:11" ht="45" customHeight="1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1:11" ht="45" customHeight="1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1:11" ht="45" customHeight="1" x14ac:dyDescent="0.3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spans="1:11" ht="45" customHeight="1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spans="1:11" ht="45" customHeight="1" x14ac:dyDescent="0.3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spans="1:11" ht="45" customHeight="1" x14ac:dyDescent="0.3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1:11" ht="45" customHeight="1" x14ac:dyDescent="0.3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1:11" ht="45" customHeight="1" x14ac:dyDescent="0.3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1:11" ht="45" customHeight="1" x14ac:dyDescent="0.3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1:11" ht="45" customHeight="1" x14ac:dyDescent="0.3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1:11" ht="45" customHeight="1" x14ac:dyDescent="0.3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1:11" ht="45" customHeight="1" x14ac:dyDescent="0.3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1:11" ht="45" customHeight="1" x14ac:dyDescent="0.3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1:11" ht="45" customHeight="1" x14ac:dyDescent="0.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</row>
    <row r="34" spans="1:11" ht="45" customHeight="1" x14ac:dyDescent="0.3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spans="1:11" ht="45" customHeight="1" x14ac:dyDescent="0.3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1:11" ht="45" customHeight="1" x14ac:dyDescent="0.3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1:11" ht="45" customHeight="1" x14ac:dyDescent="0.3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1:11" ht="45" customHeight="1" x14ac:dyDescent="0.3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1:11" ht="45" customHeight="1" x14ac:dyDescent="0.3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1:11" ht="45" customHeight="1" x14ac:dyDescent="0.3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</row>
    <row r="41" spans="1:11" ht="45" customHeight="1" x14ac:dyDescent="0.3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</row>
    <row r="42" spans="1:11" ht="45" customHeight="1" x14ac:dyDescent="0.3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1:11" ht="45" customHeight="1" x14ac:dyDescent="0.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1:11" ht="45" customHeight="1" x14ac:dyDescent="0.3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1:11" ht="45" customHeight="1" x14ac:dyDescent="0.3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1:11" ht="45" customHeight="1" x14ac:dyDescent="0.3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</row>
    <row r="47" spans="1:11" ht="45" customHeight="1" x14ac:dyDescent="0.3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</row>
    <row r="48" spans="1:11" ht="45" customHeight="1" x14ac:dyDescent="0.3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11" ht="45" customHeight="1" x14ac:dyDescent="0.3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</row>
    <row r="50" spans="1:11" ht="45" customHeight="1" x14ac:dyDescent="0.3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</row>
    <row r="51" spans="1:11" ht="45" customHeight="1" x14ac:dyDescent="0.3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</row>
    <row r="52" spans="1:11" ht="45" customHeight="1" x14ac:dyDescent="0.3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</row>
    <row r="53" spans="1:11" ht="45" customHeight="1" x14ac:dyDescent="0.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</row>
    <row r="54" spans="1:11" ht="45" customHeight="1" x14ac:dyDescent="0.3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</row>
    <row r="55" spans="1:11" ht="45" customHeight="1" x14ac:dyDescent="0.3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</row>
    <row r="56" spans="1:11" ht="45" customHeight="1" x14ac:dyDescent="0.3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</row>
    <row r="57" spans="1:11" ht="45" customHeight="1" x14ac:dyDescent="0.3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</row>
    <row r="58" spans="1:11" ht="45" customHeight="1" x14ac:dyDescent="0.3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</row>
    <row r="59" spans="1:11" ht="45" customHeight="1" x14ac:dyDescent="0.3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</row>
    <row r="60" spans="1:11" ht="45" customHeight="1" x14ac:dyDescent="0.3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</row>
    <row r="61" spans="1:11" ht="45" customHeight="1" x14ac:dyDescent="0.3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</row>
    <row r="62" spans="1:11" ht="45" customHeight="1" x14ac:dyDescent="0.3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</row>
    <row r="63" spans="1:11" ht="45" customHeight="1" x14ac:dyDescent="0.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</row>
    <row r="64" spans="1:11" ht="45" customHeight="1" x14ac:dyDescent="0.3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</row>
    <row r="65" spans="1:11" ht="45" customHeight="1" x14ac:dyDescent="0.3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</row>
    <row r="66" spans="1:11" ht="45" customHeight="1" x14ac:dyDescent="0.3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</row>
    <row r="67" spans="1:11" ht="45" customHeight="1" x14ac:dyDescent="0.3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</row>
    <row r="68" spans="1:11" ht="45" customHeight="1" x14ac:dyDescent="0.3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</row>
    <row r="69" spans="1:11" ht="45" customHeight="1" x14ac:dyDescent="0.3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45" customHeight="1" x14ac:dyDescent="0.3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</row>
    <row r="71" spans="1:11" ht="45" customHeight="1" x14ac:dyDescent="0.3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</row>
    <row r="72" spans="1:11" ht="45" customHeight="1" x14ac:dyDescent="0.3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</row>
    <row r="73" spans="1:11" ht="45" customHeight="1" x14ac:dyDescent="0.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</row>
    <row r="74" spans="1:11" ht="45" customHeight="1" x14ac:dyDescent="0.3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</row>
    <row r="75" spans="1:11" ht="45" customHeight="1" x14ac:dyDescent="0.3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</row>
    <row r="76" spans="1:11" ht="45" customHeight="1" x14ac:dyDescent="0.3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</row>
    <row r="77" spans="1:11" ht="45" customHeight="1" x14ac:dyDescent="0.3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</row>
    <row r="78" spans="1:11" ht="45" customHeight="1" x14ac:dyDescent="0.3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</row>
    <row r="79" spans="1:11" ht="45" customHeight="1" x14ac:dyDescent="0.3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</row>
    <row r="80" spans="1:11" ht="45" customHeight="1" x14ac:dyDescent="0.3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</row>
    <row r="81" spans="1:11" ht="45" customHeight="1" x14ac:dyDescent="0.3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</row>
    <row r="82" spans="1:11" ht="45" customHeight="1" x14ac:dyDescent="0.3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</row>
    <row r="83" spans="1:11" ht="45" customHeight="1" x14ac:dyDescent="0.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</row>
    <row r="84" spans="1:11" ht="45" customHeight="1" x14ac:dyDescent="0.3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</row>
    <row r="85" spans="1:11" ht="45" customHeight="1" x14ac:dyDescent="0.3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</row>
    <row r="86" spans="1:11" ht="45" customHeight="1" x14ac:dyDescent="0.3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</row>
    <row r="87" spans="1:11" ht="45" customHeight="1" x14ac:dyDescent="0.3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</row>
    <row r="88" spans="1:11" ht="45" customHeight="1" x14ac:dyDescent="0.3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</row>
    <row r="89" spans="1:11" ht="45" customHeight="1" x14ac:dyDescent="0.3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</row>
    <row r="90" spans="1:11" ht="45" customHeight="1" x14ac:dyDescent="0.3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</row>
    <row r="91" spans="1:11" ht="45" customHeight="1" x14ac:dyDescent="0.3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</row>
    <row r="92" spans="1:11" ht="45" customHeight="1" x14ac:dyDescent="0.3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</row>
    <row r="93" spans="1:11" ht="45" customHeight="1" x14ac:dyDescent="0.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</row>
    <row r="94" spans="1:11" ht="45" customHeight="1" x14ac:dyDescent="0.3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</row>
    <row r="95" spans="1:11" ht="45" customHeight="1" x14ac:dyDescent="0.3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</row>
    <row r="96" spans="1:11" ht="45" customHeight="1" x14ac:dyDescent="0.3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</row>
  </sheetData>
  <pageMargins left="0.7" right="0.7" top="0.75" bottom="0.75" header="0.3" footer="0.3"/>
  <pageSetup paperSize="9" firstPageNumber="2147483648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ayfa14"/>
  <dimension ref="A1:H275"/>
  <sheetViews>
    <sheetView zoomScale="115" workbookViewId="0">
      <selection activeCell="D15" sqref="D15"/>
    </sheetView>
  </sheetViews>
  <sheetFormatPr defaultRowHeight="14.4" x14ac:dyDescent="0.3"/>
  <cols>
    <col min="1" max="1" width="22.88671875" customWidth="1"/>
    <col min="2" max="3" width="20.5546875" customWidth="1"/>
    <col min="4" max="4" width="22.6640625" customWidth="1"/>
    <col min="5" max="5" width="20.33203125" customWidth="1"/>
    <col min="6" max="6" width="25.33203125" customWidth="1"/>
    <col min="7" max="7" width="23.5546875" customWidth="1"/>
    <col min="8" max="8" width="11.109375" customWidth="1"/>
  </cols>
  <sheetData>
    <row r="1" spans="1:8" ht="27" customHeight="1" x14ac:dyDescent="0.3">
      <c r="A1" s="93" t="s">
        <v>68</v>
      </c>
      <c r="B1" s="93" t="s">
        <v>103</v>
      </c>
      <c r="C1" s="93" t="s">
        <v>104</v>
      </c>
      <c r="D1" s="93" t="s">
        <v>105</v>
      </c>
      <c r="E1" s="93" t="s">
        <v>106</v>
      </c>
      <c r="F1" s="93" t="s">
        <v>107</v>
      </c>
      <c r="G1" s="93" t="s">
        <v>108</v>
      </c>
      <c r="H1" s="93" t="s">
        <v>109</v>
      </c>
    </row>
    <row r="2" spans="1:8" x14ac:dyDescent="0.3">
      <c r="A2" s="58"/>
      <c r="B2" s="58"/>
      <c r="C2" s="58"/>
      <c r="D2" s="58"/>
      <c r="E2" s="58"/>
      <c r="F2" s="58"/>
      <c r="G2" s="58"/>
      <c r="H2" s="58"/>
    </row>
    <row r="3" spans="1:8" x14ac:dyDescent="0.3">
      <c r="A3" s="58"/>
      <c r="B3" s="58"/>
      <c r="C3" s="58"/>
      <c r="D3" s="58"/>
      <c r="E3" s="58"/>
      <c r="F3" s="58"/>
      <c r="G3" s="58"/>
      <c r="H3" s="58"/>
    </row>
    <row r="4" spans="1:8" x14ac:dyDescent="0.3">
      <c r="A4" s="58"/>
      <c r="B4" s="58"/>
      <c r="C4" s="58"/>
      <c r="D4" s="58"/>
      <c r="E4" s="58"/>
      <c r="F4" s="58"/>
      <c r="G4" s="58"/>
      <c r="H4" s="58"/>
    </row>
    <row r="5" spans="1:8" x14ac:dyDescent="0.3">
      <c r="A5" s="58"/>
      <c r="B5" s="58"/>
      <c r="C5" s="58"/>
      <c r="D5" s="58"/>
      <c r="E5" s="58"/>
      <c r="F5" s="58"/>
      <c r="G5" s="58"/>
      <c r="H5" s="58"/>
    </row>
    <row r="6" spans="1:8" x14ac:dyDescent="0.3">
      <c r="A6" s="58"/>
      <c r="B6" s="58"/>
      <c r="C6" s="58"/>
      <c r="D6" s="58"/>
      <c r="E6" s="58"/>
      <c r="F6" s="58"/>
      <c r="G6" s="58"/>
      <c r="H6" s="58"/>
    </row>
    <row r="7" spans="1:8" x14ac:dyDescent="0.3">
      <c r="A7" s="58"/>
      <c r="B7" s="58"/>
      <c r="C7" s="58"/>
      <c r="D7" s="58"/>
      <c r="E7" s="58"/>
      <c r="F7" s="58"/>
      <c r="G7" s="58"/>
      <c r="H7" s="58"/>
    </row>
    <row r="8" spans="1:8" x14ac:dyDescent="0.3">
      <c r="A8" s="58"/>
      <c r="B8" s="58"/>
      <c r="C8" s="58"/>
      <c r="D8" s="58"/>
      <c r="E8" s="58"/>
      <c r="F8" s="58"/>
      <c r="G8" s="58"/>
      <c r="H8" s="58"/>
    </row>
    <row r="9" spans="1:8" x14ac:dyDescent="0.3">
      <c r="A9" s="58"/>
      <c r="B9" s="58"/>
      <c r="C9" s="58"/>
      <c r="D9" s="58"/>
      <c r="E9" s="58"/>
      <c r="F9" s="58"/>
      <c r="G9" s="58"/>
      <c r="H9" s="58"/>
    </row>
    <row r="10" spans="1:8" x14ac:dyDescent="0.3">
      <c r="A10" s="58"/>
      <c r="B10" s="58"/>
      <c r="C10" s="58"/>
      <c r="D10" s="58"/>
      <c r="E10" s="58"/>
      <c r="F10" s="58"/>
      <c r="G10" s="58"/>
      <c r="H10" s="58"/>
    </row>
    <row r="11" spans="1:8" x14ac:dyDescent="0.3">
      <c r="A11" s="58"/>
      <c r="B11" s="58"/>
      <c r="C11" s="58"/>
      <c r="D11" s="58"/>
      <c r="E11" s="58"/>
      <c r="F11" s="58"/>
      <c r="G11" s="58"/>
      <c r="H11" s="58"/>
    </row>
    <row r="12" spans="1:8" x14ac:dyDescent="0.3">
      <c r="A12" s="58"/>
      <c r="B12" s="58"/>
      <c r="C12" s="58"/>
      <c r="D12" s="58"/>
      <c r="E12" s="58"/>
      <c r="F12" s="58"/>
      <c r="G12" s="58"/>
      <c r="H12" s="58"/>
    </row>
    <row r="13" spans="1:8" x14ac:dyDescent="0.3">
      <c r="A13" s="58"/>
      <c r="B13" s="58"/>
      <c r="C13" s="58"/>
      <c r="D13" s="58"/>
      <c r="E13" s="58"/>
      <c r="F13" s="58"/>
      <c r="G13" s="58"/>
      <c r="H13" s="58"/>
    </row>
    <row r="14" spans="1:8" x14ac:dyDescent="0.3">
      <c r="A14" s="58"/>
      <c r="B14" s="58"/>
      <c r="C14" s="58"/>
      <c r="D14" s="58"/>
      <c r="E14" s="58"/>
      <c r="F14" s="58"/>
      <c r="G14" s="58"/>
      <c r="H14" s="58"/>
    </row>
    <row r="15" spans="1:8" x14ac:dyDescent="0.3">
      <c r="A15" s="58"/>
      <c r="B15" s="58"/>
      <c r="C15" s="58"/>
      <c r="D15" s="58"/>
      <c r="E15" s="58"/>
      <c r="F15" s="58"/>
      <c r="G15" s="58"/>
      <c r="H15" s="58"/>
    </row>
    <row r="16" spans="1:8" x14ac:dyDescent="0.3">
      <c r="A16" s="58"/>
      <c r="B16" s="58"/>
      <c r="C16" s="58"/>
      <c r="D16" s="58"/>
      <c r="E16" s="58"/>
      <c r="F16" s="58"/>
      <c r="G16" s="58"/>
      <c r="H16" s="58"/>
    </row>
    <row r="17" spans="1:8" x14ac:dyDescent="0.3">
      <c r="A17" s="58"/>
      <c r="B17" s="58"/>
      <c r="C17" s="58"/>
      <c r="D17" s="58"/>
      <c r="E17" s="58"/>
      <c r="F17" s="58"/>
      <c r="G17" s="58"/>
      <c r="H17" s="58"/>
    </row>
    <row r="18" spans="1:8" x14ac:dyDescent="0.3">
      <c r="A18" s="58"/>
      <c r="B18" s="58"/>
      <c r="C18" s="58"/>
      <c r="D18" s="58"/>
      <c r="E18" s="58"/>
      <c r="F18" s="58"/>
      <c r="G18" s="58"/>
      <c r="H18" s="58"/>
    </row>
    <row r="19" spans="1:8" x14ac:dyDescent="0.3">
      <c r="A19" s="58"/>
      <c r="B19" s="58"/>
      <c r="C19" s="58"/>
      <c r="D19" s="58"/>
      <c r="E19" s="58"/>
      <c r="F19" s="58"/>
      <c r="G19" s="58"/>
      <c r="H19" s="58"/>
    </row>
    <row r="20" spans="1:8" x14ac:dyDescent="0.3">
      <c r="A20" s="58"/>
      <c r="B20" s="58"/>
      <c r="C20" s="58"/>
      <c r="D20" s="58"/>
      <c r="E20" s="58"/>
      <c r="F20" s="58"/>
      <c r="G20" s="58"/>
      <c r="H20" s="58"/>
    </row>
    <row r="21" spans="1:8" x14ac:dyDescent="0.3">
      <c r="A21" s="58"/>
      <c r="B21" s="58"/>
      <c r="C21" s="58"/>
      <c r="D21" s="58"/>
      <c r="E21" s="58"/>
      <c r="F21" s="58"/>
      <c r="G21" s="58"/>
      <c r="H21" s="58"/>
    </row>
    <row r="22" spans="1:8" x14ac:dyDescent="0.3">
      <c r="A22" s="58"/>
      <c r="B22" s="58"/>
      <c r="C22" s="58"/>
      <c r="D22" s="58"/>
      <c r="E22" s="58"/>
      <c r="F22" s="58"/>
      <c r="G22" s="58"/>
      <c r="H22" s="58"/>
    </row>
    <row r="23" spans="1:8" x14ac:dyDescent="0.3">
      <c r="A23" s="58"/>
      <c r="B23" s="58"/>
      <c r="C23" s="58"/>
      <c r="D23" s="58"/>
      <c r="E23" s="58"/>
      <c r="F23" s="58"/>
      <c r="G23" s="58"/>
      <c r="H23" s="58"/>
    </row>
    <row r="24" spans="1:8" x14ac:dyDescent="0.3">
      <c r="A24" s="58"/>
      <c r="B24" s="58"/>
      <c r="C24" s="58"/>
      <c r="D24" s="58"/>
      <c r="E24" s="58"/>
      <c r="F24" s="58"/>
      <c r="G24" s="58"/>
      <c r="H24" s="58"/>
    </row>
    <row r="25" spans="1:8" x14ac:dyDescent="0.3">
      <c r="A25" s="58"/>
      <c r="B25" s="58"/>
      <c r="C25" s="58"/>
      <c r="D25" s="58"/>
      <c r="E25" s="58"/>
      <c r="F25" s="58"/>
      <c r="G25" s="58"/>
      <c r="H25" s="58"/>
    </row>
    <row r="26" spans="1:8" x14ac:dyDescent="0.3">
      <c r="A26" s="58"/>
      <c r="B26" s="58"/>
      <c r="C26" s="58"/>
      <c r="D26" s="58"/>
      <c r="E26" s="58"/>
      <c r="F26" s="58"/>
      <c r="G26" s="58"/>
      <c r="H26" s="58"/>
    </row>
    <row r="27" spans="1:8" x14ac:dyDescent="0.3">
      <c r="A27" s="58"/>
      <c r="B27" s="58"/>
      <c r="C27" s="58"/>
      <c r="D27" s="58"/>
      <c r="E27" s="58"/>
      <c r="F27" s="58"/>
      <c r="G27" s="58"/>
      <c r="H27" s="58"/>
    </row>
    <row r="28" spans="1:8" x14ac:dyDescent="0.3">
      <c r="A28" s="58"/>
      <c r="B28" s="58"/>
      <c r="C28" s="58"/>
      <c r="D28" s="58"/>
      <c r="E28" s="58"/>
      <c r="F28" s="58"/>
      <c r="G28" s="58"/>
      <c r="H28" s="58"/>
    </row>
    <row r="29" spans="1:8" x14ac:dyDescent="0.3">
      <c r="A29" s="58"/>
      <c r="B29" s="58"/>
      <c r="C29" s="58"/>
      <c r="D29" s="58"/>
      <c r="E29" s="58"/>
      <c r="F29" s="58"/>
      <c r="G29" s="58"/>
      <c r="H29" s="58"/>
    </row>
    <row r="30" spans="1:8" x14ac:dyDescent="0.3">
      <c r="A30" s="58"/>
      <c r="B30" s="58"/>
      <c r="C30" s="58"/>
      <c r="D30" s="58"/>
      <c r="E30" s="58"/>
      <c r="F30" s="58"/>
      <c r="G30" s="58"/>
      <c r="H30" s="58"/>
    </row>
    <row r="31" spans="1:8" x14ac:dyDescent="0.3">
      <c r="A31" s="58"/>
      <c r="B31" s="58"/>
      <c r="C31" s="58"/>
      <c r="D31" s="58"/>
      <c r="E31" s="58"/>
      <c r="F31" s="58"/>
      <c r="G31" s="58"/>
      <c r="H31" s="58"/>
    </row>
    <row r="32" spans="1:8" x14ac:dyDescent="0.3">
      <c r="A32" s="58"/>
      <c r="B32" s="58"/>
      <c r="C32" s="58"/>
      <c r="D32" s="58"/>
      <c r="E32" s="58"/>
      <c r="F32" s="58"/>
      <c r="G32" s="58"/>
      <c r="H32" s="58"/>
    </row>
    <row r="33" spans="1:8" x14ac:dyDescent="0.3">
      <c r="A33" s="58"/>
      <c r="B33" s="58"/>
      <c r="C33" s="58"/>
      <c r="D33" s="58"/>
      <c r="E33" s="58"/>
      <c r="F33" s="58"/>
      <c r="G33" s="58"/>
      <c r="H33" s="58"/>
    </row>
    <row r="34" spans="1:8" x14ac:dyDescent="0.3">
      <c r="A34" s="58"/>
      <c r="B34" s="58"/>
      <c r="C34" s="58"/>
      <c r="D34" s="58"/>
      <c r="E34" s="58"/>
      <c r="F34" s="58"/>
      <c r="G34" s="58"/>
      <c r="H34" s="58"/>
    </row>
    <row r="35" spans="1:8" x14ac:dyDescent="0.3">
      <c r="A35" s="58"/>
      <c r="B35" s="58"/>
      <c r="C35" s="58"/>
      <c r="D35" s="58"/>
      <c r="E35" s="58"/>
      <c r="F35" s="58"/>
      <c r="G35" s="58"/>
      <c r="H35" s="58"/>
    </row>
    <row r="36" spans="1:8" x14ac:dyDescent="0.3">
      <c r="A36" s="58"/>
      <c r="B36" s="58"/>
      <c r="C36" s="58"/>
      <c r="D36" s="58"/>
      <c r="E36" s="58"/>
      <c r="F36" s="58"/>
      <c r="G36" s="58"/>
      <c r="H36" s="58"/>
    </row>
    <row r="37" spans="1:8" x14ac:dyDescent="0.3">
      <c r="A37" s="58"/>
      <c r="B37" s="58"/>
      <c r="C37" s="58"/>
      <c r="D37" s="58"/>
      <c r="E37" s="58"/>
      <c r="F37" s="58"/>
      <c r="G37" s="58"/>
      <c r="H37" s="58"/>
    </row>
    <row r="38" spans="1:8" x14ac:dyDescent="0.3">
      <c r="A38" s="58"/>
      <c r="B38" s="58"/>
      <c r="C38" s="58"/>
      <c r="D38" s="58"/>
      <c r="E38" s="58"/>
      <c r="F38" s="58"/>
      <c r="G38" s="58"/>
      <c r="H38" s="58"/>
    </row>
    <row r="39" spans="1:8" x14ac:dyDescent="0.3">
      <c r="A39" s="58"/>
      <c r="B39" s="58"/>
      <c r="C39" s="58"/>
      <c r="D39" s="58"/>
      <c r="E39" s="58"/>
      <c r="F39" s="58"/>
      <c r="G39" s="58"/>
      <c r="H39" s="58"/>
    </row>
    <row r="40" spans="1:8" x14ac:dyDescent="0.3">
      <c r="A40" s="58"/>
      <c r="B40" s="58"/>
      <c r="C40" s="58"/>
      <c r="D40" s="58"/>
      <c r="E40" s="58"/>
      <c r="F40" s="58"/>
      <c r="G40" s="58"/>
      <c r="H40" s="58"/>
    </row>
    <row r="41" spans="1:8" x14ac:dyDescent="0.3">
      <c r="A41" s="58"/>
      <c r="B41" s="58"/>
      <c r="C41" s="58"/>
      <c r="D41" s="58"/>
      <c r="E41" s="58"/>
      <c r="F41" s="58"/>
      <c r="G41" s="58"/>
      <c r="H41" s="58"/>
    </row>
    <row r="42" spans="1:8" x14ac:dyDescent="0.3">
      <c r="A42" s="58"/>
      <c r="B42" s="58"/>
      <c r="C42" s="58"/>
      <c r="D42" s="58"/>
      <c r="E42" s="58"/>
      <c r="F42" s="58"/>
      <c r="G42" s="58"/>
      <c r="H42" s="58"/>
    </row>
    <row r="43" spans="1:8" x14ac:dyDescent="0.3">
      <c r="A43" s="58"/>
      <c r="B43" s="58"/>
      <c r="C43" s="58"/>
      <c r="D43" s="58"/>
      <c r="E43" s="58"/>
      <c r="F43" s="58"/>
      <c r="G43" s="58"/>
      <c r="H43" s="58"/>
    </row>
    <row r="44" spans="1:8" x14ac:dyDescent="0.3">
      <c r="A44" s="58"/>
      <c r="B44" s="58"/>
      <c r="C44" s="58"/>
      <c r="D44" s="58"/>
      <c r="E44" s="58"/>
      <c r="F44" s="58"/>
      <c r="G44" s="58"/>
      <c r="H44" s="58"/>
    </row>
    <row r="45" spans="1:8" x14ac:dyDescent="0.3">
      <c r="A45" s="58"/>
      <c r="B45" s="58"/>
      <c r="C45" s="58"/>
      <c r="D45" s="58"/>
      <c r="E45" s="58"/>
      <c r="F45" s="58"/>
      <c r="G45" s="58"/>
      <c r="H45" s="58"/>
    </row>
    <row r="46" spans="1:8" x14ac:dyDescent="0.3">
      <c r="A46" s="58"/>
      <c r="B46" s="58"/>
      <c r="C46" s="58"/>
      <c r="D46" s="58"/>
      <c r="E46" s="58"/>
      <c r="F46" s="58"/>
      <c r="G46" s="58"/>
      <c r="H46" s="58"/>
    </row>
    <row r="47" spans="1:8" x14ac:dyDescent="0.3">
      <c r="A47" s="58"/>
      <c r="B47" s="58"/>
      <c r="C47" s="58"/>
      <c r="D47" s="58"/>
      <c r="E47" s="58"/>
      <c r="F47" s="58"/>
      <c r="G47" s="58"/>
      <c r="H47" s="58"/>
    </row>
    <row r="48" spans="1:8" x14ac:dyDescent="0.3">
      <c r="A48" s="58"/>
      <c r="B48" s="58"/>
      <c r="C48" s="58"/>
      <c r="D48" s="58"/>
      <c r="E48" s="58"/>
      <c r="F48" s="58"/>
      <c r="G48" s="58"/>
      <c r="H48" s="58"/>
    </row>
    <row r="49" spans="1:8" x14ac:dyDescent="0.3">
      <c r="A49" s="58"/>
      <c r="B49" s="58"/>
      <c r="C49" s="58"/>
      <c r="D49" s="58"/>
      <c r="E49" s="58"/>
      <c r="F49" s="58"/>
      <c r="G49" s="58"/>
      <c r="H49" s="58"/>
    </row>
    <row r="50" spans="1:8" x14ac:dyDescent="0.3">
      <c r="A50" s="58"/>
      <c r="B50" s="58"/>
      <c r="C50" s="58"/>
      <c r="D50" s="58"/>
      <c r="E50" s="58"/>
      <c r="F50" s="58"/>
      <c r="G50" s="58"/>
      <c r="H50" s="58"/>
    </row>
    <row r="51" spans="1:8" x14ac:dyDescent="0.3">
      <c r="A51" s="58"/>
      <c r="B51" s="58"/>
      <c r="C51" s="58"/>
      <c r="D51" s="58"/>
      <c r="E51" s="58"/>
      <c r="F51" s="58"/>
      <c r="G51" s="58"/>
      <c r="H51" s="58"/>
    </row>
    <row r="52" spans="1:8" x14ac:dyDescent="0.3">
      <c r="A52" s="58"/>
      <c r="B52" s="58"/>
      <c r="C52" s="58"/>
      <c r="D52" s="58"/>
      <c r="E52" s="58"/>
      <c r="F52" s="58"/>
      <c r="G52" s="58"/>
      <c r="H52" s="58"/>
    </row>
    <row r="53" spans="1:8" x14ac:dyDescent="0.3">
      <c r="A53" s="58"/>
      <c r="B53" s="58"/>
      <c r="C53" s="58"/>
      <c r="D53" s="58"/>
      <c r="E53" s="58"/>
      <c r="F53" s="58"/>
      <c r="G53" s="58"/>
      <c r="H53" s="58"/>
    </row>
    <row r="54" spans="1:8" x14ac:dyDescent="0.3">
      <c r="A54" s="58"/>
      <c r="B54" s="58"/>
      <c r="C54" s="58"/>
      <c r="D54" s="58"/>
      <c r="E54" s="58"/>
      <c r="F54" s="58"/>
      <c r="G54" s="58"/>
      <c r="H54" s="58"/>
    </row>
    <row r="55" spans="1:8" x14ac:dyDescent="0.3">
      <c r="A55" s="58"/>
      <c r="B55" s="58"/>
      <c r="C55" s="58"/>
      <c r="D55" s="58"/>
      <c r="E55" s="58"/>
      <c r="F55" s="58"/>
      <c r="G55" s="58"/>
      <c r="H55" s="58"/>
    </row>
    <row r="56" spans="1:8" x14ac:dyDescent="0.3">
      <c r="A56" s="58"/>
      <c r="B56" s="58"/>
      <c r="C56" s="58"/>
      <c r="D56" s="58"/>
      <c r="E56" s="58"/>
      <c r="F56" s="58"/>
      <c r="G56" s="58"/>
      <c r="H56" s="58"/>
    </row>
    <row r="57" spans="1:8" x14ac:dyDescent="0.3">
      <c r="A57" s="58"/>
      <c r="B57" s="58"/>
      <c r="C57" s="58"/>
      <c r="D57" s="58"/>
      <c r="E57" s="58"/>
      <c r="F57" s="58"/>
      <c r="G57" s="58"/>
      <c r="H57" s="58"/>
    </row>
    <row r="58" spans="1:8" x14ac:dyDescent="0.3">
      <c r="A58" s="58"/>
      <c r="B58" s="58"/>
      <c r="C58" s="58"/>
      <c r="D58" s="58"/>
      <c r="E58" s="58"/>
      <c r="F58" s="58"/>
      <c r="G58" s="58"/>
      <c r="H58" s="58"/>
    </row>
    <row r="59" spans="1:8" x14ac:dyDescent="0.3">
      <c r="A59" s="58"/>
      <c r="B59" s="58"/>
      <c r="C59" s="58"/>
      <c r="D59" s="58"/>
      <c r="E59" s="58"/>
      <c r="F59" s="58"/>
      <c r="G59" s="58"/>
      <c r="H59" s="58"/>
    </row>
    <row r="60" spans="1:8" x14ac:dyDescent="0.3">
      <c r="A60" s="58"/>
      <c r="B60" s="58"/>
      <c r="C60" s="58"/>
      <c r="D60" s="58"/>
      <c r="E60" s="58"/>
      <c r="F60" s="58"/>
      <c r="G60" s="58"/>
      <c r="H60" s="58"/>
    </row>
    <row r="61" spans="1:8" x14ac:dyDescent="0.3">
      <c r="A61" s="58"/>
      <c r="B61" s="58"/>
      <c r="C61" s="58"/>
      <c r="D61" s="58"/>
      <c r="E61" s="58"/>
      <c r="F61" s="58"/>
      <c r="G61" s="58"/>
      <c r="H61" s="58"/>
    </row>
    <row r="62" spans="1:8" x14ac:dyDescent="0.3">
      <c r="A62" s="58"/>
      <c r="B62" s="58"/>
      <c r="C62" s="58"/>
      <c r="D62" s="58"/>
      <c r="E62" s="58"/>
      <c r="F62" s="58"/>
      <c r="G62" s="58"/>
      <c r="H62" s="58"/>
    </row>
    <row r="63" spans="1:8" x14ac:dyDescent="0.3">
      <c r="A63" s="58"/>
      <c r="B63" s="58"/>
      <c r="C63" s="58"/>
      <c r="D63" s="58"/>
      <c r="E63" s="58"/>
      <c r="F63" s="58"/>
      <c r="G63" s="58"/>
      <c r="H63" s="58"/>
    </row>
    <row r="64" spans="1:8" x14ac:dyDescent="0.3">
      <c r="A64" s="58"/>
      <c r="B64" s="58"/>
      <c r="C64" s="58"/>
      <c r="D64" s="58"/>
      <c r="E64" s="58"/>
      <c r="F64" s="58"/>
      <c r="G64" s="58"/>
      <c r="H64" s="58"/>
    </row>
    <row r="65" spans="1:8" x14ac:dyDescent="0.3">
      <c r="A65" s="58"/>
      <c r="B65" s="58"/>
      <c r="C65" s="58"/>
      <c r="D65" s="58"/>
      <c r="E65" s="58"/>
      <c r="F65" s="58"/>
      <c r="G65" s="58"/>
      <c r="H65" s="58"/>
    </row>
    <row r="66" spans="1:8" x14ac:dyDescent="0.3">
      <c r="A66" s="58"/>
      <c r="B66" s="58"/>
      <c r="C66" s="58"/>
      <c r="D66" s="58"/>
      <c r="E66" s="58"/>
      <c r="F66" s="58"/>
      <c r="G66" s="58"/>
      <c r="H66" s="58"/>
    </row>
    <row r="67" spans="1:8" x14ac:dyDescent="0.3">
      <c r="A67" s="58"/>
      <c r="B67" s="58"/>
      <c r="C67" s="58"/>
      <c r="D67" s="58"/>
      <c r="E67" s="58"/>
      <c r="F67" s="58"/>
      <c r="G67" s="58"/>
      <c r="H67" s="58"/>
    </row>
    <row r="68" spans="1:8" x14ac:dyDescent="0.3">
      <c r="A68" s="58"/>
      <c r="B68" s="58"/>
      <c r="C68" s="58"/>
      <c r="D68" s="58"/>
      <c r="E68" s="58"/>
      <c r="F68" s="58"/>
      <c r="G68" s="58"/>
      <c r="H68" s="58"/>
    </row>
    <row r="69" spans="1:8" x14ac:dyDescent="0.3">
      <c r="A69" s="58"/>
      <c r="B69" s="58"/>
      <c r="C69" s="58"/>
      <c r="D69" s="58"/>
      <c r="E69" s="58"/>
      <c r="F69" s="58"/>
      <c r="G69" s="58"/>
      <c r="H69" s="58"/>
    </row>
    <row r="70" spans="1:8" x14ac:dyDescent="0.3">
      <c r="A70" s="58"/>
      <c r="B70" s="58"/>
      <c r="C70" s="58"/>
      <c r="D70" s="58"/>
      <c r="E70" s="58"/>
      <c r="F70" s="58"/>
      <c r="G70" s="58"/>
      <c r="H70" s="58"/>
    </row>
    <row r="71" spans="1:8" x14ac:dyDescent="0.3">
      <c r="A71" s="58"/>
      <c r="B71" s="58"/>
      <c r="C71" s="58"/>
      <c r="D71" s="58"/>
      <c r="E71" s="58"/>
      <c r="F71" s="58"/>
      <c r="G71" s="58"/>
      <c r="H71" s="58"/>
    </row>
    <row r="72" spans="1:8" x14ac:dyDescent="0.3">
      <c r="A72" s="58"/>
      <c r="B72" s="58"/>
      <c r="C72" s="58"/>
      <c r="D72" s="58"/>
      <c r="E72" s="58"/>
      <c r="F72" s="58"/>
      <c r="G72" s="58"/>
      <c r="H72" s="58"/>
    </row>
    <row r="73" spans="1:8" x14ac:dyDescent="0.3">
      <c r="A73" s="58"/>
      <c r="B73" s="58"/>
      <c r="C73" s="58"/>
      <c r="D73" s="58"/>
      <c r="E73" s="58"/>
      <c r="F73" s="58"/>
      <c r="G73" s="58"/>
      <c r="H73" s="58"/>
    </row>
    <row r="74" spans="1:8" x14ac:dyDescent="0.3">
      <c r="A74" s="58"/>
      <c r="B74" s="58"/>
      <c r="C74" s="58"/>
      <c r="D74" s="58"/>
      <c r="E74" s="58"/>
      <c r="F74" s="58"/>
      <c r="G74" s="58"/>
      <c r="H74" s="58"/>
    </row>
    <row r="75" spans="1:8" x14ac:dyDescent="0.3">
      <c r="A75" s="58"/>
      <c r="B75" s="58"/>
      <c r="C75" s="58"/>
      <c r="D75" s="58"/>
      <c r="E75" s="58"/>
      <c r="F75" s="58"/>
      <c r="G75" s="58"/>
      <c r="H75" s="58"/>
    </row>
    <row r="76" spans="1:8" x14ac:dyDescent="0.3">
      <c r="A76" s="58"/>
      <c r="B76" s="58"/>
      <c r="C76" s="58"/>
      <c r="D76" s="58"/>
      <c r="E76" s="58"/>
      <c r="F76" s="58"/>
      <c r="G76" s="58"/>
      <c r="H76" s="58"/>
    </row>
    <row r="77" spans="1:8" x14ac:dyDescent="0.3">
      <c r="A77" s="58"/>
      <c r="B77" s="58"/>
      <c r="C77" s="58"/>
      <c r="D77" s="58"/>
      <c r="E77" s="58"/>
      <c r="F77" s="58"/>
      <c r="G77" s="58"/>
      <c r="H77" s="58"/>
    </row>
    <row r="78" spans="1:8" x14ac:dyDescent="0.3">
      <c r="A78" s="58"/>
      <c r="B78" s="58"/>
      <c r="C78" s="58"/>
      <c r="D78" s="58"/>
      <c r="E78" s="58"/>
      <c r="F78" s="58"/>
      <c r="G78" s="58"/>
      <c r="H78" s="58"/>
    </row>
    <row r="79" spans="1:8" x14ac:dyDescent="0.3">
      <c r="A79" s="58"/>
      <c r="B79" s="58"/>
      <c r="C79" s="58"/>
      <c r="D79" s="58"/>
      <c r="E79" s="58"/>
      <c r="F79" s="58"/>
      <c r="G79" s="58"/>
      <c r="H79" s="58"/>
    </row>
    <row r="80" spans="1:8" x14ac:dyDescent="0.3">
      <c r="A80" s="58"/>
      <c r="B80" s="58"/>
      <c r="C80" s="58"/>
      <c r="D80" s="58"/>
      <c r="E80" s="58"/>
      <c r="F80" s="58"/>
      <c r="G80" s="58"/>
      <c r="H80" s="58"/>
    </row>
    <row r="81" spans="1:8" x14ac:dyDescent="0.3">
      <c r="A81" s="58"/>
      <c r="B81" s="58"/>
      <c r="C81" s="58"/>
      <c r="D81" s="58"/>
      <c r="E81" s="58"/>
      <c r="F81" s="58"/>
      <c r="G81" s="58"/>
      <c r="H81" s="58"/>
    </row>
    <row r="82" spans="1:8" x14ac:dyDescent="0.3">
      <c r="A82" s="58"/>
      <c r="B82" s="58"/>
      <c r="C82" s="58"/>
      <c r="D82" s="58"/>
      <c r="E82" s="58"/>
      <c r="F82" s="58"/>
      <c r="G82" s="58"/>
      <c r="H82" s="58"/>
    </row>
    <row r="83" spans="1:8" x14ac:dyDescent="0.3">
      <c r="A83" s="58"/>
      <c r="B83" s="58"/>
      <c r="C83" s="58"/>
      <c r="D83" s="58"/>
      <c r="E83" s="58"/>
      <c r="F83" s="58"/>
      <c r="G83" s="58"/>
      <c r="H83" s="58"/>
    </row>
    <row r="84" spans="1:8" x14ac:dyDescent="0.3">
      <c r="A84" s="58"/>
      <c r="B84" s="58"/>
      <c r="C84" s="58"/>
      <c r="D84" s="58"/>
      <c r="E84" s="58"/>
      <c r="F84" s="58"/>
      <c r="G84" s="58"/>
      <c r="H84" s="58"/>
    </row>
    <row r="85" spans="1:8" x14ac:dyDescent="0.3">
      <c r="A85" s="58"/>
      <c r="B85" s="58"/>
      <c r="C85" s="58"/>
      <c r="D85" s="58"/>
      <c r="E85" s="58"/>
      <c r="F85" s="58"/>
      <c r="G85" s="58"/>
      <c r="H85" s="58"/>
    </row>
    <row r="86" spans="1:8" x14ac:dyDescent="0.3">
      <c r="A86" s="58"/>
      <c r="B86" s="58"/>
      <c r="C86" s="58"/>
      <c r="D86" s="58"/>
      <c r="E86" s="58"/>
      <c r="F86" s="58"/>
      <c r="G86" s="58"/>
      <c r="H86" s="58"/>
    </row>
    <row r="87" spans="1:8" x14ac:dyDescent="0.3">
      <c r="A87" s="58"/>
      <c r="B87" s="58"/>
      <c r="C87" s="58"/>
      <c r="D87" s="58"/>
      <c r="E87" s="58"/>
      <c r="F87" s="58"/>
      <c r="G87" s="58"/>
      <c r="H87" s="58"/>
    </row>
    <row r="88" spans="1:8" x14ac:dyDescent="0.3">
      <c r="A88" s="58"/>
      <c r="B88" s="58"/>
      <c r="C88" s="58"/>
      <c r="D88" s="58"/>
      <c r="E88" s="58"/>
      <c r="F88" s="58"/>
      <c r="G88" s="58"/>
      <c r="H88" s="58"/>
    </row>
    <row r="89" spans="1:8" x14ac:dyDescent="0.3">
      <c r="A89" s="58"/>
      <c r="B89" s="58"/>
      <c r="C89" s="58"/>
      <c r="D89" s="58"/>
      <c r="E89" s="58"/>
      <c r="F89" s="58"/>
      <c r="G89" s="58"/>
      <c r="H89" s="58"/>
    </row>
    <row r="90" spans="1:8" x14ac:dyDescent="0.3">
      <c r="A90" s="58"/>
      <c r="B90" s="58"/>
      <c r="C90" s="58"/>
      <c r="D90" s="58"/>
      <c r="E90" s="58"/>
      <c r="F90" s="58"/>
      <c r="G90" s="58"/>
      <c r="H90" s="58"/>
    </row>
    <row r="91" spans="1:8" x14ac:dyDescent="0.3">
      <c r="A91" s="58"/>
      <c r="B91" s="58"/>
      <c r="C91" s="58"/>
      <c r="D91" s="58"/>
      <c r="E91" s="58"/>
      <c r="F91" s="58"/>
      <c r="G91" s="58"/>
      <c r="H91" s="58"/>
    </row>
    <row r="92" spans="1:8" x14ac:dyDescent="0.3">
      <c r="A92" s="58"/>
      <c r="B92" s="58"/>
      <c r="C92" s="58"/>
      <c r="D92" s="58"/>
      <c r="E92" s="58"/>
      <c r="F92" s="58"/>
      <c r="G92" s="58"/>
      <c r="H92" s="58"/>
    </row>
    <row r="93" spans="1:8" x14ac:dyDescent="0.3">
      <c r="A93" s="58"/>
      <c r="B93" s="58"/>
      <c r="C93" s="58"/>
      <c r="D93" s="58"/>
      <c r="E93" s="58"/>
      <c r="F93" s="58"/>
      <c r="G93" s="58"/>
      <c r="H93" s="58"/>
    </row>
    <row r="94" spans="1:8" x14ac:dyDescent="0.3">
      <c r="A94" s="58"/>
      <c r="B94" s="58"/>
      <c r="C94" s="58"/>
      <c r="D94" s="58"/>
      <c r="E94" s="58"/>
      <c r="F94" s="58"/>
      <c r="G94" s="58"/>
      <c r="H94" s="58"/>
    </row>
    <row r="95" spans="1:8" x14ac:dyDescent="0.3">
      <c r="A95" s="58"/>
      <c r="B95" s="58"/>
      <c r="C95" s="58"/>
      <c r="D95" s="58"/>
      <c r="E95" s="58"/>
      <c r="F95" s="58"/>
      <c r="G95" s="58"/>
      <c r="H95" s="58"/>
    </row>
    <row r="96" spans="1:8" x14ac:dyDescent="0.3">
      <c r="A96" s="58"/>
      <c r="B96" s="58"/>
      <c r="C96" s="58"/>
      <c r="D96" s="58"/>
      <c r="E96" s="58"/>
      <c r="F96" s="58"/>
      <c r="G96" s="58"/>
      <c r="H96" s="58"/>
    </row>
    <row r="97" spans="1:8" x14ac:dyDescent="0.3">
      <c r="A97" s="58"/>
      <c r="B97" s="58"/>
      <c r="C97" s="58"/>
      <c r="D97" s="58"/>
      <c r="E97" s="58"/>
      <c r="F97" s="58"/>
      <c r="G97" s="58"/>
      <c r="H97" s="58"/>
    </row>
    <row r="98" spans="1:8" x14ac:dyDescent="0.3">
      <c r="A98" s="58"/>
      <c r="B98" s="58"/>
      <c r="C98" s="58"/>
      <c r="D98" s="58"/>
      <c r="E98" s="58"/>
      <c r="F98" s="58"/>
      <c r="G98" s="58"/>
      <c r="H98" s="58"/>
    </row>
    <row r="99" spans="1:8" x14ac:dyDescent="0.3">
      <c r="A99" s="58"/>
      <c r="B99" s="58"/>
      <c r="C99" s="58"/>
      <c r="D99" s="58"/>
      <c r="E99" s="58"/>
      <c r="F99" s="58"/>
      <c r="G99" s="58"/>
      <c r="H99" s="58"/>
    </row>
    <row r="100" spans="1:8" x14ac:dyDescent="0.3">
      <c r="A100" s="58"/>
      <c r="B100" s="58"/>
      <c r="C100" s="58"/>
      <c r="D100" s="58"/>
      <c r="E100" s="58"/>
      <c r="F100" s="58"/>
      <c r="G100" s="58"/>
      <c r="H100" s="58"/>
    </row>
    <row r="101" spans="1:8" x14ac:dyDescent="0.3">
      <c r="A101" s="58"/>
      <c r="B101" s="58"/>
      <c r="C101" s="58"/>
      <c r="D101" s="58"/>
      <c r="E101" s="58"/>
      <c r="F101" s="58"/>
      <c r="G101" s="58"/>
      <c r="H101" s="58"/>
    </row>
    <row r="102" spans="1:8" x14ac:dyDescent="0.3">
      <c r="A102" s="58"/>
      <c r="B102" s="58"/>
      <c r="C102" s="58"/>
      <c r="D102" s="58"/>
      <c r="E102" s="58"/>
      <c r="F102" s="58"/>
      <c r="G102" s="58"/>
      <c r="H102" s="58"/>
    </row>
    <row r="103" spans="1:8" x14ac:dyDescent="0.3">
      <c r="A103" s="58"/>
      <c r="B103" s="58"/>
      <c r="C103" s="58"/>
      <c r="D103" s="58"/>
      <c r="E103" s="58"/>
      <c r="F103" s="58"/>
      <c r="G103" s="58"/>
      <c r="H103" s="58"/>
    </row>
    <row r="104" spans="1:8" x14ac:dyDescent="0.3">
      <c r="A104" s="58"/>
      <c r="B104" s="58"/>
      <c r="C104" s="58"/>
      <c r="D104" s="58"/>
      <c r="E104" s="58"/>
      <c r="F104" s="58"/>
      <c r="G104" s="58"/>
      <c r="H104" s="58"/>
    </row>
    <row r="105" spans="1:8" x14ac:dyDescent="0.3">
      <c r="A105" s="58"/>
      <c r="B105" s="58"/>
      <c r="C105" s="58"/>
      <c r="D105" s="58"/>
      <c r="E105" s="58"/>
      <c r="F105" s="58"/>
      <c r="G105" s="58"/>
      <c r="H105" s="58"/>
    </row>
    <row r="106" spans="1:8" x14ac:dyDescent="0.3">
      <c r="A106" s="58"/>
      <c r="B106" s="58"/>
      <c r="C106" s="58"/>
      <c r="D106" s="58"/>
      <c r="E106" s="58"/>
      <c r="F106" s="58"/>
      <c r="G106" s="58"/>
      <c r="H106" s="58"/>
    </row>
    <row r="107" spans="1:8" x14ac:dyDescent="0.3">
      <c r="A107" s="58"/>
      <c r="B107" s="58"/>
      <c r="C107" s="58"/>
      <c r="D107" s="58"/>
      <c r="E107" s="58"/>
      <c r="F107" s="58"/>
      <c r="G107" s="58"/>
      <c r="H107" s="58"/>
    </row>
    <row r="108" spans="1:8" x14ac:dyDescent="0.3">
      <c r="A108" s="58"/>
      <c r="B108" s="58"/>
      <c r="C108" s="58"/>
      <c r="D108" s="58"/>
      <c r="E108" s="58"/>
      <c r="F108" s="58"/>
      <c r="G108" s="58"/>
      <c r="H108" s="58"/>
    </row>
    <row r="109" spans="1:8" x14ac:dyDescent="0.3">
      <c r="A109" s="58"/>
      <c r="B109" s="58"/>
      <c r="C109" s="58"/>
      <c r="D109" s="58"/>
      <c r="E109" s="58"/>
      <c r="F109" s="58"/>
      <c r="G109" s="58"/>
      <c r="H109" s="58"/>
    </row>
    <row r="110" spans="1:8" x14ac:dyDescent="0.3">
      <c r="A110" s="58"/>
      <c r="B110" s="58"/>
      <c r="C110" s="58"/>
      <c r="D110" s="58"/>
      <c r="E110" s="58"/>
      <c r="F110" s="58"/>
      <c r="G110" s="58"/>
      <c r="H110" s="58"/>
    </row>
    <row r="111" spans="1:8" x14ac:dyDescent="0.3">
      <c r="A111" s="58"/>
      <c r="B111" s="58"/>
      <c r="C111" s="58"/>
      <c r="D111" s="58"/>
      <c r="E111" s="58"/>
      <c r="F111" s="58"/>
      <c r="G111" s="58"/>
      <c r="H111" s="58"/>
    </row>
    <row r="112" spans="1:8" x14ac:dyDescent="0.3">
      <c r="A112" s="58"/>
      <c r="B112" s="58"/>
      <c r="C112" s="58"/>
      <c r="D112" s="58"/>
      <c r="E112" s="58"/>
      <c r="F112" s="58"/>
      <c r="G112" s="58"/>
      <c r="H112" s="58"/>
    </row>
    <row r="113" spans="1:8" x14ac:dyDescent="0.3">
      <c r="A113" s="58"/>
      <c r="B113" s="58"/>
      <c r="C113" s="58"/>
      <c r="D113" s="58"/>
      <c r="E113" s="58"/>
      <c r="F113" s="58"/>
      <c r="G113" s="58"/>
      <c r="H113" s="58"/>
    </row>
    <row r="114" spans="1:8" x14ac:dyDescent="0.3">
      <c r="A114" s="58"/>
      <c r="B114" s="58"/>
      <c r="C114" s="58"/>
      <c r="D114" s="58"/>
      <c r="E114" s="58"/>
      <c r="F114" s="58"/>
      <c r="G114" s="58"/>
      <c r="H114" s="58"/>
    </row>
    <row r="115" spans="1:8" x14ac:dyDescent="0.3">
      <c r="A115" s="58"/>
      <c r="B115" s="58"/>
      <c r="C115" s="58"/>
      <c r="D115" s="58"/>
      <c r="E115" s="58"/>
      <c r="F115" s="58"/>
      <c r="G115" s="58"/>
      <c r="H115" s="58"/>
    </row>
    <row r="116" spans="1:8" x14ac:dyDescent="0.3">
      <c r="A116" s="58"/>
      <c r="B116" s="58"/>
      <c r="C116" s="58"/>
      <c r="D116" s="58"/>
      <c r="E116" s="58"/>
      <c r="F116" s="58"/>
      <c r="G116" s="58"/>
      <c r="H116" s="58"/>
    </row>
    <row r="117" spans="1:8" x14ac:dyDescent="0.3">
      <c r="A117" s="58"/>
      <c r="B117" s="58"/>
      <c r="C117" s="58"/>
      <c r="D117" s="58"/>
      <c r="E117" s="58"/>
      <c r="F117" s="58"/>
      <c r="G117" s="58"/>
      <c r="H117" s="58"/>
    </row>
    <row r="118" spans="1:8" x14ac:dyDescent="0.3">
      <c r="A118" s="58"/>
      <c r="B118" s="58"/>
      <c r="C118" s="58"/>
      <c r="D118" s="58"/>
      <c r="E118" s="58"/>
      <c r="F118" s="58"/>
      <c r="G118" s="58"/>
      <c r="H118" s="58"/>
    </row>
    <row r="119" spans="1:8" x14ac:dyDescent="0.3">
      <c r="A119" s="58"/>
      <c r="B119" s="58"/>
      <c r="C119" s="58"/>
      <c r="D119" s="58"/>
      <c r="E119" s="58"/>
      <c r="F119" s="58"/>
      <c r="G119" s="58"/>
      <c r="H119" s="58"/>
    </row>
    <row r="120" spans="1:8" x14ac:dyDescent="0.3">
      <c r="A120" s="58"/>
      <c r="B120" s="58"/>
      <c r="C120" s="58"/>
      <c r="D120" s="58"/>
      <c r="E120" s="58"/>
      <c r="F120" s="58"/>
      <c r="G120" s="58"/>
      <c r="H120" s="58"/>
    </row>
    <row r="121" spans="1:8" x14ac:dyDescent="0.3">
      <c r="A121" s="58"/>
      <c r="B121" s="58"/>
      <c r="C121" s="58"/>
      <c r="D121" s="58"/>
      <c r="E121" s="58"/>
      <c r="F121" s="58"/>
      <c r="G121" s="58"/>
      <c r="H121" s="58"/>
    </row>
    <row r="122" spans="1:8" x14ac:dyDescent="0.3">
      <c r="A122" s="58"/>
      <c r="B122" s="58"/>
      <c r="C122" s="58"/>
      <c r="D122" s="58"/>
      <c r="E122" s="58"/>
      <c r="F122" s="58"/>
      <c r="G122" s="58"/>
      <c r="H122" s="58"/>
    </row>
    <row r="123" spans="1:8" x14ac:dyDescent="0.3">
      <c r="A123" s="58"/>
      <c r="B123" s="58"/>
      <c r="C123" s="58"/>
      <c r="D123" s="58"/>
      <c r="E123" s="58"/>
      <c r="F123" s="58"/>
      <c r="G123" s="58"/>
      <c r="H123" s="58"/>
    </row>
    <row r="124" spans="1:8" x14ac:dyDescent="0.3">
      <c r="A124" s="58"/>
      <c r="B124" s="58"/>
      <c r="C124" s="58"/>
      <c r="D124" s="58"/>
      <c r="E124" s="58"/>
      <c r="F124" s="58"/>
      <c r="G124" s="58"/>
      <c r="H124" s="58"/>
    </row>
    <row r="125" spans="1:8" x14ac:dyDescent="0.3">
      <c r="A125" s="58"/>
      <c r="B125" s="58"/>
      <c r="C125" s="58"/>
      <c r="D125" s="58"/>
      <c r="E125" s="58"/>
      <c r="F125" s="58"/>
      <c r="G125" s="58"/>
      <c r="H125" s="58"/>
    </row>
    <row r="126" spans="1:8" x14ac:dyDescent="0.3">
      <c r="A126" s="58"/>
      <c r="B126" s="58"/>
      <c r="C126" s="58"/>
      <c r="D126" s="58"/>
      <c r="E126" s="58"/>
      <c r="F126" s="58"/>
      <c r="G126" s="58"/>
      <c r="H126" s="58"/>
    </row>
    <row r="127" spans="1:8" x14ac:dyDescent="0.3">
      <c r="A127" s="58"/>
      <c r="B127" s="58"/>
      <c r="C127" s="58"/>
      <c r="D127" s="58"/>
      <c r="E127" s="58"/>
      <c r="F127" s="58"/>
      <c r="G127" s="58"/>
      <c r="H127" s="58"/>
    </row>
    <row r="128" spans="1:8" x14ac:dyDescent="0.3">
      <c r="A128" s="58"/>
      <c r="B128" s="58"/>
      <c r="C128" s="58"/>
      <c r="D128" s="58"/>
      <c r="E128" s="58"/>
      <c r="F128" s="58"/>
      <c r="G128" s="58"/>
      <c r="H128" s="58"/>
    </row>
    <row r="129" spans="1:8" x14ac:dyDescent="0.3">
      <c r="A129" s="58"/>
      <c r="B129" s="58"/>
      <c r="C129" s="58"/>
      <c r="D129" s="58"/>
      <c r="E129" s="58"/>
      <c r="F129" s="58"/>
      <c r="G129" s="58"/>
      <c r="H129" s="58"/>
    </row>
    <row r="130" spans="1:8" x14ac:dyDescent="0.3">
      <c r="A130" s="58"/>
      <c r="B130" s="58"/>
      <c r="C130" s="58"/>
      <c r="D130" s="58"/>
      <c r="E130" s="58"/>
      <c r="F130" s="58"/>
      <c r="G130" s="58"/>
      <c r="H130" s="58"/>
    </row>
    <row r="131" spans="1:8" x14ac:dyDescent="0.3">
      <c r="A131" s="58"/>
      <c r="B131" s="58"/>
      <c r="C131" s="58"/>
      <c r="D131" s="58"/>
      <c r="E131" s="58"/>
      <c r="F131" s="58"/>
      <c r="G131" s="58"/>
      <c r="H131" s="58"/>
    </row>
    <row r="132" spans="1:8" x14ac:dyDescent="0.3">
      <c r="A132" s="58"/>
      <c r="B132" s="58"/>
      <c r="C132" s="58"/>
      <c r="D132" s="58"/>
      <c r="E132" s="58"/>
      <c r="F132" s="58"/>
      <c r="G132" s="58"/>
      <c r="H132" s="58"/>
    </row>
    <row r="133" spans="1:8" x14ac:dyDescent="0.3">
      <c r="A133" s="58"/>
      <c r="B133" s="58"/>
      <c r="C133" s="58"/>
      <c r="D133" s="58"/>
      <c r="E133" s="58"/>
      <c r="F133" s="58"/>
      <c r="G133" s="58"/>
      <c r="H133" s="58"/>
    </row>
    <row r="134" spans="1:8" x14ac:dyDescent="0.3">
      <c r="A134" s="58"/>
      <c r="B134" s="58"/>
      <c r="C134" s="58"/>
      <c r="D134" s="58"/>
      <c r="E134" s="58"/>
      <c r="F134" s="58"/>
      <c r="G134" s="58"/>
      <c r="H134" s="58"/>
    </row>
    <row r="135" spans="1:8" x14ac:dyDescent="0.3">
      <c r="A135" s="58"/>
      <c r="B135" s="58"/>
      <c r="C135" s="58"/>
      <c r="D135" s="58"/>
      <c r="E135" s="58"/>
      <c r="F135" s="58"/>
      <c r="G135" s="58"/>
      <c r="H135" s="58"/>
    </row>
    <row r="136" spans="1:8" x14ac:dyDescent="0.3">
      <c r="A136" s="58"/>
      <c r="B136" s="58"/>
      <c r="C136" s="58"/>
      <c r="D136" s="58"/>
      <c r="E136" s="58"/>
      <c r="F136" s="58"/>
      <c r="G136" s="58"/>
      <c r="H136" s="58"/>
    </row>
    <row r="137" spans="1:8" x14ac:dyDescent="0.3">
      <c r="A137" s="58"/>
      <c r="B137" s="58"/>
      <c r="C137" s="58"/>
      <c r="D137" s="58"/>
      <c r="E137" s="58"/>
      <c r="F137" s="58"/>
      <c r="G137" s="58"/>
      <c r="H137" s="58"/>
    </row>
    <row r="138" spans="1:8" x14ac:dyDescent="0.3">
      <c r="A138" s="58"/>
      <c r="B138" s="58"/>
      <c r="C138" s="58"/>
      <c r="D138" s="58"/>
      <c r="E138" s="58"/>
      <c r="F138" s="58"/>
      <c r="G138" s="58"/>
      <c r="H138" s="58"/>
    </row>
    <row r="139" spans="1:8" x14ac:dyDescent="0.3">
      <c r="A139" s="58"/>
      <c r="B139" s="58"/>
      <c r="C139" s="58"/>
      <c r="D139" s="58"/>
      <c r="E139" s="58"/>
      <c r="F139" s="58"/>
      <c r="G139" s="58"/>
      <c r="H139" s="58"/>
    </row>
    <row r="140" spans="1:8" x14ac:dyDescent="0.3">
      <c r="A140" s="58"/>
      <c r="B140" s="58"/>
      <c r="C140" s="58"/>
      <c r="D140" s="58"/>
      <c r="E140" s="58"/>
      <c r="F140" s="58"/>
      <c r="G140" s="58"/>
      <c r="H140" s="58"/>
    </row>
    <row r="141" spans="1:8" x14ac:dyDescent="0.3">
      <c r="A141" s="58"/>
      <c r="B141" s="58"/>
      <c r="C141" s="58"/>
      <c r="D141" s="58"/>
      <c r="E141" s="58"/>
      <c r="F141" s="58"/>
      <c r="G141" s="58"/>
      <c r="H141" s="58"/>
    </row>
    <row r="142" spans="1:8" x14ac:dyDescent="0.3">
      <c r="A142" s="58"/>
      <c r="B142" s="58"/>
      <c r="C142" s="58"/>
      <c r="D142" s="58"/>
      <c r="E142" s="58"/>
      <c r="F142" s="58"/>
      <c r="G142" s="58"/>
      <c r="H142" s="58"/>
    </row>
    <row r="143" spans="1:8" x14ac:dyDescent="0.3">
      <c r="A143" s="58"/>
      <c r="B143" s="58"/>
      <c r="C143" s="58"/>
      <c r="D143" s="58"/>
      <c r="E143" s="58"/>
      <c r="F143" s="58"/>
      <c r="G143" s="58"/>
      <c r="H143" s="58"/>
    </row>
    <row r="144" spans="1:8" x14ac:dyDescent="0.3">
      <c r="A144" s="58"/>
      <c r="B144" s="58"/>
      <c r="C144" s="58"/>
      <c r="D144" s="58"/>
      <c r="E144" s="58"/>
      <c r="F144" s="58"/>
      <c r="G144" s="58"/>
      <c r="H144" s="58"/>
    </row>
    <row r="145" spans="1:8" x14ac:dyDescent="0.3">
      <c r="A145" s="58"/>
      <c r="B145" s="58"/>
      <c r="C145" s="58"/>
      <c r="D145" s="58"/>
      <c r="E145" s="58"/>
      <c r="F145" s="58"/>
      <c r="G145" s="58"/>
      <c r="H145" s="58"/>
    </row>
    <row r="146" spans="1:8" x14ac:dyDescent="0.3">
      <c r="A146" s="58"/>
      <c r="B146" s="58"/>
      <c r="C146" s="58"/>
      <c r="D146" s="58"/>
      <c r="E146" s="58"/>
      <c r="F146" s="58"/>
      <c r="G146" s="58"/>
      <c r="H146" s="58"/>
    </row>
    <row r="147" spans="1:8" x14ac:dyDescent="0.3">
      <c r="A147" s="58"/>
      <c r="B147" s="58"/>
      <c r="C147" s="58"/>
      <c r="D147" s="58"/>
      <c r="E147" s="58"/>
      <c r="F147" s="58"/>
      <c r="G147" s="58"/>
      <c r="H147" s="58"/>
    </row>
    <row r="148" spans="1:8" x14ac:dyDescent="0.3">
      <c r="A148" s="58"/>
      <c r="B148" s="58"/>
      <c r="C148" s="58"/>
      <c r="D148" s="58"/>
      <c r="E148" s="58"/>
      <c r="F148" s="58"/>
      <c r="G148" s="58"/>
      <c r="H148" s="58"/>
    </row>
    <row r="149" spans="1:8" x14ac:dyDescent="0.3">
      <c r="A149" s="58"/>
      <c r="B149" s="58"/>
      <c r="C149" s="58"/>
      <c r="D149" s="58"/>
      <c r="E149" s="58"/>
      <c r="F149" s="58"/>
      <c r="G149" s="58"/>
      <c r="H149" s="58"/>
    </row>
    <row r="150" spans="1:8" x14ac:dyDescent="0.3">
      <c r="A150" s="58"/>
      <c r="B150" s="58"/>
      <c r="C150" s="58"/>
      <c r="D150" s="58"/>
      <c r="E150" s="58"/>
      <c r="F150" s="58"/>
      <c r="G150" s="58"/>
      <c r="H150" s="58"/>
    </row>
    <row r="151" spans="1:8" x14ac:dyDescent="0.3">
      <c r="A151" s="58"/>
      <c r="B151" s="58"/>
      <c r="C151" s="58"/>
      <c r="D151" s="58"/>
      <c r="E151" s="58"/>
      <c r="F151" s="58"/>
      <c r="G151" s="58"/>
      <c r="H151" s="58"/>
    </row>
    <row r="152" spans="1:8" x14ac:dyDescent="0.3">
      <c r="A152" s="58"/>
      <c r="B152" s="58"/>
      <c r="C152" s="58"/>
      <c r="D152" s="58"/>
      <c r="E152" s="58"/>
      <c r="F152" s="58"/>
      <c r="G152" s="58"/>
      <c r="H152" s="58"/>
    </row>
    <row r="153" spans="1:8" x14ac:dyDescent="0.3">
      <c r="A153" s="58"/>
      <c r="B153" s="58"/>
      <c r="C153" s="58"/>
      <c r="D153" s="58"/>
      <c r="E153" s="58"/>
      <c r="F153" s="58"/>
      <c r="G153" s="58"/>
      <c r="H153" s="58"/>
    </row>
    <row r="154" spans="1:8" x14ac:dyDescent="0.3">
      <c r="A154" s="58"/>
      <c r="B154" s="58"/>
      <c r="C154" s="58"/>
      <c r="D154" s="58"/>
      <c r="E154" s="58"/>
      <c r="F154" s="58"/>
      <c r="G154" s="58"/>
      <c r="H154" s="58"/>
    </row>
    <row r="155" spans="1:8" x14ac:dyDescent="0.3">
      <c r="A155" s="58"/>
      <c r="B155" s="58"/>
      <c r="C155" s="58"/>
      <c r="D155" s="58"/>
      <c r="E155" s="58"/>
      <c r="F155" s="58"/>
      <c r="G155" s="58"/>
      <c r="H155" s="58"/>
    </row>
    <row r="156" spans="1:8" x14ac:dyDescent="0.3">
      <c r="A156" s="58"/>
      <c r="B156" s="58"/>
      <c r="C156" s="58"/>
      <c r="D156" s="58"/>
      <c r="E156" s="58"/>
      <c r="F156" s="58"/>
      <c r="G156" s="58"/>
      <c r="H156" s="58"/>
    </row>
    <row r="157" spans="1:8" x14ac:dyDescent="0.3">
      <c r="A157" s="58"/>
      <c r="B157" s="58"/>
      <c r="C157" s="58"/>
      <c r="D157" s="58"/>
      <c r="E157" s="58"/>
      <c r="F157" s="58"/>
      <c r="G157" s="58"/>
      <c r="H157" s="58"/>
    </row>
    <row r="158" spans="1:8" x14ac:dyDescent="0.3">
      <c r="A158" s="58"/>
      <c r="B158" s="58"/>
      <c r="C158" s="58"/>
      <c r="D158" s="58"/>
      <c r="E158" s="58"/>
      <c r="F158" s="58"/>
      <c r="G158" s="58"/>
      <c r="H158" s="58"/>
    </row>
    <row r="159" spans="1:8" x14ac:dyDescent="0.3">
      <c r="A159" s="58"/>
      <c r="B159" s="58"/>
      <c r="C159" s="58"/>
      <c r="D159" s="58"/>
      <c r="E159" s="58"/>
      <c r="F159" s="58"/>
      <c r="G159" s="58"/>
      <c r="H159" s="58"/>
    </row>
    <row r="160" spans="1:8" x14ac:dyDescent="0.3">
      <c r="A160" s="58"/>
      <c r="B160" s="58"/>
      <c r="C160" s="58"/>
      <c r="D160" s="58"/>
      <c r="E160" s="58"/>
      <c r="F160" s="58"/>
      <c r="G160" s="58"/>
      <c r="H160" s="58"/>
    </row>
    <row r="161" spans="1:8" x14ac:dyDescent="0.3">
      <c r="A161" s="58"/>
      <c r="B161" s="58"/>
      <c r="C161" s="58"/>
      <c r="D161" s="58"/>
      <c r="E161" s="58"/>
      <c r="F161" s="58"/>
      <c r="G161" s="58"/>
      <c r="H161" s="58"/>
    </row>
    <row r="162" spans="1:8" x14ac:dyDescent="0.3">
      <c r="A162" s="58"/>
      <c r="B162" s="58"/>
      <c r="C162" s="58"/>
      <c r="D162" s="58"/>
      <c r="E162" s="58"/>
      <c r="F162" s="58"/>
      <c r="G162" s="58"/>
      <c r="H162" s="58"/>
    </row>
    <row r="163" spans="1:8" x14ac:dyDescent="0.3">
      <c r="A163" s="58"/>
      <c r="B163" s="58"/>
      <c r="C163" s="58"/>
      <c r="D163" s="58"/>
      <c r="E163" s="58"/>
      <c r="F163" s="58"/>
      <c r="G163" s="58"/>
      <c r="H163" s="58"/>
    </row>
    <row r="164" spans="1:8" x14ac:dyDescent="0.3">
      <c r="A164" s="58"/>
      <c r="B164" s="58"/>
      <c r="C164" s="58"/>
      <c r="D164" s="58"/>
      <c r="E164" s="58"/>
      <c r="F164" s="58"/>
      <c r="G164" s="58"/>
      <c r="H164" s="58"/>
    </row>
    <row r="165" spans="1:8" x14ac:dyDescent="0.3">
      <c r="A165" s="58"/>
      <c r="B165" s="58"/>
      <c r="C165" s="58"/>
      <c r="D165" s="58"/>
      <c r="E165" s="58"/>
      <c r="F165" s="58"/>
      <c r="G165" s="58"/>
      <c r="H165" s="58"/>
    </row>
    <row r="166" spans="1:8" x14ac:dyDescent="0.3">
      <c r="A166" s="58"/>
      <c r="B166" s="58"/>
      <c r="C166" s="58"/>
      <c r="D166" s="58"/>
      <c r="E166" s="58"/>
      <c r="F166" s="58"/>
      <c r="G166" s="58"/>
      <c r="H166" s="58"/>
    </row>
    <row r="167" spans="1:8" x14ac:dyDescent="0.3">
      <c r="A167" s="58"/>
      <c r="B167" s="58"/>
      <c r="C167" s="58"/>
      <c r="D167" s="58"/>
      <c r="E167" s="58"/>
      <c r="F167" s="58"/>
      <c r="G167" s="58"/>
      <c r="H167" s="58"/>
    </row>
    <row r="168" spans="1:8" x14ac:dyDescent="0.3">
      <c r="A168" s="58"/>
      <c r="B168" s="58"/>
      <c r="C168" s="58"/>
      <c r="D168" s="58"/>
      <c r="E168" s="58"/>
      <c r="F168" s="58"/>
      <c r="G168" s="58"/>
      <c r="H168" s="58"/>
    </row>
    <row r="169" spans="1:8" x14ac:dyDescent="0.3">
      <c r="A169" s="58"/>
      <c r="B169" s="58"/>
      <c r="C169" s="58"/>
      <c r="D169" s="58"/>
      <c r="E169" s="58"/>
      <c r="F169" s="58"/>
      <c r="G169" s="58"/>
      <c r="H169" s="58"/>
    </row>
    <row r="170" spans="1:8" x14ac:dyDescent="0.3">
      <c r="A170" s="58"/>
      <c r="B170" s="58"/>
      <c r="C170" s="58"/>
      <c r="D170" s="58"/>
      <c r="E170" s="58"/>
      <c r="F170" s="58"/>
      <c r="G170" s="58"/>
      <c r="H170" s="58"/>
    </row>
    <row r="171" spans="1:8" x14ac:dyDescent="0.3">
      <c r="A171" s="58"/>
      <c r="B171" s="58"/>
      <c r="C171" s="58"/>
      <c r="D171" s="58"/>
      <c r="E171" s="58"/>
      <c r="F171" s="58"/>
      <c r="G171" s="58"/>
      <c r="H171" s="58"/>
    </row>
    <row r="172" spans="1:8" x14ac:dyDescent="0.3">
      <c r="A172" s="58"/>
      <c r="B172" s="58"/>
      <c r="C172" s="58"/>
      <c r="D172" s="58"/>
      <c r="E172" s="58"/>
      <c r="F172" s="58"/>
      <c r="G172" s="58"/>
      <c r="H172" s="58"/>
    </row>
    <row r="173" spans="1:8" x14ac:dyDescent="0.3">
      <c r="A173" s="58"/>
      <c r="B173" s="58"/>
      <c r="C173" s="58"/>
      <c r="D173" s="58"/>
      <c r="E173" s="58"/>
      <c r="F173" s="58"/>
      <c r="G173" s="58"/>
      <c r="H173" s="58"/>
    </row>
    <row r="174" spans="1:8" x14ac:dyDescent="0.3">
      <c r="A174" s="58"/>
      <c r="B174" s="58"/>
      <c r="C174" s="58"/>
      <c r="D174" s="58"/>
      <c r="E174" s="58"/>
      <c r="F174" s="58"/>
      <c r="G174" s="58"/>
      <c r="H174" s="58"/>
    </row>
    <row r="175" spans="1:8" x14ac:dyDescent="0.3">
      <c r="A175" s="58"/>
      <c r="B175" s="58"/>
      <c r="C175" s="58"/>
      <c r="D175" s="58"/>
      <c r="E175" s="58"/>
      <c r="F175" s="58"/>
      <c r="G175" s="58"/>
      <c r="H175" s="58"/>
    </row>
    <row r="176" spans="1:8" x14ac:dyDescent="0.3">
      <c r="A176" s="58"/>
      <c r="B176" s="58"/>
      <c r="C176" s="58"/>
      <c r="D176" s="58"/>
      <c r="E176" s="58"/>
      <c r="F176" s="58"/>
      <c r="G176" s="58"/>
      <c r="H176" s="58"/>
    </row>
    <row r="177" spans="1:8" x14ac:dyDescent="0.3">
      <c r="A177" s="58"/>
      <c r="B177" s="58"/>
      <c r="C177" s="58"/>
      <c r="D177" s="58"/>
      <c r="E177" s="58"/>
      <c r="F177" s="58"/>
      <c r="G177" s="58"/>
      <c r="H177" s="58"/>
    </row>
    <row r="178" spans="1:8" x14ac:dyDescent="0.3">
      <c r="A178" s="58"/>
      <c r="B178" s="58"/>
      <c r="C178" s="58"/>
      <c r="D178" s="58"/>
      <c r="E178" s="58"/>
      <c r="F178" s="58"/>
      <c r="G178" s="58"/>
      <c r="H178" s="58"/>
    </row>
    <row r="179" spans="1:8" x14ac:dyDescent="0.3">
      <c r="A179" s="58"/>
      <c r="B179" s="58"/>
      <c r="C179" s="58"/>
      <c r="D179" s="58"/>
      <c r="E179" s="58"/>
      <c r="F179" s="58"/>
      <c r="G179" s="58"/>
      <c r="H179" s="58"/>
    </row>
    <row r="180" spans="1:8" x14ac:dyDescent="0.3">
      <c r="A180" s="58"/>
      <c r="B180" s="58"/>
      <c r="C180" s="58"/>
      <c r="D180" s="58"/>
      <c r="E180" s="58"/>
      <c r="F180" s="58"/>
      <c r="G180" s="58"/>
      <c r="H180" s="58"/>
    </row>
    <row r="181" spans="1:8" x14ac:dyDescent="0.3">
      <c r="A181" s="58"/>
      <c r="B181" s="58"/>
      <c r="C181" s="58"/>
      <c r="D181" s="58"/>
      <c r="E181" s="58"/>
      <c r="F181" s="58"/>
      <c r="G181" s="58"/>
      <c r="H181" s="58"/>
    </row>
    <row r="182" spans="1:8" x14ac:dyDescent="0.3">
      <c r="A182" s="58"/>
      <c r="B182" s="58"/>
      <c r="C182" s="58"/>
      <c r="D182" s="58"/>
      <c r="E182" s="58"/>
      <c r="F182" s="58"/>
      <c r="G182" s="58"/>
      <c r="H182" s="58"/>
    </row>
    <row r="183" spans="1:8" x14ac:dyDescent="0.3">
      <c r="A183" s="58"/>
      <c r="B183" s="58"/>
      <c r="C183" s="58"/>
      <c r="D183" s="58"/>
      <c r="E183" s="58"/>
      <c r="F183" s="58"/>
      <c r="G183" s="58"/>
      <c r="H183" s="58"/>
    </row>
    <row r="184" spans="1:8" x14ac:dyDescent="0.3">
      <c r="A184" s="58"/>
      <c r="B184" s="58"/>
      <c r="C184" s="58"/>
      <c r="D184" s="58"/>
      <c r="E184" s="58"/>
      <c r="F184" s="58"/>
      <c r="G184" s="58"/>
      <c r="H184" s="58"/>
    </row>
    <row r="185" spans="1:8" x14ac:dyDescent="0.3">
      <c r="A185" s="58"/>
      <c r="B185" s="58"/>
      <c r="C185" s="58"/>
      <c r="D185" s="58"/>
      <c r="E185" s="58"/>
      <c r="F185" s="58"/>
      <c r="G185" s="58"/>
      <c r="H185" s="58"/>
    </row>
    <row r="186" spans="1:8" x14ac:dyDescent="0.3">
      <c r="A186" s="58"/>
      <c r="B186" s="58"/>
      <c r="C186" s="58"/>
      <c r="D186" s="58"/>
      <c r="E186" s="58"/>
      <c r="F186" s="58"/>
      <c r="G186" s="58"/>
      <c r="H186" s="58"/>
    </row>
    <row r="187" spans="1:8" x14ac:dyDescent="0.3">
      <c r="A187" s="58"/>
      <c r="B187" s="58"/>
      <c r="C187" s="58"/>
      <c r="D187" s="58"/>
      <c r="E187" s="58"/>
      <c r="F187" s="58"/>
      <c r="G187" s="58"/>
      <c r="H187" s="58"/>
    </row>
    <row r="188" spans="1:8" x14ac:dyDescent="0.3">
      <c r="A188" s="58"/>
      <c r="B188" s="58"/>
      <c r="C188" s="58"/>
      <c r="D188" s="58"/>
      <c r="E188" s="58"/>
      <c r="F188" s="58"/>
      <c r="G188" s="58"/>
      <c r="H188" s="58"/>
    </row>
    <row r="189" spans="1:8" x14ac:dyDescent="0.3">
      <c r="A189" s="58"/>
      <c r="B189" s="58"/>
      <c r="C189" s="58"/>
      <c r="D189" s="58"/>
      <c r="E189" s="58"/>
      <c r="F189" s="58"/>
      <c r="G189" s="58"/>
      <c r="H189" s="58"/>
    </row>
    <row r="190" spans="1:8" x14ac:dyDescent="0.3">
      <c r="A190" s="58"/>
      <c r="B190" s="58"/>
      <c r="C190" s="58"/>
      <c r="D190" s="58"/>
      <c r="E190" s="58"/>
      <c r="F190" s="58"/>
      <c r="G190" s="58"/>
      <c r="H190" s="58"/>
    </row>
    <row r="191" spans="1:8" x14ac:dyDescent="0.3">
      <c r="A191" s="58"/>
      <c r="B191" s="58"/>
      <c r="C191" s="58"/>
      <c r="D191" s="58"/>
      <c r="E191" s="58"/>
      <c r="F191" s="58"/>
      <c r="G191" s="58"/>
      <c r="H191" s="58"/>
    </row>
    <row r="192" spans="1:8" x14ac:dyDescent="0.3">
      <c r="A192" s="58"/>
      <c r="B192" s="58"/>
      <c r="C192" s="58"/>
      <c r="D192" s="58"/>
      <c r="E192" s="58"/>
      <c r="F192" s="58"/>
      <c r="G192" s="58"/>
      <c r="H192" s="58"/>
    </row>
    <row r="193" spans="1:8" x14ac:dyDescent="0.3">
      <c r="A193" s="58"/>
      <c r="B193" s="58"/>
      <c r="C193" s="58"/>
      <c r="D193" s="58"/>
      <c r="E193" s="58"/>
      <c r="F193" s="58"/>
      <c r="G193" s="58"/>
      <c r="H193" s="58"/>
    </row>
    <row r="194" spans="1:8" x14ac:dyDescent="0.3">
      <c r="A194" s="58"/>
      <c r="B194" s="58"/>
      <c r="C194" s="58"/>
      <c r="D194" s="58"/>
      <c r="E194" s="58"/>
      <c r="F194" s="58"/>
      <c r="G194" s="58"/>
      <c r="H194" s="58"/>
    </row>
    <row r="195" spans="1:8" x14ac:dyDescent="0.3">
      <c r="A195" s="58"/>
      <c r="B195" s="58"/>
      <c r="C195" s="58"/>
      <c r="D195" s="58"/>
      <c r="E195" s="58"/>
      <c r="F195" s="58"/>
      <c r="G195" s="58"/>
      <c r="H195" s="58"/>
    </row>
    <row r="196" spans="1:8" x14ac:dyDescent="0.3">
      <c r="A196" s="58"/>
      <c r="B196" s="58"/>
      <c r="C196" s="58"/>
      <c r="D196" s="58"/>
      <c r="E196" s="58"/>
      <c r="F196" s="58"/>
      <c r="G196" s="58"/>
      <c r="H196" s="58"/>
    </row>
    <row r="197" spans="1:8" x14ac:dyDescent="0.3">
      <c r="A197" s="58"/>
      <c r="B197" s="58"/>
      <c r="C197" s="58"/>
      <c r="D197" s="58"/>
      <c r="E197" s="58"/>
      <c r="F197" s="58"/>
      <c r="G197" s="58"/>
      <c r="H197" s="58"/>
    </row>
    <row r="198" spans="1:8" x14ac:dyDescent="0.3">
      <c r="A198" s="58"/>
      <c r="B198" s="58"/>
      <c r="C198" s="58"/>
      <c r="D198" s="58"/>
      <c r="E198" s="58"/>
      <c r="F198" s="58"/>
      <c r="G198" s="58"/>
      <c r="H198" s="58"/>
    </row>
    <row r="199" spans="1:8" x14ac:dyDescent="0.3">
      <c r="A199" s="58"/>
      <c r="B199" s="58"/>
      <c r="C199" s="58"/>
      <c r="D199" s="58"/>
      <c r="E199" s="58"/>
      <c r="F199" s="58"/>
      <c r="G199" s="58"/>
      <c r="H199" s="58"/>
    </row>
    <row r="200" spans="1:8" x14ac:dyDescent="0.3">
      <c r="A200" s="58"/>
      <c r="B200" s="58"/>
      <c r="C200" s="58"/>
      <c r="D200" s="58"/>
      <c r="E200" s="58"/>
      <c r="F200" s="58"/>
      <c r="G200" s="58"/>
      <c r="H200" s="58"/>
    </row>
    <row r="201" spans="1:8" x14ac:dyDescent="0.3">
      <c r="A201" s="58"/>
      <c r="B201" s="58"/>
      <c r="C201" s="58"/>
      <c r="D201" s="58"/>
      <c r="E201" s="58"/>
      <c r="F201" s="58"/>
      <c r="G201" s="58"/>
      <c r="H201" s="58"/>
    </row>
    <row r="202" spans="1:8" x14ac:dyDescent="0.3">
      <c r="A202" s="58"/>
      <c r="B202" s="58"/>
      <c r="C202" s="58"/>
      <c r="D202" s="58"/>
      <c r="E202" s="58"/>
      <c r="F202" s="58"/>
      <c r="G202" s="58"/>
      <c r="H202" s="58"/>
    </row>
    <row r="203" spans="1:8" x14ac:dyDescent="0.3">
      <c r="A203" s="58"/>
      <c r="B203" s="58"/>
      <c r="C203" s="58"/>
      <c r="D203" s="58"/>
      <c r="E203" s="58"/>
      <c r="F203" s="58"/>
      <c r="G203" s="58"/>
      <c r="H203" s="58"/>
    </row>
    <row r="204" spans="1:8" x14ac:dyDescent="0.3">
      <c r="A204" s="58"/>
      <c r="B204" s="58"/>
      <c r="C204" s="58"/>
      <c r="D204" s="58"/>
      <c r="E204" s="58"/>
      <c r="F204" s="58"/>
      <c r="G204" s="58"/>
      <c r="H204" s="58"/>
    </row>
    <row r="205" spans="1:8" x14ac:dyDescent="0.3">
      <c r="A205" s="58"/>
      <c r="B205" s="58"/>
      <c r="C205" s="58"/>
      <c r="D205" s="58"/>
      <c r="E205" s="58"/>
      <c r="F205" s="58"/>
      <c r="G205" s="58"/>
      <c r="H205" s="58"/>
    </row>
    <row r="206" spans="1:8" x14ac:dyDescent="0.3">
      <c r="A206" s="58"/>
      <c r="B206" s="58"/>
      <c r="C206" s="58"/>
      <c r="D206" s="58"/>
      <c r="E206" s="58"/>
      <c r="F206" s="58"/>
      <c r="G206" s="58"/>
      <c r="H206" s="58"/>
    </row>
    <row r="207" spans="1:8" x14ac:dyDescent="0.3">
      <c r="A207" s="58"/>
      <c r="B207" s="58"/>
      <c r="C207" s="58"/>
      <c r="D207" s="58"/>
      <c r="E207" s="58"/>
      <c r="F207" s="58"/>
      <c r="G207" s="58"/>
      <c r="H207" s="58"/>
    </row>
    <row r="208" spans="1:8" x14ac:dyDescent="0.3">
      <c r="A208" s="58"/>
      <c r="B208" s="58"/>
      <c r="C208" s="58"/>
      <c r="D208" s="58"/>
      <c r="E208" s="58"/>
      <c r="F208" s="58"/>
      <c r="G208" s="58"/>
      <c r="H208" s="58"/>
    </row>
    <row r="209" spans="1:8" x14ac:dyDescent="0.3">
      <c r="A209" s="58"/>
      <c r="B209" s="58"/>
      <c r="C209" s="58"/>
      <c r="D209" s="58"/>
      <c r="E209" s="58"/>
      <c r="F209" s="58"/>
      <c r="G209" s="58"/>
      <c r="H209" s="58"/>
    </row>
    <row r="210" spans="1:8" x14ac:dyDescent="0.3">
      <c r="A210" s="58"/>
      <c r="B210" s="58"/>
      <c r="C210" s="58"/>
      <c r="D210" s="58"/>
      <c r="E210" s="58"/>
      <c r="F210" s="58"/>
      <c r="G210" s="58"/>
      <c r="H210" s="58"/>
    </row>
    <row r="211" spans="1:8" x14ac:dyDescent="0.3">
      <c r="A211" s="58"/>
      <c r="B211" s="58"/>
      <c r="C211" s="58"/>
      <c r="D211" s="58"/>
      <c r="E211" s="58"/>
      <c r="F211" s="58"/>
      <c r="G211" s="58"/>
      <c r="H211" s="58"/>
    </row>
    <row r="212" spans="1:8" x14ac:dyDescent="0.3">
      <c r="A212" s="58"/>
      <c r="B212" s="58"/>
      <c r="C212" s="58"/>
      <c r="D212" s="58"/>
      <c r="E212" s="58"/>
      <c r="F212" s="58"/>
      <c r="G212" s="58"/>
      <c r="H212" s="58"/>
    </row>
    <row r="213" spans="1:8" x14ac:dyDescent="0.3">
      <c r="A213" s="58"/>
      <c r="B213" s="58"/>
      <c r="C213" s="58"/>
      <c r="D213" s="58"/>
      <c r="E213" s="58"/>
      <c r="F213" s="58"/>
      <c r="G213" s="58"/>
      <c r="H213" s="58"/>
    </row>
    <row r="214" spans="1:8" x14ac:dyDescent="0.3">
      <c r="A214" s="58"/>
      <c r="B214" s="58"/>
      <c r="C214" s="58"/>
      <c r="D214" s="58"/>
      <c r="E214" s="58"/>
      <c r="F214" s="58"/>
      <c r="G214" s="58"/>
      <c r="H214" s="58"/>
    </row>
    <row r="215" spans="1:8" x14ac:dyDescent="0.3">
      <c r="A215" s="58"/>
      <c r="B215" s="58"/>
      <c r="C215" s="58"/>
      <c r="D215" s="58"/>
      <c r="E215" s="58"/>
      <c r="F215" s="58"/>
      <c r="G215" s="58"/>
      <c r="H215" s="58"/>
    </row>
    <row r="216" spans="1:8" x14ac:dyDescent="0.3">
      <c r="A216" s="58"/>
      <c r="B216" s="58"/>
      <c r="C216" s="58"/>
      <c r="D216" s="58"/>
      <c r="E216" s="58"/>
      <c r="F216" s="58"/>
      <c r="G216" s="58"/>
      <c r="H216" s="58"/>
    </row>
    <row r="217" spans="1:8" x14ac:dyDescent="0.3">
      <c r="A217" s="58"/>
      <c r="B217" s="58"/>
      <c r="C217" s="58"/>
      <c r="D217" s="58"/>
      <c r="E217" s="58"/>
      <c r="F217" s="58"/>
      <c r="G217" s="58"/>
      <c r="H217" s="58"/>
    </row>
    <row r="218" spans="1:8" x14ac:dyDescent="0.3">
      <c r="A218" s="58"/>
      <c r="B218" s="58"/>
      <c r="C218" s="58"/>
      <c r="D218" s="58"/>
      <c r="E218" s="58"/>
      <c r="F218" s="58"/>
      <c r="G218" s="58"/>
      <c r="H218" s="58"/>
    </row>
    <row r="219" spans="1:8" x14ac:dyDescent="0.3">
      <c r="A219" s="58"/>
      <c r="B219" s="58"/>
      <c r="C219" s="58"/>
      <c r="D219" s="58"/>
      <c r="E219" s="58"/>
      <c r="F219" s="58"/>
      <c r="G219" s="58"/>
      <c r="H219" s="58"/>
    </row>
    <row r="220" spans="1:8" x14ac:dyDescent="0.3">
      <c r="A220" s="58"/>
      <c r="B220" s="58"/>
      <c r="C220" s="58"/>
      <c r="D220" s="58"/>
      <c r="E220" s="58"/>
      <c r="F220" s="58"/>
      <c r="G220" s="58"/>
      <c r="H220" s="58"/>
    </row>
    <row r="221" spans="1:8" x14ac:dyDescent="0.3">
      <c r="A221" s="58"/>
      <c r="B221" s="58"/>
      <c r="C221" s="58"/>
      <c r="D221" s="58"/>
      <c r="E221" s="58"/>
      <c r="F221" s="58"/>
      <c r="G221" s="58"/>
      <c r="H221" s="58"/>
    </row>
    <row r="222" spans="1:8" x14ac:dyDescent="0.3">
      <c r="A222" s="58"/>
      <c r="B222" s="58"/>
      <c r="C222" s="58"/>
      <c r="D222" s="58"/>
      <c r="E222" s="58"/>
      <c r="F222" s="58"/>
      <c r="G222" s="58"/>
      <c r="H222" s="58"/>
    </row>
    <row r="223" spans="1:8" x14ac:dyDescent="0.3">
      <c r="A223" s="58"/>
      <c r="B223" s="58"/>
      <c r="C223" s="58"/>
      <c r="D223" s="58"/>
      <c r="E223" s="58"/>
      <c r="F223" s="58"/>
      <c r="G223" s="58"/>
      <c r="H223" s="58"/>
    </row>
    <row r="224" spans="1:8" x14ac:dyDescent="0.3">
      <c r="A224" s="58"/>
      <c r="B224" s="58"/>
      <c r="C224" s="58"/>
      <c r="D224" s="58"/>
      <c r="E224" s="58"/>
      <c r="F224" s="58"/>
      <c r="G224" s="58"/>
      <c r="H224" s="58"/>
    </row>
    <row r="225" spans="1:8" x14ac:dyDescent="0.3">
      <c r="A225" s="58"/>
      <c r="B225" s="58"/>
      <c r="C225" s="58"/>
      <c r="D225" s="58"/>
      <c r="E225" s="58"/>
      <c r="F225" s="58"/>
      <c r="G225" s="58"/>
      <c r="H225" s="58"/>
    </row>
    <row r="226" spans="1:8" x14ac:dyDescent="0.3">
      <c r="A226" s="58"/>
      <c r="B226" s="58"/>
      <c r="C226" s="58"/>
      <c r="D226" s="58"/>
      <c r="E226" s="58"/>
      <c r="F226" s="58"/>
      <c r="G226" s="58"/>
      <c r="H226" s="58"/>
    </row>
    <row r="227" spans="1:8" x14ac:dyDescent="0.3">
      <c r="A227" s="58"/>
      <c r="B227" s="58"/>
      <c r="C227" s="58"/>
      <c r="D227" s="58"/>
      <c r="E227" s="58"/>
      <c r="F227" s="58"/>
      <c r="G227" s="58"/>
      <c r="H227" s="58"/>
    </row>
    <row r="228" spans="1:8" x14ac:dyDescent="0.3">
      <c r="A228" s="58"/>
      <c r="B228" s="58"/>
      <c r="C228" s="58"/>
      <c r="D228" s="58"/>
      <c r="E228" s="58"/>
      <c r="F228" s="58"/>
      <c r="G228" s="58"/>
      <c r="H228" s="58"/>
    </row>
    <row r="229" spans="1:8" x14ac:dyDescent="0.3">
      <c r="A229" s="58"/>
      <c r="B229" s="58"/>
      <c r="C229" s="58"/>
      <c r="D229" s="58"/>
      <c r="E229" s="58"/>
      <c r="F229" s="58"/>
      <c r="G229" s="58"/>
      <c r="H229" s="58"/>
    </row>
    <row r="230" spans="1:8" x14ac:dyDescent="0.3">
      <c r="A230" s="58"/>
      <c r="B230" s="58"/>
      <c r="C230" s="58"/>
      <c r="D230" s="58"/>
      <c r="E230" s="58"/>
      <c r="F230" s="58"/>
      <c r="G230" s="58"/>
      <c r="H230" s="58"/>
    </row>
    <row r="231" spans="1:8" x14ac:dyDescent="0.3">
      <c r="A231" s="58"/>
      <c r="B231" s="58"/>
      <c r="C231" s="58"/>
      <c r="D231" s="58"/>
      <c r="E231" s="58"/>
      <c r="F231" s="58"/>
      <c r="G231" s="58"/>
      <c r="H231" s="58"/>
    </row>
    <row r="232" spans="1:8" x14ac:dyDescent="0.3">
      <c r="A232" s="58"/>
      <c r="B232" s="58"/>
      <c r="C232" s="58"/>
      <c r="D232" s="58"/>
      <c r="E232" s="58"/>
      <c r="F232" s="58"/>
      <c r="G232" s="58"/>
      <c r="H232" s="58"/>
    </row>
    <row r="233" spans="1:8" x14ac:dyDescent="0.3">
      <c r="A233" s="58"/>
      <c r="B233" s="58"/>
      <c r="C233" s="58"/>
      <c r="D233" s="58"/>
      <c r="E233" s="58"/>
      <c r="F233" s="58"/>
      <c r="G233" s="58"/>
      <c r="H233" s="58"/>
    </row>
    <row r="234" spans="1:8" x14ac:dyDescent="0.3">
      <c r="A234" s="58"/>
      <c r="B234" s="58"/>
      <c r="C234" s="58"/>
      <c r="D234" s="58"/>
      <c r="E234" s="58"/>
      <c r="F234" s="58"/>
      <c r="G234" s="58"/>
      <c r="H234" s="58"/>
    </row>
    <row r="235" spans="1:8" x14ac:dyDescent="0.3">
      <c r="A235" s="58"/>
      <c r="B235" s="58"/>
      <c r="C235" s="58"/>
      <c r="D235" s="58"/>
      <c r="E235" s="58"/>
      <c r="F235" s="58"/>
      <c r="G235" s="58"/>
      <c r="H235" s="58"/>
    </row>
    <row r="236" spans="1:8" x14ac:dyDescent="0.3">
      <c r="A236" s="58"/>
      <c r="B236" s="58"/>
      <c r="C236" s="58"/>
      <c r="D236" s="58"/>
      <c r="E236" s="58"/>
      <c r="F236" s="58"/>
      <c r="G236" s="58"/>
      <c r="H236" s="58"/>
    </row>
    <row r="237" spans="1:8" x14ac:dyDescent="0.3">
      <c r="A237" s="58"/>
      <c r="B237" s="58"/>
      <c r="C237" s="58"/>
      <c r="D237" s="58"/>
      <c r="E237" s="58"/>
      <c r="F237" s="58"/>
      <c r="G237" s="58"/>
      <c r="H237" s="58"/>
    </row>
    <row r="238" spans="1:8" x14ac:dyDescent="0.3">
      <c r="A238" s="58"/>
      <c r="B238" s="58"/>
      <c r="C238" s="58"/>
      <c r="D238" s="58"/>
      <c r="E238" s="58"/>
      <c r="F238" s="58"/>
      <c r="G238" s="58"/>
      <c r="H238" s="58"/>
    </row>
    <row r="239" spans="1:8" x14ac:dyDescent="0.3">
      <c r="A239" s="58"/>
      <c r="B239" s="58"/>
      <c r="C239" s="58"/>
      <c r="D239" s="58"/>
      <c r="E239" s="58"/>
      <c r="F239" s="58"/>
      <c r="G239" s="58"/>
      <c r="H239" s="58"/>
    </row>
    <row r="240" spans="1:8" x14ac:dyDescent="0.3">
      <c r="A240" s="58"/>
      <c r="B240" s="58"/>
      <c r="C240" s="58"/>
      <c r="D240" s="58"/>
      <c r="E240" s="58"/>
      <c r="F240" s="58"/>
      <c r="G240" s="58"/>
      <c r="H240" s="58"/>
    </row>
    <row r="241" spans="1:8" x14ac:dyDescent="0.3">
      <c r="A241" s="58"/>
      <c r="B241" s="58"/>
      <c r="C241" s="58"/>
      <c r="D241" s="58"/>
      <c r="E241" s="58"/>
      <c r="F241" s="58"/>
      <c r="G241" s="58"/>
      <c r="H241" s="58"/>
    </row>
    <row r="242" spans="1:8" x14ac:dyDescent="0.3">
      <c r="A242" s="58"/>
      <c r="B242" s="58"/>
      <c r="C242" s="58"/>
      <c r="D242" s="58"/>
      <c r="E242" s="58"/>
      <c r="F242" s="58"/>
      <c r="G242" s="58"/>
      <c r="H242" s="58"/>
    </row>
    <row r="243" spans="1:8" x14ac:dyDescent="0.3">
      <c r="A243" s="58"/>
      <c r="B243" s="58"/>
      <c r="C243" s="58"/>
      <c r="D243" s="58"/>
      <c r="E243" s="58"/>
      <c r="F243" s="58"/>
      <c r="G243" s="58"/>
      <c r="H243" s="58"/>
    </row>
    <row r="244" spans="1:8" x14ac:dyDescent="0.3">
      <c r="A244" s="58"/>
      <c r="B244" s="58"/>
      <c r="C244" s="58"/>
      <c r="D244" s="58"/>
      <c r="E244" s="58"/>
      <c r="F244" s="58"/>
      <c r="G244" s="58"/>
      <c r="H244" s="58"/>
    </row>
    <row r="245" spans="1:8" x14ac:dyDescent="0.3">
      <c r="A245" s="58"/>
      <c r="B245" s="58"/>
      <c r="C245" s="58"/>
      <c r="D245" s="58"/>
      <c r="E245" s="58"/>
      <c r="F245" s="58"/>
      <c r="G245" s="58"/>
      <c r="H245" s="58"/>
    </row>
    <row r="246" spans="1:8" x14ac:dyDescent="0.3">
      <c r="A246" s="58"/>
      <c r="B246" s="58"/>
      <c r="C246" s="58"/>
      <c r="D246" s="58"/>
      <c r="E246" s="58"/>
      <c r="F246" s="58"/>
      <c r="G246" s="58"/>
      <c r="H246" s="58"/>
    </row>
    <row r="247" spans="1:8" x14ac:dyDescent="0.3">
      <c r="A247" s="58"/>
      <c r="B247" s="58"/>
      <c r="C247" s="58"/>
      <c r="D247" s="58"/>
      <c r="E247" s="58"/>
      <c r="F247" s="58"/>
      <c r="G247" s="58"/>
      <c r="H247" s="58"/>
    </row>
    <row r="248" spans="1:8" x14ac:dyDescent="0.3">
      <c r="A248" s="58"/>
      <c r="B248" s="58"/>
      <c r="C248" s="58"/>
      <c r="D248" s="58"/>
      <c r="E248" s="58"/>
      <c r="F248" s="58"/>
      <c r="G248" s="58"/>
      <c r="H248" s="58"/>
    </row>
    <row r="249" spans="1:8" x14ac:dyDescent="0.3">
      <c r="A249" s="58"/>
      <c r="B249" s="58"/>
      <c r="C249" s="58"/>
      <c r="D249" s="58"/>
      <c r="E249" s="58"/>
      <c r="F249" s="58"/>
      <c r="G249" s="58"/>
      <c r="H249" s="58"/>
    </row>
    <row r="250" spans="1:8" x14ac:dyDescent="0.3">
      <c r="A250" s="58"/>
      <c r="B250" s="58"/>
      <c r="C250" s="58"/>
      <c r="D250" s="58"/>
      <c r="E250" s="58"/>
      <c r="F250" s="58"/>
      <c r="G250" s="58"/>
      <c r="H250" s="58"/>
    </row>
    <row r="251" spans="1:8" x14ac:dyDescent="0.3">
      <c r="A251" s="58"/>
      <c r="B251" s="58"/>
      <c r="C251" s="58"/>
      <c r="D251" s="58"/>
      <c r="E251" s="58"/>
      <c r="F251" s="58"/>
      <c r="G251" s="58"/>
      <c r="H251" s="58"/>
    </row>
    <row r="252" spans="1:8" x14ac:dyDescent="0.3">
      <c r="A252" s="58"/>
      <c r="B252" s="58"/>
      <c r="C252" s="58"/>
      <c r="D252" s="58"/>
      <c r="E252" s="58"/>
      <c r="F252" s="58"/>
      <c r="G252" s="58"/>
      <c r="H252" s="58"/>
    </row>
    <row r="253" spans="1:8" x14ac:dyDescent="0.3">
      <c r="A253" s="58"/>
      <c r="B253" s="58"/>
      <c r="C253" s="58"/>
      <c r="D253" s="58"/>
      <c r="E253" s="58"/>
      <c r="F253" s="58"/>
      <c r="G253" s="58"/>
      <c r="H253" s="58"/>
    </row>
    <row r="254" spans="1:8" x14ac:dyDescent="0.3">
      <c r="A254" s="58"/>
      <c r="B254" s="58"/>
      <c r="C254" s="58"/>
      <c r="D254" s="58"/>
      <c r="E254" s="58"/>
      <c r="F254" s="58"/>
      <c r="G254" s="58"/>
      <c r="H254" s="58"/>
    </row>
    <row r="255" spans="1:8" x14ac:dyDescent="0.3">
      <c r="A255" s="58"/>
      <c r="B255" s="58"/>
      <c r="C255" s="58"/>
      <c r="D255" s="58"/>
      <c r="E255" s="58"/>
      <c r="F255" s="58"/>
      <c r="G255" s="58"/>
      <c r="H255" s="58"/>
    </row>
    <row r="256" spans="1:8" x14ac:dyDescent="0.3">
      <c r="A256" s="58"/>
      <c r="B256" s="58"/>
      <c r="C256" s="58"/>
      <c r="D256" s="58"/>
      <c r="E256" s="58"/>
      <c r="F256" s="58"/>
      <c r="G256" s="58"/>
      <c r="H256" s="58"/>
    </row>
    <row r="257" spans="1:8" x14ac:dyDescent="0.3">
      <c r="A257" s="58"/>
      <c r="B257" s="58"/>
      <c r="C257" s="58"/>
      <c r="D257" s="58"/>
      <c r="E257" s="58"/>
      <c r="F257" s="58"/>
      <c r="G257" s="58"/>
      <c r="H257" s="58"/>
    </row>
    <row r="258" spans="1:8" x14ac:dyDescent="0.3">
      <c r="A258" s="58"/>
      <c r="B258" s="58"/>
      <c r="C258" s="58"/>
      <c r="D258" s="58"/>
      <c r="E258" s="58"/>
      <c r="F258" s="58"/>
      <c r="G258" s="58"/>
      <c r="H258" s="58"/>
    </row>
    <row r="259" spans="1:8" x14ac:dyDescent="0.3">
      <c r="A259" s="58"/>
      <c r="B259" s="58"/>
      <c r="C259" s="58"/>
      <c r="D259" s="58"/>
      <c r="E259" s="58"/>
      <c r="F259" s="58"/>
      <c r="G259" s="58"/>
      <c r="H259" s="58"/>
    </row>
    <row r="260" spans="1:8" x14ac:dyDescent="0.3">
      <c r="A260" s="58"/>
      <c r="B260" s="58"/>
      <c r="C260" s="58"/>
      <c r="D260" s="58"/>
      <c r="E260" s="58"/>
      <c r="F260" s="58"/>
      <c r="G260" s="58"/>
      <c r="H260" s="58"/>
    </row>
    <row r="261" spans="1:8" x14ac:dyDescent="0.3">
      <c r="A261" s="58"/>
      <c r="B261" s="58"/>
      <c r="C261" s="58"/>
      <c r="D261" s="58"/>
      <c r="E261" s="58"/>
      <c r="F261" s="58"/>
      <c r="G261" s="58"/>
      <c r="H261" s="58"/>
    </row>
    <row r="262" spans="1:8" x14ac:dyDescent="0.3">
      <c r="A262" s="58"/>
      <c r="B262" s="58"/>
      <c r="C262" s="58"/>
      <c r="D262" s="58"/>
      <c r="E262" s="58"/>
      <c r="F262" s="58"/>
      <c r="G262" s="58"/>
      <c r="H262" s="58"/>
    </row>
    <row r="263" spans="1:8" x14ac:dyDescent="0.3">
      <c r="A263" s="58"/>
      <c r="B263" s="58"/>
      <c r="C263" s="58"/>
      <c r="D263" s="58"/>
      <c r="E263" s="58"/>
      <c r="F263" s="58"/>
      <c r="G263" s="58"/>
      <c r="H263" s="58"/>
    </row>
    <row r="264" spans="1:8" x14ac:dyDescent="0.3">
      <c r="A264" s="58"/>
      <c r="B264" s="58"/>
      <c r="C264" s="58"/>
      <c r="D264" s="58"/>
      <c r="E264" s="58"/>
      <c r="F264" s="58"/>
      <c r="G264" s="58"/>
      <c r="H264" s="58"/>
    </row>
    <row r="265" spans="1:8" x14ac:dyDescent="0.3">
      <c r="A265" s="58"/>
      <c r="B265" s="58"/>
      <c r="C265" s="58"/>
      <c r="D265" s="58"/>
      <c r="E265" s="58"/>
      <c r="F265" s="58"/>
      <c r="G265" s="58"/>
      <c r="H265" s="58"/>
    </row>
    <row r="266" spans="1:8" x14ac:dyDescent="0.3">
      <c r="A266" s="58"/>
      <c r="B266" s="58"/>
      <c r="C266" s="58"/>
      <c r="D266" s="58"/>
      <c r="E266" s="58"/>
      <c r="F266" s="58"/>
      <c r="G266" s="58"/>
      <c r="H266" s="58"/>
    </row>
    <row r="267" spans="1:8" x14ac:dyDescent="0.3">
      <c r="A267" s="58"/>
      <c r="B267" s="58"/>
      <c r="C267" s="58"/>
      <c r="D267" s="58"/>
      <c r="E267" s="58"/>
      <c r="F267" s="58"/>
      <c r="G267" s="58"/>
      <c r="H267" s="58"/>
    </row>
    <row r="268" spans="1:8" x14ac:dyDescent="0.3">
      <c r="A268" s="58"/>
      <c r="B268" s="58"/>
      <c r="C268" s="58"/>
      <c r="D268" s="58"/>
      <c r="E268" s="58"/>
      <c r="F268" s="58"/>
      <c r="G268" s="58"/>
      <c r="H268" s="58"/>
    </row>
    <row r="269" spans="1:8" x14ac:dyDescent="0.3">
      <c r="A269" s="58"/>
      <c r="B269" s="58"/>
      <c r="C269" s="58"/>
      <c r="D269" s="58"/>
      <c r="E269" s="58"/>
      <c r="F269" s="58"/>
      <c r="G269" s="58"/>
      <c r="H269" s="58"/>
    </row>
    <row r="270" spans="1:8" x14ac:dyDescent="0.3">
      <c r="A270" s="58"/>
      <c r="B270" s="58"/>
      <c r="C270" s="58"/>
      <c r="D270" s="58"/>
      <c r="E270" s="58"/>
      <c r="F270" s="58"/>
      <c r="G270" s="58"/>
      <c r="H270" s="58"/>
    </row>
    <row r="271" spans="1:8" x14ac:dyDescent="0.3">
      <c r="A271" s="58"/>
      <c r="B271" s="58"/>
      <c r="C271" s="58"/>
      <c r="D271" s="58"/>
      <c r="E271" s="58"/>
      <c r="F271" s="58"/>
      <c r="G271" s="58"/>
      <c r="H271" s="58"/>
    </row>
    <row r="272" spans="1:8" x14ac:dyDescent="0.3">
      <c r="A272" s="58"/>
      <c r="B272" s="58"/>
      <c r="C272" s="58"/>
      <c r="D272" s="58"/>
      <c r="E272" s="58"/>
      <c r="F272" s="58"/>
      <c r="G272" s="58"/>
      <c r="H272" s="58"/>
    </row>
    <row r="273" spans="1:8" x14ac:dyDescent="0.3">
      <c r="A273" s="58"/>
      <c r="B273" s="58"/>
      <c r="C273" s="58"/>
      <c r="D273" s="58"/>
      <c r="E273" s="58"/>
      <c r="F273" s="58"/>
      <c r="G273" s="58"/>
      <c r="H273" s="58"/>
    </row>
    <row r="274" spans="1:8" x14ac:dyDescent="0.3">
      <c r="A274" s="58"/>
      <c r="B274" s="58"/>
      <c r="C274" s="58"/>
      <c r="D274" s="58"/>
      <c r="E274" s="58"/>
      <c r="F274" s="58"/>
      <c r="G274" s="58"/>
      <c r="H274" s="58"/>
    </row>
    <row r="275" spans="1:8" x14ac:dyDescent="0.3">
      <c r="A275" s="58"/>
      <c r="B275" s="58"/>
      <c r="C275" s="58"/>
      <c r="D275" s="58"/>
      <c r="E275" s="58"/>
      <c r="F275" s="58"/>
      <c r="G275" s="58"/>
      <c r="H275" s="58"/>
    </row>
  </sheetData>
  <pageMargins left="0.7" right="0.7" top="0.75" bottom="0.75" header="0.3" footer="0.3"/>
  <pageSetup paperSize="9" firstPageNumber="2147483648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ayfa15"/>
  <dimension ref="A1:G275"/>
  <sheetViews>
    <sheetView zoomScale="130" workbookViewId="0">
      <selection activeCell="E3" sqref="E3"/>
    </sheetView>
  </sheetViews>
  <sheetFormatPr defaultRowHeight="14.4" x14ac:dyDescent="0.3"/>
  <cols>
    <col min="1" max="1" width="20.33203125" customWidth="1"/>
    <col min="2" max="2" width="19.88671875" customWidth="1"/>
    <col min="3" max="3" width="14.33203125" customWidth="1"/>
    <col min="4" max="4" width="24.44140625" customWidth="1"/>
    <col min="5" max="5" width="23.6640625" customWidth="1"/>
    <col min="6" max="6" width="22.109375" customWidth="1"/>
    <col min="7" max="7" width="14.33203125" customWidth="1"/>
  </cols>
  <sheetData>
    <row r="1" spans="1:7" ht="15.6" x14ac:dyDescent="0.3">
      <c r="A1" s="93" t="s">
        <v>68</v>
      </c>
      <c r="B1" s="93" t="s">
        <v>103</v>
      </c>
      <c r="C1" s="93" t="s">
        <v>105</v>
      </c>
      <c r="D1" s="93" t="s">
        <v>106</v>
      </c>
      <c r="E1" s="93" t="s">
        <v>107</v>
      </c>
      <c r="F1" s="93" t="s">
        <v>108</v>
      </c>
      <c r="G1" s="93" t="s">
        <v>109</v>
      </c>
    </row>
    <row r="2" spans="1:7" x14ac:dyDescent="0.3">
      <c r="A2" s="58"/>
      <c r="B2" s="58"/>
      <c r="C2" s="58"/>
      <c r="D2" s="58"/>
      <c r="E2" s="58"/>
      <c r="F2" s="58"/>
      <c r="G2" s="58"/>
    </row>
    <row r="3" spans="1:7" x14ac:dyDescent="0.3">
      <c r="A3" s="58"/>
      <c r="B3" s="58"/>
      <c r="C3" s="58"/>
      <c r="D3" s="58"/>
      <c r="E3" s="58"/>
      <c r="F3" s="58"/>
      <c r="G3" s="58"/>
    </row>
    <row r="4" spans="1:7" x14ac:dyDescent="0.3">
      <c r="A4" s="58"/>
      <c r="B4" s="58"/>
      <c r="C4" s="58"/>
      <c r="D4" s="58"/>
      <c r="E4" s="58"/>
      <c r="F4" s="58"/>
      <c r="G4" s="58"/>
    </row>
    <row r="5" spans="1:7" x14ac:dyDescent="0.3">
      <c r="A5" s="58"/>
      <c r="B5" s="58"/>
      <c r="C5" s="58"/>
      <c r="D5" s="58"/>
      <c r="E5" s="58"/>
      <c r="F5" s="58"/>
      <c r="G5" s="58"/>
    </row>
    <row r="6" spans="1:7" x14ac:dyDescent="0.3">
      <c r="A6" s="58"/>
      <c r="B6" s="58"/>
      <c r="C6" s="58"/>
      <c r="D6" s="58"/>
      <c r="E6" s="58"/>
      <c r="F6" s="58"/>
      <c r="G6" s="58"/>
    </row>
    <row r="7" spans="1:7" x14ac:dyDescent="0.3">
      <c r="A7" s="58"/>
      <c r="B7" s="58"/>
      <c r="C7" s="58"/>
      <c r="D7" s="58"/>
      <c r="E7" s="58"/>
      <c r="F7" s="58"/>
      <c r="G7" s="58"/>
    </row>
    <row r="8" spans="1:7" x14ac:dyDescent="0.3">
      <c r="A8" s="58"/>
      <c r="B8" s="58"/>
      <c r="C8" s="58"/>
      <c r="D8" s="58"/>
      <c r="E8" s="58"/>
      <c r="F8" s="58"/>
      <c r="G8" s="58"/>
    </row>
    <row r="9" spans="1:7" x14ac:dyDescent="0.3">
      <c r="A9" s="58"/>
      <c r="B9" s="58"/>
      <c r="C9" s="58"/>
      <c r="D9" s="58"/>
      <c r="E9" s="58"/>
      <c r="F9" s="58"/>
      <c r="G9" s="58"/>
    </row>
    <row r="10" spans="1:7" x14ac:dyDescent="0.3">
      <c r="A10" s="58"/>
      <c r="B10" s="58"/>
      <c r="C10" s="58"/>
      <c r="D10" s="58"/>
      <c r="E10" s="58"/>
      <c r="F10" s="58"/>
      <c r="G10" s="58"/>
    </row>
    <row r="11" spans="1:7" x14ac:dyDescent="0.3">
      <c r="A11" s="58"/>
      <c r="B11" s="58"/>
      <c r="C11" s="58"/>
      <c r="D11" s="58"/>
      <c r="E11" s="58"/>
      <c r="F11" s="58"/>
      <c r="G11" s="58"/>
    </row>
    <row r="12" spans="1:7" x14ac:dyDescent="0.3">
      <c r="A12" s="58"/>
      <c r="B12" s="58"/>
      <c r="C12" s="58"/>
      <c r="D12" s="58"/>
      <c r="E12" s="58"/>
      <c r="F12" s="58"/>
      <c r="G12" s="58"/>
    </row>
    <row r="13" spans="1:7" x14ac:dyDescent="0.3">
      <c r="A13" s="58"/>
      <c r="B13" s="58"/>
      <c r="C13" s="58"/>
      <c r="D13" s="58"/>
      <c r="E13" s="58"/>
      <c r="F13" s="58"/>
      <c r="G13" s="58"/>
    </row>
    <row r="14" spans="1:7" x14ac:dyDescent="0.3">
      <c r="A14" s="58"/>
      <c r="B14" s="58"/>
      <c r="C14" s="58"/>
      <c r="D14" s="58"/>
      <c r="E14" s="58"/>
      <c r="F14" s="58"/>
      <c r="G14" s="58"/>
    </row>
    <row r="15" spans="1:7" x14ac:dyDescent="0.3">
      <c r="A15" s="58"/>
      <c r="B15" s="58"/>
      <c r="C15" s="58"/>
      <c r="D15" s="58"/>
      <c r="E15" s="58"/>
      <c r="F15" s="58"/>
      <c r="G15" s="58"/>
    </row>
    <row r="16" spans="1:7" x14ac:dyDescent="0.3">
      <c r="A16" s="58"/>
      <c r="B16" s="58"/>
      <c r="C16" s="58"/>
      <c r="D16" s="58"/>
      <c r="E16" s="58"/>
      <c r="F16" s="58"/>
      <c r="G16" s="58"/>
    </row>
    <row r="17" spans="1:7" x14ac:dyDescent="0.3">
      <c r="A17" s="58"/>
      <c r="B17" s="58"/>
      <c r="C17" s="58"/>
      <c r="D17" s="58"/>
      <c r="E17" s="58"/>
      <c r="F17" s="58"/>
      <c r="G17" s="58"/>
    </row>
    <row r="18" spans="1:7" x14ac:dyDescent="0.3">
      <c r="A18" s="58"/>
      <c r="B18" s="58"/>
      <c r="C18" s="58"/>
      <c r="D18" s="58"/>
      <c r="E18" s="58"/>
      <c r="F18" s="58"/>
      <c r="G18" s="58"/>
    </row>
    <row r="19" spans="1:7" x14ac:dyDescent="0.3">
      <c r="A19" s="58"/>
      <c r="B19" s="58"/>
      <c r="C19" s="58"/>
      <c r="D19" s="58"/>
      <c r="E19" s="58"/>
      <c r="F19" s="58"/>
      <c r="G19" s="58"/>
    </row>
    <row r="20" spans="1:7" x14ac:dyDescent="0.3">
      <c r="A20" s="58"/>
      <c r="B20" s="58"/>
      <c r="C20" s="58"/>
      <c r="D20" s="58"/>
      <c r="E20" s="58"/>
      <c r="F20" s="58"/>
      <c r="G20" s="58"/>
    </row>
    <row r="21" spans="1:7" x14ac:dyDescent="0.3">
      <c r="A21" s="58"/>
      <c r="B21" s="58"/>
      <c r="C21" s="58"/>
      <c r="D21" s="58"/>
      <c r="E21" s="58"/>
      <c r="F21" s="58"/>
      <c r="G21" s="58"/>
    </row>
    <row r="22" spans="1:7" x14ac:dyDescent="0.3">
      <c r="A22" s="58"/>
      <c r="B22" s="58"/>
      <c r="C22" s="58"/>
      <c r="D22" s="58"/>
      <c r="E22" s="58"/>
      <c r="F22" s="58"/>
      <c r="G22" s="58"/>
    </row>
    <row r="23" spans="1:7" x14ac:dyDescent="0.3">
      <c r="A23" s="58"/>
      <c r="B23" s="58"/>
      <c r="C23" s="58"/>
      <c r="D23" s="58"/>
      <c r="E23" s="58"/>
      <c r="F23" s="58"/>
      <c r="G23" s="58"/>
    </row>
    <row r="24" spans="1:7" x14ac:dyDescent="0.3">
      <c r="A24" s="58"/>
      <c r="B24" s="58"/>
      <c r="C24" s="58"/>
      <c r="D24" s="58"/>
      <c r="E24" s="58"/>
      <c r="F24" s="58"/>
      <c r="G24" s="58"/>
    </row>
    <row r="25" spans="1:7" x14ac:dyDescent="0.3">
      <c r="A25" s="58"/>
      <c r="B25" s="58"/>
      <c r="C25" s="58"/>
      <c r="D25" s="58"/>
      <c r="E25" s="58"/>
      <c r="F25" s="58"/>
      <c r="G25" s="58"/>
    </row>
    <row r="26" spans="1:7" x14ac:dyDescent="0.3">
      <c r="A26" s="58"/>
      <c r="B26" s="58"/>
      <c r="C26" s="58"/>
      <c r="D26" s="58"/>
      <c r="E26" s="58"/>
      <c r="F26" s="58"/>
      <c r="G26" s="58"/>
    </row>
    <row r="27" spans="1:7" x14ac:dyDescent="0.3">
      <c r="A27" s="58"/>
      <c r="B27" s="58"/>
      <c r="C27" s="58"/>
      <c r="D27" s="58"/>
      <c r="E27" s="58"/>
      <c r="F27" s="58"/>
      <c r="G27" s="58"/>
    </row>
    <row r="28" spans="1:7" x14ac:dyDescent="0.3">
      <c r="A28" s="58"/>
      <c r="B28" s="58"/>
      <c r="C28" s="58"/>
      <c r="D28" s="58"/>
      <c r="E28" s="58"/>
      <c r="F28" s="58"/>
      <c r="G28" s="58"/>
    </row>
    <row r="29" spans="1:7" x14ac:dyDescent="0.3">
      <c r="A29" s="58"/>
      <c r="B29" s="58"/>
      <c r="C29" s="58"/>
      <c r="D29" s="58"/>
      <c r="E29" s="58"/>
      <c r="F29" s="58"/>
      <c r="G29" s="58"/>
    </row>
    <row r="30" spans="1:7" x14ac:dyDescent="0.3">
      <c r="A30" s="58"/>
      <c r="B30" s="58"/>
      <c r="C30" s="58"/>
      <c r="D30" s="58"/>
      <c r="E30" s="58"/>
      <c r="F30" s="58"/>
      <c r="G30" s="58"/>
    </row>
    <row r="31" spans="1:7" x14ac:dyDescent="0.3">
      <c r="A31" s="58"/>
      <c r="B31" s="58"/>
      <c r="C31" s="58"/>
      <c r="D31" s="58"/>
      <c r="E31" s="58"/>
      <c r="F31" s="58"/>
      <c r="G31" s="58"/>
    </row>
    <row r="32" spans="1:7" x14ac:dyDescent="0.3">
      <c r="A32" s="58"/>
      <c r="B32" s="58"/>
      <c r="C32" s="58"/>
      <c r="D32" s="58"/>
      <c r="E32" s="58"/>
      <c r="F32" s="58"/>
      <c r="G32" s="58"/>
    </row>
    <row r="33" spans="1:7" x14ac:dyDescent="0.3">
      <c r="A33" s="58"/>
      <c r="B33" s="58"/>
      <c r="C33" s="58"/>
      <c r="D33" s="58"/>
      <c r="E33" s="58"/>
      <c r="F33" s="58"/>
      <c r="G33" s="58"/>
    </row>
    <row r="34" spans="1:7" x14ac:dyDescent="0.3">
      <c r="A34" s="58"/>
      <c r="B34" s="58"/>
      <c r="C34" s="58"/>
      <c r="D34" s="58"/>
      <c r="E34" s="58"/>
      <c r="F34" s="58"/>
      <c r="G34" s="58"/>
    </row>
    <row r="35" spans="1:7" x14ac:dyDescent="0.3">
      <c r="A35" s="58"/>
      <c r="B35" s="58"/>
      <c r="C35" s="58"/>
      <c r="D35" s="58"/>
      <c r="E35" s="58"/>
      <c r="F35" s="58"/>
      <c r="G35" s="58"/>
    </row>
    <row r="36" spans="1:7" x14ac:dyDescent="0.3">
      <c r="A36" s="58"/>
      <c r="B36" s="58"/>
      <c r="C36" s="58"/>
      <c r="D36" s="58"/>
      <c r="E36" s="58"/>
      <c r="F36" s="58"/>
      <c r="G36" s="58"/>
    </row>
    <row r="37" spans="1:7" x14ac:dyDescent="0.3">
      <c r="A37" s="58"/>
      <c r="B37" s="58"/>
      <c r="C37" s="58"/>
      <c r="D37" s="58"/>
      <c r="E37" s="58"/>
      <c r="F37" s="58"/>
      <c r="G37" s="58"/>
    </row>
    <row r="38" spans="1:7" x14ac:dyDescent="0.3">
      <c r="A38" s="58"/>
      <c r="B38" s="58"/>
      <c r="C38" s="58"/>
      <c r="D38" s="58"/>
      <c r="E38" s="58"/>
      <c r="F38" s="58"/>
      <c r="G38" s="58"/>
    </row>
    <row r="39" spans="1:7" x14ac:dyDescent="0.3">
      <c r="A39" s="58"/>
      <c r="B39" s="58"/>
      <c r="C39" s="58"/>
      <c r="D39" s="58"/>
      <c r="E39" s="58"/>
      <c r="F39" s="58"/>
      <c r="G39" s="58"/>
    </row>
    <row r="40" spans="1:7" x14ac:dyDescent="0.3">
      <c r="A40" s="58"/>
      <c r="B40" s="58"/>
      <c r="C40" s="58"/>
      <c r="D40" s="58"/>
      <c r="E40" s="58"/>
      <c r="F40" s="58"/>
      <c r="G40" s="58"/>
    </row>
    <row r="41" spans="1:7" x14ac:dyDescent="0.3">
      <c r="A41" s="58"/>
      <c r="B41" s="58"/>
      <c r="C41" s="58"/>
      <c r="D41" s="58"/>
      <c r="E41" s="58"/>
      <c r="F41" s="58"/>
      <c r="G41" s="58"/>
    </row>
    <row r="42" spans="1:7" x14ac:dyDescent="0.3">
      <c r="A42" s="58"/>
      <c r="B42" s="58"/>
      <c r="C42" s="58"/>
      <c r="D42" s="58"/>
      <c r="E42" s="58"/>
      <c r="F42" s="58"/>
      <c r="G42" s="58"/>
    </row>
    <row r="43" spans="1:7" x14ac:dyDescent="0.3">
      <c r="A43" s="58"/>
      <c r="B43" s="58"/>
      <c r="C43" s="58"/>
      <c r="D43" s="58"/>
      <c r="E43" s="58"/>
      <c r="F43" s="58"/>
      <c r="G43" s="58"/>
    </row>
    <row r="44" spans="1:7" x14ac:dyDescent="0.3">
      <c r="A44" s="58"/>
      <c r="B44" s="58"/>
      <c r="C44" s="58"/>
      <c r="D44" s="58"/>
      <c r="E44" s="58"/>
      <c r="F44" s="58"/>
      <c r="G44" s="58"/>
    </row>
    <row r="45" spans="1:7" x14ac:dyDescent="0.3">
      <c r="A45" s="58"/>
      <c r="B45" s="58"/>
      <c r="C45" s="58"/>
      <c r="D45" s="58"/>
      <c r="E45" s="58"/>
      <c r="F45" s="58"/>
      <c r="G45" s="58"/>
    </row>
    <row r="46" spans="1:7" x14ac:dyDescent="0.3">
      <c r="A46" s="58"/>
      <c r="B46" s="58"/>
      <c r="C46" s="58"/>
      <c r="D46" s="58"/>
      <c r="E46" s="58"/>
      <c r="F46" s="58"/>
      <c r="G46" s="58"/>
    </row>
    <row r="47" spans="1:7" x14ac:dyDescent="0.3">
      <c r="A47" s="58"/>
      <c r="B47" s="58"/>
      <c r="C47" s="58"/>
      <c r="D47" s="58"/>
      <c r="E47" s="58"/>
      <c r="F47" s="58"/>
      <c r="G47" s="58"/>
    </row>
    <row r="48" spans="1:7" x14ac:dyDescent="0.3">
      <c r="A48" s="58"/>
      <c r="B48" s="58"/>
      <c r="C48" s="58"/>
      <c r="D48" s="58"/>
      <c r="E48" s="58"/>
      <c r="F48" s="58"/>
      <c r="G48" s="58"/>
    </row>
    <row r="49" spans="1:7" x14ac:dyDescent="0.3">
      <c r="A49" s="58"/>
      <c r="B49" s="58"/>
      <c r="C49" s="58"/>
      <c r="D49" s="58"/>
      <c r="E49" s="58"/>
      <c r="F49" s="58"/>
      <c r="G49" s="58"/>
    </row>
    <row r="50" spans="1:7" x14ac:dyDescent="0.3">
      <c r="A50" s="58"/>
      <c r="B50" s="58"/>
      <c r="C50" s="58"/>
      <c r="D50" s="58"/>
      <c r="E50" s="58"/>
      <c r="F50" s="58"/>
      <c r="G50" s="58"/>
    </row>
    <row r="51" spans="1:7" x14ac:dyDescent="0.3">
      <c r="A51" s="58"/>
      <c r="B51" s="58"/>
      <c r="C51" s="58"/>
      <c r="D51" s="58"/>
      <c r="E51" s="58"/>
      <c r="F51" s="58"/>
      <c r="G51" s="58"/>
    </row>
    <row r="52" spans="1:7" x14ac:dyDescent="0.3">
      <c r="A52" s="58"/>
      <c r="B52" s="58"/>
      <c r="C52" s="58"/>
      <c r="D52" s="58"/>
      <c r="E52" s="58"/>
      <c r="F52" s="58"/>
      <c r="G52" s="58"/>
    </row>
    <row r="53" spans="1:7" x14ac:dyDescent="0.3">
      <c r="A53" s="58"/>
      <c r="B53" s="58"/>
      <c r="C53" s="58"/>
      <c r="D53" s="58"/>
      <c r="E53" s="58"/>
      <c r="F53" s="58"/>
      <c r="G53" s="58"/>
    </row>
    <row r="54" spans="1:7" x14ac:dyDescent="0.3">
      <c r="A54" s="58"/>
      <c r="B54" s="58"/>
      <c r="C54" s="58"/>
      <c r="D54" s="58"/>
      <c r="E54" s="58"/>
      <c r="F54" s="58"/>
      <c r="G54" s="58"/>
    </row>
    <row r="55" spans="1:7" x14ac:dyDescent="0.3">
      <c r="A55" s="58"/>
      <c r="B55" s="58"/>
      <c r="C55" s="58"/>
      <c r="D55" s="58"/>
      <c r="E55" s="58"/>
      <c r="F55" s="58"/>
      <c r="G55" s="58"/>
    </row>
    <row r="56" spans="1:7" x14ac:dyDescent="0.3">
      <c r="A56" s="58"/>
      <c r="B56" s="58"/>
      <c r="C56" s="58"/>
      <c r="D56" s="58"/>
      <c r="E56" s="58"/>
      <c r="F56" s="58"/>
      <c r="G56" s="58"/>
    </row>
    <row r="57" spans="1:7" x14ac:dyDescent="0.3">
      <c r="A57" s="58"/>
      <c r="B57" s="58"/>
      <c r="C57" s="58"/>
      <c r="D57" s="58"/>
      <c r="E57" s="58"/>
      <c r="F57" s="58"/>
      <c r="G57" s="58"/>
    </row>
    <row r="58" spans="1:7" x14ac:dyDescent="0.3">
      <c r="A58" s="58"/>
      <c r="B58" s="58"/>
      <c r="C58" s="58"/>
      <c r="D58" s="58"/>
      <c r="E58" s="58"/>
      <c r="F58" s="58"/>
      <c r="G58" s="58"/>
    </row>
    <row r="59" spans="1:7" x14ac:dyDescent="0.3">
      <c r="A59" s="58"/>
      <c r="B59" s="58"/>
      <c r="C59" s="58"/>
      <c r="D59" s="58"/>
      <c r="E59" s="58"/>
      <c r="F59" s="58"/>
      <c r="G59" s="58"/>
    </row>
    <row r="60" spans="1:7" x14ac:dyDescent="0.3">
      <c r="A60" s="58"/>
      <c r="B60" s="58"/>
      <c r="C60" s="58"/>
      <c r="D60" s="58"/>
      <c r="E60" s="58"/>
      <c r="F60" s="58"/>
      <c r="G60" s="58"/>
    </row>
    <row r="61" spans="1:7" x14ac:dyDescent="0.3">
      <c r="A61" s="58"/>
      <c r="B61" s="58"/>
      <c r="C61" s="58"/>
      <c r="D61" s="58"/>
      <c r="E61" s="58"/>
      <c r="F61" s="58"/>
      <c r="G61" s="58"/>
    </row>
    <row r="62" spans="1:7" x14ac:dyDescent="0.3">
      <c r="A62" s="58"/>
      <c r="B62" s="58"/>
      <c r="C62" s="58"/>
      <c r="D62" s="58"/>
      <c r="E62" s="58"/>
      <c r="F62" s="58"/>
      <c r="G62" s="58"/>
    </row>
    <row r="63" spans="1:7" x14ac:dyDescent="0.3">
      <c r="A63" s="58"/>
      <c r="B63" s="58"/>
      <c r="C63" s="58"/>
      <c r="D63" s="58"/>
      <c r="E63" s="58"/>
      <c r="F63" s="58"/>
      <c r="G63" s="58"/>
    </row>
    <row r="64" spans="1:7" x14ac:dyDescent="0.3">
      <c r="A64" s="58"/>
      <c r="B64" s="58"/>
      <c r="C64" s="58"/>
      <c r="D64" s="58"/>
      <c r="E64" s="58"/>
      <c r="F64" s="58"/>
      <c r="G64" s="58"/>
    </row>
    <row r="65" spans="1:7" x14ac:dyDescent="0.3">
      <c r="A65" s="58"/>
      <c r="B65" s="58"/>
      <c r="C65" s="58"/>
      <c r="D65" s="58"/>
      <c r="E65" s="58"/>
      <c r="F65" s="58"/>
      <c r="G65" s="58"/>
    </row>
    <row r="66" spans="1:7" x14ac:dyDescent="0.3">
      <c r="A66" s="58"/>
      <c r="B66" s="58"/>
      <c r="C66" s="58"/>
      <c r="D66" s="58"/>
      <c r="E66" s="58"/>
      <c r="F66" s="58"/>
      <c r="G66" s="58"/>
    </row>
    <row r="67" spans="1:7" x14ac:dyDescent="0.3">
      <c r="A67" s="58"/>
      <c r="B67" s="58"/>
      <c r="C67" s="58"/>
      <c r="D67" s="58"/>
      <c r="E67" s="58"/>
      <c r="F67" s="58"/>
      <c r="G67" s="58"/>
    </row>
    <row r="68" spans="1:7" x14ac:dyDescent="0.3">
      <c r="A68" s="58"/>
      <c r="B68" s="58"/>
      <c r="C68" s="58"/>
      <c r="D68" s="58"/>
      <c r="E68" s="58"/>
      <c r="F68" s="58"/>
      <c r="G68" s="58"/>
    </row>
    <row r="69" spans="1:7" x14ac:dyDescent="0.3">
      <c r="A69" s="58"/>
      <c r="B69" s="58"/>
      <c r="C69" s="58"/>
      <c r="D69" s="58"/>
      <c r="E69" s="58"/>
      <c r="F69" s="58"/>
      <c r="G69" s="58"/>
    </row>
    <row r="70" spans="1:7" x14ac:dyDescent="0.3">
      <c r="A70" s="58"/>
      <c r="B70" s="58"/>
      <c r="C70" s="58"/>
      <c r="D70" s="58"/>
      <c r="E70" s="58"/>
      <c r="F70" s="58"/>
      <c r="G70" s="58"/>
    </row>
    <row r="71" spans="1:7" x14ac:dyDescent="0.3">
      <c r="A71" s="58"/>
      <c r="B71" s="58"/>
      <c r="C71" s="58"/>
      <c r="D71" s="58"/>
      <c r="E71" s="58"/>
      <c r="F71" s="58"/>
      <c r="G71" s="58"/>
    </row>
    <row r="72" spans="1:7" x14ac:dyDescent="0.3">
      <c r="A72" s="58"/>
      <c r="B72" s="58"/>
      <c r="C72" s="58"/>
      <c r="D72" s="58"/>
      <c r="E72" s="58"/>
      <c r="F72" s="58"/>
      <c r="G72" s="58"/>
    </row>
    <row r="73" spans="1:7" x14ac:dyDescent="0.3">
      <c r="A73" s="58"/>
      <c r="B73" s="58"/>
      <c r="C73" s="58"/>
      <c r="D73" s="58"/>
      <c r="E73" s="58"/>
      <c r="F73" s="58"/>
      <c r="G73" s="58"/>
    </row>
    <row r="74" spans="1:7" x14ac:dyDescent="0.3">
      <c r="A74" s="58"/>
      <c r="B74" s="58"/>
      <c r="C74" s="58"/>
      <c r="D74" s="58"/>
      <c r="E74" s="58"/>
      <c r="F74" s="58"/>
      <c r="G74" s="58"/>
    </row>
    <row r="75" spans="1:7" x14ac:dyDescent="0.3">
      <c r="A75" s="58"/>
      <c r="B75" s="58"/>
      <c r="C75" s="58"/>
      <c r="D75" s="58"/>
      <c r="E75" s="58"/>
      <c r="F75" s="58"/>
      <c r="G75" s="58"/>
    </row>
    <row r="76" spans="1:7" x14ac:dyDescent="0.3">
      <c r="A76" s="58"/>
      <c r="B76" s="58"/>
      <c r="C76" s="58"/>
      <c r="D76" s="58"/>
      <c r="E76" s="58"/>
      <c r="F76" s="58"/>
      <c r="G76" s="58"/>
    </row>
    <row r="77" spans="1:7" x14ac:dyDescent="0.3">
      <c r="A77" s="58"/>
      <c r="B77" s="58"/>
      <c r="C77" s="58"/>
      <c r="D77" s="58"/>
      <c r="E77" s="58"/>
      <c r="F77" s="58"/>
      <c r="G77" s="58"/>
    </row>
    <row r="78" spans="1:7" x14ac:dyDescent="0.3">
      <c r="A78" s="58"/>
      <c r="B78" s="58"/>
      <c r="C78" s="58"/>
      <c r="D78" s="58"/>
      <c r="E78" s="58"/>
      <c r="F78" s="58"/>
      <c r="G78" s="58"/>
    </row>
    <row r="79" spans="1:7" x14ac:dyDescent="0.3">
      <c r="A79" s="58"/>
      <c r="B79" s="58"/>
      <c r="C79" s="58"/>
      <c r="D79" s="58"/>
      <c r="E79" s="58"/>
      <c r="F79" s="58"/>
      <c r="G79" s="58"/>
    </row>
    <row r="80" spans="1:7" x14ac:dyDescent="0.3">
      <c r="A80" s="58"/>
      <c r="B80" s="58"/>
      <c r="C80" s="58"/>
      <c r="D80" s="58"/>
      <c r="E80" s="58"/>
      <c r="F80" s="58"/>
      <c r="G80" s="58"/>
    </row>
    <row r="81" spans="1:7" x14ac:dyDescent="0.3">
      <c r="A81" s="58"/>
      <c r="B81" s="58"/>
      <c r="C81" s="58"/>
      <c r="D81" s="58"/>
      <c r="E81" s="58"/>
      <c r="F81" s="58"/>
      <c r="G81" s="58"/>
    </row>
    <row r="82" spans="1:7" x14ac:dyDescent="0.3">
      <c r="A82" s="58"/>
      <c r="B82" s="58"/>
      <c r="C82" s="58"/>
      <c r="D82" s="58"/>
      <c r="E82" s="58"/>
      <c r="F82" s="58"/>
      <c r="G82" s="58"/>
    </row>
    <row r="83" spans="1:7" x14ac:dyDescent="0.3">
      <c r="A83" s="58"/>
      <c r="B83" s="58"/>
      <c r="C83" s="58"/>
      <c r="D83" s="58"/>
      <c r="E83" s="58"/>
      <c r="F83" s="58"/>
      <c r="G83" s="58"/>
    </row>
    <row r="84" spans="1:7" x14ac:dyDescent="0.3">
      <c r="A84" s="58"/>
      <c r="B84" s="58"/>
      <c r="C84" s="58"/>
      <c r="D84" s="58"/>
      <c r="E84" s="58"/>
      <c r="F84" s="58"/>
      <c r="G84" s="58"/>
    </row>
    <row r="85" spans="1:7" x14ac:dyDescent="0.3">
      <c r="A85" s="58"/>
      <c r="B85" s="58"/>
      <c r="C85" s="58"/>
      <c r="D85" s="58"/>
      <c r="E85" s="58"/>
      <c r="F85" s="58"/>
      <c r="G85" s="58"/>
    </row>
    <row r="86" spans="1:7" x14ac:dyDescent="0.3">
      <c r="A86" s="58"/>
      <c r="B86" s="58"/>
      <c r="C86" s="58"/>
      <c r="D86" s="58"/>
      <c r="E86" s="58"/>
      <c r="F86" s="58"/>
      <c r="G86" s="58"/>
    </row>
    <row r="87" spans="1:7" x14ac:dyDescent="0.3">
      <c r="A87" s="58"/>
      <c r="B87" s="58"/>
      <c r="C87" s="58"/>
      <c r="D87" s="58"/>
      <c r="E87" s="58"/>
      <c r="F87" s="58"/>
      <c r="G87" s="58"/>
    </row>
    <row r="88" spans="1:7" x14ac:dyDescent="0.3">
      <c r="A88" s="58"/>
      <c r="B88" s="58"/>
      <c r="C88" s="58"/>
      <c r="D88" s="58"/>
      <c r="E88" s="58"/>
      <c r="F88" s="58"/>
      <c r="G88" s="58"/>
    </row>
    <row r="89" spans="1:7" x14ac:dyDescent="0.3">
      <c r="A89" s="58"/>
      <c r="B89" s="58"/>
      <c r="C89" s="58"/>
      <c r="D89" s="58"/>
      <c r="E89" s="58"/>
      <c r="F89" s="58"/>
      <c r="G89" s="58"/>
    </row>
    <row r="90" spans="1:7" x14ac:dyDescent="0.3">
      <c r="A90" s="58"/>
      <c r="B90" s="58"/>
      <c r="C90" s="58"/>
      <c r="D90" s="58"/>
      <c r="E90" s="58"/>
      <c r="F90" s="58"/>
      <c r="G90" s="58"/>
    </row>
    <row r="91" spans="1:7" x14ac:dyDescent="0.3">
      <c r="A91" s="58"/>
      <c r="B91" s="58"/>
      <c r="C91" s="58"/>
      <c r="D91" s="58"/>
      <c r="E91" s="58"/>
      <c r="F91" s="58"/>
      <c r="G91" s="58"/>
    </row>
    <row r="92" spans="1:7" x14ac:dyDescent="0.3">
      <c r="A92" s="58"/>
      <c r="B92" s="58"/>
      <c r="C92" s="58"/>
      <c r="D92" s="58"/>
      <c r="E92" s="58"/>
      <c r="F92" s="58"/>
      <c r="G92" s="58"/>
    </row>
    <row r="93" spans="1:7" x14ac:dyDescent="0.3">
      <c r="A93" s="58"/>
      <c r="B93" s="58"/>
      <c r="C93" s="58"/>
      <c r="D93" s="58"/>
      <c r="E93" s="58"/>
      <c r="F93" s="58"/>
      <c r="G93" s="58"/>
    </row>
    <row r="94" spans="1:7" x14ac:dyDescent="0.3">
      <c r="A94" s="58"/>
      <c r="B94" s="58"/>
      <c r="C94" s="58"/>
      <c r="D94" s="58"/>
      <c r="E94" s="58"/>
      <c r="F94" s="58"/>
      <c r="G94" s="58"/>
    </row>
    <row r="95" spans="1:7" x14ac:dyDescent="0.3">
      <c r="A95" s="58"/>
      <c r="B95" s="58"/>
      <c r="C95" s="58"/>
      <c r="D95" s="58"/>
      <c r="E95" s="58"/>
      <c r="F95" s="58"/>
      <c r="G95" s="58"/>
    </row>
    <row r="96" spans="1:7" x14ac:dyDescent="0.3">
      <c r="A96" s="58"/>
      <c r="B96" s="58"/>
      <c r="C96" s="58"/>
      <c r="D96" s="58"/>
      <c r="E96" s="58"/>
      <c r="F96" s="58"/>
      <c r="G96" s="58"/>
    </row>
    <row r="97" spans="1:7" x14ac:dyDescent="0.3">
      <c r="A97" s="58"/>
      <c r="B97" s="58"/>
      <c r="C97" s="58"/>
      <c r="D97" s="58"/>
      <c r="E97" s="58"/>
      <c r="F97" s="58"/>
      <c r="G97" s="58"/>
    </row>
    <row r="98" spans="1:7" x14ac:dyDescent="0.3">
      <c r="A98" s="58"/>
      <c r="B98" s="58"/>
      <c r="C98" s="58"/>
      <c r="D98" s="58"/>
      <c r="E98" s="58"/>
      <c r="F98" s="58"/>
      <c r="G98" s="58"/>
    </row>
    <row r="99" spans="1:7" x14ac:dyDescent="0.3">
      <c r="A99" s="58"/>
      <c r="B99" s="58"/>
      <c r="C99" s="58"/>
      <c r="D99" s="58"/>
      <c r="E99" s="58"/>
      <c r="F99" s="58"/>
      <c r="G99" s="58"/>
    </row>
    <row r="100" spans="1:7" x14ac:dyDescent="0.3">
      <c r="A100" s="58"/>
      <c r="B100" s="58"/>
      <c r="C100" s="58"/>
      <c r="D100" s="58"/>
      <c r="E100" s="58"/>
      <c r="F100" s="58"/>
      <c r="G100" s="58"/>
    </row>
    <row r="101" spans="1:7" x14ac:dyDescent="0.3">
      <c r="A101" s="58"/>
      <c r="B101" s="58"/>
      <c r="C101" s="58"/>
      <c r="D101" s="58"/>
      <c r="E101" s="58"/>
      <c r="F101" s="58"/>
      <c r="G101" s="58"/>
    </row>
    <row r="102" spans="1:7" x14ac:dyDescent="0.3">
      <c r="A102" s="58"/>
      <c r="B102" s="58"/>
      <c r="C102" s="58"/>
      <c r="D102" s="58"/>
      <c r="E102" s="58"/>
      <c r="F102" s="58"/>
      <c r="G102" s="58"/>
    </row>
    <row r="103" spans="1:7" x14ac:dyDescent="0.3">
      <c r="A103" s="58"/>
      <c r="B103" s="58"/>
      <c r="C103" s="58"/>
      <c r="D103" s="58"/>
      <c r="E103" s="58"/>
      <c r="F103" s="58"/>
      <c r="G103" s="58"/>
    </row>
    <row r="104" spans="1:7" x14ac:dyDescent="0.3">
      <c r="A104" s="58"/>
      <c r="B104" s="58"/>
      <c r="C104" s="58"/>
      <c r="D104" s="58"/>
      <c r="E104" s="58"/>
      <c r="F104" s="58"/>
      <c r="G104" s="58"/>
    </row>
    <row r="105" spans="1:7" x14ac:dyDescent="0.3">
      <c r="A105" s="58"/>
      <c r="B105" s="58"/>
      <c r="C105" s="58"/>
      <c r="D105" s="58"/>
      <c r="E105" s="58"/>
      <c r="F105" s="58"/>
      <c r="G105" s="58"/>
    </row>
    <row r="106" spans="1:7" x14ac:dyDescent="0.3">
      <c r="A106" s="58"/>
      <c r="B106" s="58"/>
      <c r="C106" s="58"/>
      <c r="D106" s="58"/>
      <c r="E106" s="58"/>
      <c r="F106" s="58"/>
      <c r="G106" s="58"/>
    </row>
    <row r="107" spans="1:7" x14ac:dyDescent="0.3">
      <c r="A107" s="58"/>
      <c r="B107" s="58"/>
      <c r="C107" s="58"/>
      <c r="D107" s="58"/>
      <c r="E107" s="58"/>
      <c r="F107" s="58"/>
      <c r="G107" s="58"/>
    </row>
    <row r="108" spans="1:7" x14ac:dyDescent="0.3">
      <c r="A108" s="58"/>
      <c r="B108" s="58"/>
      <c r="C108" s="58"/>
      <c r="D108" s="58"/>
      <c r="E108" s="58"/>
      <c r="F108" s="58"/>
      <c r="G108" s="58"/>
    </row>
    <row r="109" spans="1:7" x14ac:dyDescent="0.3">
      <c r="A109" s="58"/>
      <c r="B109" s="58"/>
      <c r="C109" s="58"/>
      <c r="D109" s="58"/>
      <c r="E109" s="58"/>
      <c r="F109" s="58"/>
      <c r="G109" s="58"/>
    </row>
    <row r="110" spans="1:7" x14ac:dyDescent="0.3">
      <c r="A110" s="58"/>
      <c r="B110" s="58"/>
      <c r="C110" s="58"/>
      <c r="D110" s="58"/>
      <c r="E110" s="58"/>
      <c r="F110" s="58"/>
      <c r="G110" s="58"/>
    </row>
    <row r="111" spans="1:7" x14ac:dyDescent="0.3">
      <c r="A111" s="58"/>
      <c r="B111" s="58"/>
      <c r="C111" s="58"/>
      <c r="D111" s="58"/>
      <c r="E111" s="58"/>
      <c r="F111" s="58"/>
      <c r="G111" s="58"/>
    </row>
    <row r="112" spans="1:7" x14ac:dyDescent="0.3">
      <c r="A112" s="58"/>
      <c r="B112" s="58"/>
      <c r="C112" s="58"/>
      <c r="D112" s="58"/>
      <c r="E112" s="58"/>
      <c r="F112" s="58"/>
      <c r="G112" s="58"/>
    </row>
    <row r="113" spans="1:7" x14ac:dyDescent="0.3">
      <c r="A113" s="58"/>
      <c r="B113" s="58"/>
      <c r="C113" s="58"/>
      <c r="D113" s="58"/>
      <c r="E113" s="58"/>
      <c r="F113" s="58"/>
      <c r="G113" s="58"/>
    </row>
    <row r="114" spans="1:7" x14ac:dyDescent="0.3">
      <c r="A114" s="58"/>
      <c r="B114" s="58"/>
      <c r="C114" s="58"/>
      <c r="D114" s="58"/>
      <c r="E114" s="58"/>
      <c r="F114" s="58"/>
      <c r="G114" s="58"/>
    </row>
    <row r="115" spans="1:7" x14ac:dyDescent="0.3">
      <c r="A115" s="58"/>
      <c r="B115" s="58"/>
      <c r="C115" s="58"/>
      <c r="D115" s="58"/>
      <c r="E115" s="58"/>
      <c r="F115" s="58"/>
      <c r="G115" s="58"/>
    </row>
    <row r="116" spans="1:7" x14ac:dyDescent="0.3">
      <c r="A116" s="58"/>
      <c r="B116" s="58"/>
      <c r="C116" s="58"/>
      <c r="D116" s="58"/>
      <c r="E116" s="58"/>
      <c r="F116" s="58"/>
      <c r="G116" s="58"/>
    </row>
    <row r="117" spans="1:7" x14ac:dyDescent="0.3">
      <c r="A117" s="58"/>
      <c r="B117" s="58"/>
      <c r="C117" s="58"/>
      <c r="D117" s="58"/>
      <c r="E117" s="58"/>
      <c r="F117" s="58"/>
      <c r="G117" s="58"/>
    </row>
    <row r="118" spans="1:7" x14ac:dyDescent="0.3">
      <c r="A118" s="58"/>
      <c r="B118" s="58"/>
      <c r="C118" s="58"/>
      <c r="D118" s="58"/>
      <c r="E118" s="58"/>
      <c r="F118" s="58"/>
      <c r="G118" s="58"/>
    </row>
    <row r="119" spans="1:7" x14ac:dyDescent="0.3">
      <c r="A119" s="58"/>
      <c r="B119" s="58"/>
      <c r="C119" s="58"/>
      <c r="D119" s="58"/>
      <c r="E119" s="58"/>
      <c r="F119" s="58"/>
      <c r="G119" s="58"/>
    </row>
    <row r="120" spans="1:7" x14ac:dyDescent="0.3">
      <c r="A120" s="58"/>
      <c r="B120" s="58"/>
      <c r="C120" s="58"/>
      <c r="D120" s="58"/>
      <c r="E120" s="58"/>
      <c r="F120" s="58"/>
      <c r="G120" s="58"/>
    </row>
    <row r="121" spans="1:7" x14ac:dyDescent="0.3">
      <c r="A121" s="58"/>
      <c r="B121" s="58"/>
      <c r="C121" s="58"/>
      <c r="D121" s="58"/>
      <c r="E121" s="58"/>
      <c r="F121" s="58"/>
      <c r="G121" s="58"/>
    </row>
    <row r="122" spans="1:7" x14ac:dyDescent="0.3">
      <c r="A122" s="58"/>
      <c r="B122" s="58"/>
      <c r="C122" s="58"/>
      <c r="D122" s="58"/>
      <c r="E122" s="58"/>
      <c r="F122" s="58"/>
      <c r="G122" s="58"/>
    </row>
    <row r="123" spans="1:7" x14ac:dyDescent="0.3">
      <c r="A123" s="58"/>
      <c r="B123" s="58"/>
      <c r="C123" s="58"/>
      <c r="D123" s="58"/>
      <c r="E123" s="58"/>
      <c r="F123" s="58"/>
      <c r="G123" s="58"/>
    </row>
    <row r="124" spans="1:7" x14ac:dyDescent="0.3">
      <c r="A124" s="58"/>
      <c r="B124" s="58"/>
      <c r="C124" s="58"/>
      <c r="D124" s="58"/>
      <c r="E124" s="58"/>
      <c r="F124" s="58"/>
      <c r="G124" s="58"/>
    </row>
    <row r="125" spans="1:7" x14ac:dyDescent="0.3">
      <c r="A125" s="58"/>
      <c r="B125" s="58"/>
      <c r="C125" s="58"/>
      <c r="D125" s="58"/>
      <c r="E125" s="58"/>
      <c r="F125" s="58"/>
      <c r="G125" s="58"/>
    </row>
    <row r="126" spans="1:7" x14ac:dyDescent="0.3">
      <c r="A126" s="58"/>
      <c r="B126" s="58"/>
      <c r="C126" s="58"/>
      <c r="D126" s="58"/>
      <c r="E126" s="58"/>
      <c r="F126" s="58"/>
      <c r="G126" s="58"/>
    </row>
    <row r="127" spans="1:7" x14ac:dyDescent="0.3">
      <c r="A127" s="58"/>
      <c r="B127" s="58"/>
      <c r="C127" s="58"/>
      <c r="D127" s="58"/>
      <c r="E127" s="58"/>
      <c r="F127" s="58"/>
      <c r="G127" s="58"/>
    </row>
    <row r="128" spans="1:7" x14ac:dyDescent="0.3">
      <c r="A128" s="58"/>
      <c r="B128" s="58"/>
      <c r="C128" s="58"/>
      <c r="D128" s="58"/>
      <c r="E128" s="58"/>
      <c r="F128" s="58"/>
      <c r="G128" s="58"/>
    </row>
    <row r="129" spans="1:7" x14ac:dyDescent="0.3">
      <c r="A129" s="58"/>
      <c r="B129" s="58"/>
      <c r="C129" s="58"/>
      <c r="D129" s="58"/>
      <c r="E129" s="58"/>
      <c r="F129" s="58"/>
      <c r="G129" s="58"/>
    </row>
    <row r="130" spans="1:7" x14ac:dyDescent="0.3">
      <c r="A130" s="58"/>
      <c r="B130" s="58"/>
      <c r="C130" s="58"/>
      <c r="D130" s="58"/>
      <c r="E130" s="58"/>
      <c r="F130" s="58"/>
      <c r="G130" s="58"/>
    </row>
    <row r="131" spans="1:7" x14ac:dyDescent="0.3">
      <c r="A131" s="58"/>
      <c r="B131" s="58"/>
      <c r="C131" s="58"/>
      <c r="D131" s="58"/>
      <c r="E131" s="58"/>
      <c r="F131" s="58"/>
      <c r="G131" s="58"/>
    </row>
    <row r="132" spans="1:7" x14ac:dyDescent="0.3">
      <c r="A132" s="58"/>
      <c r="B132" s="58"/>
      <c r="C132" s="58"/>
      <c r="D132" s="58"/>
      <c r="E132" s="58"/>
      <c r="F132" s="58"/>
      <c r="G132" s="58"/>
    </row>
    <row r="133" spans="1:7" x14ac:dyDescent="0.3">
      <c r="A133" s="58"/>
      <c r="B133" s="58"/>
      <c r="C133" s="58"/>
      <c r="D133" s="58"/>
      <c r="E133" s="58"/>
      <c r="F133" s="58"/>
      <c r="G133" s="58"/>
    </row>
    <row r="134" spans="1:7" x14ac:dyDescent="0.3">
      <c r="A134" s="58"/>
      <c r="B134" s="58"/>
      <c r="C134" s="58"/>
      <c r="D134" s="58"/>
      <c r="E134" s="58"/>
      <c r="F134" s="58"/>
      <c r="G134" s="58"/>
    </row>
    <row r="135" spans="1:7" x14ac:dyDescent="0.3">
      <c r="A135" s="58"/>
      <c r="B135" s="58"/>
      <c r="C135" s="58"/>
      <c r="D135" s="58"/>
      <c r="E135" s="58"/>
      <c r="F135" s="58"/>
      <c r="G135" s="58"/>
    </row>
    <row r="136" spans="1:7" x14ac:dyDescent="0.3">
      <c r="A136" s="58"/>
      <c r="B136" s="58"/>
      <c r="C136" s="58"/>
      <c r="D136" s="58"/>
      <c r="E136" s="58"/>
      <c r="F136" s="58"/>
      <c r="G136" s="58"/>
    </row>
    <row r="137" spans="1:7" x14ac:dyDescent="0.3">
      <c r="A137" s="58"/>
      <c r="B137" s="58"/>
      <c r="C137" s="58"/>
      <c r="D137" s="58"/>
      <c r="E137" s="58"/>
      <c r="F137" s="58"/>
      <c r="G137" s="58"/>
    </row>
    <row r="138" spans="1:7" x14ac:dyDescent="0.3">
      <c r="A138" s="58"/>
      <c r="B138" s="58"/>
      <c r="C138" s="58"/>
      <c r="D138" s="58"/>
      <c r="E138" s="58"/>
      <c r="F138" s="58"/>
      <c r="G138" s="58"/>
    </row>
    <row r="139" spans="1:7" x14ac:dyDescent="0.3">
      <c r="A139" s="58"/>
      <c r="B139" s="58"/>
      <c r="C139" s="58"/>
      <c r="D139" s="58"/>
      <c r="E139" s="58"/>
      <c r="F139" s="58"/>
      <c r="G139" s="58"/>
    </row>
    <row r="140" spans="1:7" x14ac:dyDescent="0.3">
      <c r="A140" s="58"/>
      <c r="B140" s="58"/>
      <c r="C140" s="58"/>
      <c r="D140" s="58"/>
      <c r="E140" s="58"/>
      <c r="F140" s="58"/>
      <c r="G140" s="58"/>
    </row>
    <row r="141" spans="1:7" x14ac:dyDescent="0.3">
      <c r="A141" s="58"/>
      <c r="B141" s="58"/>
      <c r="C141" s="58"/>
      <c r="D141" s="58"/>
      <c r="E141" s="58"/>
      <c r="F141" s="58"/>
      <c r="G141" s="58"/>
    </row>
    <row r="142" spans="1:7" x14ac:dyDescent="0.3">
      <c r="A142" s="58"/>
      <c r="B142" s="58"/>
      <c r="C142" s="58"/>
      <c r="D142" s="58"/>
      <c r="E142" s="58"/>
      <c r="F142" s="58"/>
      <c r="G142" s="58"/>
    </row>
    <row r="143" spans="1:7" x14ac:dyDescent="0.3">
      <c r="A143" s="58"/>
      <c r="B143" s="58"/>
      <c r="C143" s="58"/>
      <c r="D143" s="58"/>
      <c r="E143" s="58"/>
      <c r="F143" s="58"/>
      <c r="G143" s="58"/>
    </row>
    <row r="144" spans="1:7" x14ac:dyDescent="0.3">
      <c r="A144" s="58"/>
      <c r="B144" s="58"/>
      <c r="C144" s="58"/>
      <c r="D144" s="58"/>
      <c r="E144" s="58"/>
      <c r="F144" s="58"/>
      <c r="G144" s="58"/>
    </row>
    <row r="145" spans="1:7" x14ac:dyDescent="0.3">
      <c r="A145" s="58"/>
      <c r="B145" s="58"/>
      <c r="C145" s="58"/>
      <c r="D145" s="58"/>
      <c r="E145" s="58"/>
      <c r="F145" s="58"/>
      <c r="G145" s="58"/>
    </row>
    <row r="146" spans="1:7" x14ac:dyDescent="0.3">
      <c r="A146" s="58"/>
      <c r="B146" s="58"/>
      <c r="C146" s="58"/>
      <c r="D146" s="58"/>
      <c r="E146" s="58"/>
      <c r="F146" s="58"/>
      <c r="G146" s="58"/>
    </row>
    <row r="147" spans="1:7" x14ac:dyDescent="0.3">
      <c r="A147" s="58"/>
      <c r="B147" s="58"/>
      <c r="C147" s="58"/>
      <c r="D147" s="58"/>
      <c r="E147" s="58"/>
      <c r="F147" s="58"/>
      <c r="G147" s="58"/>
    </row>
    <row r="148" spans="1:7" x14ac:dyDescent="0.3">
      <c r="A148" s="58"/>
      <c r="B148" s="58"/>
      <c r="C148" s="58"/>
      <c r="D148" s="58"/>
      <c r="E148" s="58"/>
      <c r="F148" s="58"/>
      <c r="G148" s="58"/>
    </row>
    <row r="149" spans="1:7" x14ac:dyDescent="0.3">
      <c r="A149" s="58"/>
      <c r="B149" s="58"/>
      <c r="C149" s="58"/>
      <c r="D149" s="58"/>
      <c r="E149" s="58"/>
      <c r="F149" s="58"/>
      <c r="G149" s="58"/>
    </row>
    <row r="150" spans="1:7" x14ac:dyDescent="0.3">
      <c r="A150" s="58"/>
      <c r="B150" s="58"/>
      <c r="C150" s="58"/>
      <c r="D150" s="58"/>
      <c r="E150" s="58"/>
      <c r="F150" s="58"/>
      <c r="G150" s="58"/>
    </row>
    <row r="151" spans="1:7" x14ac:dyDescent="0.3">
      <c r="A151" s="58"/>
      <c r="B151" s="58"/>
      <c r="C151" s="58"/>
      <c r="D151" s="58"/>
      <c r="E151" s="58"/>
      <c r="F151" s="58"/>
      <c r="G151" s="58"/>
    </row>
    <row r="152" spans="1:7" x14ac:dyDescent="0.3">
      <c r="A152" s="58"/>
      <c r="B152" s="58"/>
      <c r="C152" s="58"/>
      <c r="D152" s="58"/>
      <c r="E152" s="58"/>
      <c r="F152" s="58"/>
      <c r="G152" s="58"/>
    </row>
    <row r="153" spans="1:7" x14ac:dyDescent="0.3">
      <c r="A153" s="58"/>
      <c r="B153" s="58"/>
      <c r="C153" s="58"/>
      <c r="D153" s="58"/>
      <c r="E153" s="58"/>
      <c r="F153" s="58"/>
      <c r="G153" s="58"/>
    </row>
    <row r="154" spans="1:7" x14ac:dyDescent="0.3">
      <c r="A154" s="58"/>
      <c r="B154" s="58"/>
      <c r="C154" s="58"/>
      <c r="D154" s="58"/>
      <c r="E154" s="58"/>
      <c r="F154" s="58"/>
      <c r="G154" s="58"/>
    </row>
    <row r="155" spans="1:7" x14ac:dyDescent="0.3">
      <c r="A155" s="58"/>
      <c r="B155" s="58"/>
      <c r="C155" s="58"/>
      <c r="D155" s="58"/>
      <c r="E155" s="58"/>
      <c r="F155" s="58"/>
      <c r="G155" s="58"/>
    </row>
    <row r="156" spans="1:7" x14ac:dyDescent="0.3">
      <c r="A156" s="58"/>
      <c r="B156" s="58"/>
      <c r="C156" s="58"/>
      <c r="D156" s="58"/>
      <c r="E156" s="58"/>
      <c r="F156" s="58"/>
      <c r="G156" s="58"/>
    </row>
    <row r="157" spans="1:7" x14ac:dyDescent="0.3">
      <c r="A157" s="58"/>
      <c r="B157" s="58"/>
      <c r="C157" s="58"/>
      <c r="D157" s="58"/>
      <c r="E157" s="58"/>
      <c r="F157" s="58"/>
      <c r="G157" s="58"/>
    </row>
    <row r="158" spans="1:7" x14ac:dyDescent="0.3">
      <c r="A158" s="58"/>
      <c r="B158" s="58"/>
      <c r="C158" s="58"/>
      <c r="D158" s="58"/>
      <c r="E158" s="58"/>
      <c r="F158" s="58"/>
      <c r="G158" s="58"/>
    </row>
    <row r="159" spans="1:7" x14ac:dyDescent="0.3">
      <c r="A159" s="58"/>
      <c r="B159" s="58"/>
      <c r="C159" s="58"/>
      <c r="D159" s="58"/>
      <c r="E159" s="58"/>
      <c r="F159" s="58"/>
      <c r="G159" s="58"/>
    </row>
    <row r="160" spans="1:7" x14ac:dyDescent="0.3">
      <c r="A160" s="58"/>
      <c r="B160" s="58"/>
      <c r="C160" s="58"/>
      <c r="D160" s="58"/>
      <c r="E160" s="58"/>
      <c r="F160" s="58"/>
      <c r="G160" s="58"/>
    </row>
    <row r="161" spans="1:7" x14ac:dyDescent="0.3">
      <c r="A161" s="58"/>
      <c r="B161" s="58"/>
      <c r="C161" s="58"/>
      <c r="D161" s="58"/>
      <c r="E161" s="58"/>
      <c r="F161" s="58"/>
      <c r="G161" s="58"/>
    </row>
    <row r="162" spans="1:7" x14ac:dyDescent="0.3">
      <c r="A162" s="58"/>
      <c r="B162" s="58"/>
      <c r="C162" s="58"/>
      <c r="D162" s="58"/>
      <c r="E162" s="58"/>
      <c r="F162" s="58"/>
      <c r="G162" s="58"/>
    </row>
    <row r="163" spans="1:7" x14ac:dyDescent="0.3">
      <c r="A163" s="58"/>
      <c r="B163" s="58"/>
      <c r="C163" s="58"/>
      <c r="D163" s="58"/>
      <c r="E163" s="58"/>
      <c r="F163" s="58"/>
      <c r="G163" s="58"/>
    </row>
    <row r="164" spans="1:7" x14ac:dyDescent="0.3">
      <c r="A164" s="58"/>
      <c r="B164" s="58"/>
      <c r="C164" s="58"/>
      <c r="D164" s="58"/>
      <c r="E164" s="58"/>
      <c r="F164" s="58"/>
      <c r="G164" s="58"/>
    </row>
    <row r="165" spans="1:7" x14ac:dyDescent="0.3">
      <c r="A165" s="58"/>
      <c r="B165" s="58"/>
      <c r="C165" s="58"/>
      <c r="D165" s="58"/>
      <c r="E165" s="58"/>
      <c r="F165" s="58"/>
      <c r="G165" s="58"/>
    </row>
    <row r="166" spans="1:7" x14ac:dyDescent="0.3">
      <c r="A166" s="58"/>
      <c r="B166" s="58"/>
      <c r="C166" s="58"/>
      <c r="D166" s="58"/>
      <c r="E166" s="58"/>
      <c r="F166" s="58"/>
      <c r="G166" s="58"/>
    </row>
    <row r="167" spans="1:7" x14ac:dyDescent="0.3">
      <c r="A167" s="58"/>
      <c r="B167" s="58"/>
      <c r="C167" s="58"/>
      <c r="D167" s="58"/>
      <c r="E167" s="58"/>
      <c r="F167" s="58"/>
      <c r="G167" s="58"/>
    </row>
    <row r="168" spans="1:7" x14ac:dyDescent="0.3">
      <c r="A168" s="58"/>
      <c r="B168" s="58"/>
      <c r="C168" s="58"/>
      <c r="D168" s="58"/>
      <c r="E168" s="58"/>
      <c r="F168" s="58"/>
      <c r="G168" s="58"/>
    </row>
    <row r="169" spans="1:7" x14ac:dyDescent="0.3">
      <c r="A169" s="58"/>
      <c r="B169" s="58"/>
      <c r="C169" s="58"/>
      <c r="D169" s="58"/>
      <c r="E169" s="58"/>
      <c r="F169" s="58"/>
      <c r="G169" s="58"/>
    </row>
    <row r="170" spans="1:7" x14ac:dyDescent="0.3">
      <c r="A170" s="58"/>
      <c r="B170" s="58"/>
      <c r="C170" s="58"/>
      <c r="D170" s="58"/>
      <c r="E170" s="58"/>
      <c r="F170" s="58"/>
      <c r="G170" s="58"/>
    </row>
    <row r="171" spans="1:7" x14ac:dyDescent="0.3">
      <c r="A171" s="58"/>
      <c r="B171" s="58"/>
      <c r="C171" s="58"/>
      <c r="D171" s="58"/>
      <c r="E171" s="58"/>
      <c r="F171" s="58"/>
      <c r="G171" s="58"/>
    </row>
    <row r="172" spans="1:7" x14ac:dyDescent="0.3">
      <c r="A172" s="58"/>
      <c r="B172" s="58"/>
      <c r="C172" s="58"/>
      <c r="D172" s="58"/>
      <c r="E172" s="58"/>
      <c r="F172" s="58"/>
      <c r="G172" s="58"/>
    </row>
    <row r="173" spans="1:7" x14ac:dyDescent="0.3">
      <c r="A173" s="58"/>
      <c r="B173" s="58"/>
      <c r="C173" s="58"/>
      <c r="D173" s="58"/>
      <c r="E173" s="58"/>
      <c r="F173" s="58"/>
      <c r="G173" s="58"/>
    </row>
    <row r="174" spans="1:7" x14ac:dyDescent="0.3">
      <c r="A174" s="58"/>
      <c r="B174" s="58"/>
      <c r="C174" s="58"/>
      <c r="D174" s="58"/>
      <c r="E174" s="58"/>
      <c r="F174" s="58"/>
      <c r="G174" s="58"/>
    </row>
    <row r="175" spans="1:7" x14ac:dyDescent="0.3">
      <c r="A175" s="58"/>
      <c r="B175" s="58"/>
      <c r="C175" s="58"/>
      <c r="D175" s="58"/>
      <c r="E175" s="58"/>
      <c r="F175" s="58"/>
      <c r="G175" s="58"/>
    </row>
    <row r="176" spans="1:7" x14ac:dyDescent="0.3">
      <c r="A176" s="58"/>
      <c r="B176" s="58"/>
      <c r="C176" s="58"/>
      <c r="D176" s="58"/>
      <c r="E176" s="58"/>
      <c r="F176" s="58"/>
      <c r="G176" s="58"/>
    </row>
    <row r="177" spans="1:7" x14ac:dyDescent="0.3">
      <c r="A177" s="58"/>
      <c r="B177" s="58"/>
      <c r="C177" s="58"/>
      <c r="D177" s="58"/>
      <c r="E177" s="58"/>
      <c r="F177" s="58"/>
      <c r="G177" s="58"/>
    </row>
    <row r="178" spans="1:7" x14ac:dyDescent="0.3">
      <c r="A178" s="58"/>
      <c r="B178" s="58"/>
      <c r="C178" s="58"/>
      <c r="D178" s="58"/>
      <c r="E178" s="58"/>
      <c r="F178" s="58"/>
      <c r="G178" s="58"/>
    </row>
    <row r="179" spans="1:7" x14ac:dyDescent="0.3">
      <c r="A179" s="58"/>
      <c r="B179" s="58"/>
      <c r="C179" s="58"/>
      <c r="D179" s="58"/>
      <c r="E179" s="58"/>
      <c r="F179" s="58"/>
      <c r="G179" s="58"/>
    </row>
    <row r="180" spans="1:7" x14ac:dyDescent="0.3">
      <c r="A180" s="58"/>
      <c r="B180" s="58"/>
      <c r="C180" s="58"/>
      <c r="D180" s="58"/>
      <c r="E180" s="58"/>
      <c r="F180" s="58"/>
      <c r="G180" s="58"/>
    </row>
    <row r="181" spans="1:7" x14ac:dyDescent="0.3">
      <c r="A181" s="58"/>
      <c r="B181" s="58"/>
      <c r="C181" s="58"/>
      <c r="D181" s="58"/>
      <c r="E181" s="58"/>
      <c r="F181" s="58"/>
      <c r="G181" s="58"/>
    </row>
    <row r="182" spans="1:7" x14ac:dyDescent="0.3">
      <c r="A182" s="58"/>
      <c r="B182" s="58"/>
      <c r="C182" s="58"/>
      <c r="D182" s="58"/>
      <c r="E182" s="58"/>
      <c r="F182" s="58"/>
      <c r="G182" s="58"/>
    </row>
    <row r="183" spans="1:7" x14ac:dyDescent="0.3">
      <c r="A183" s="58"/>
      <c r="B183" s="58"/>
      <c r="C183" s="58"/>
      <c r="D183" s="58"/>
      <c r="E183" s="58"/>
      <c r="F183" s="58"/>
      <c r="G183" s="58"/>
    </row>
    <row r="184" spans="1:7" x14ac:dyDescent="0.3">
      <c r="A184" s="58"/>
      <c r="B184" s="58"/>
      <c r="C184" s="58"/>
      <c r="D184" s="58"/>
      <c r="E184" s="58"/>
      <c r="F184" s="58"/>
      <c r="G184" s="58"/>
    </row>
    <row r="185" spans="1:7" x14ac:dyDescent="0.3">
      <c r="A185" s="58"/>
      <c r="B185" s="58"/>
      <c r="C185" s="58"/>
      <c r="D185" s="58"/>
      <c r="E185" s="58"/>
      <c r="F185" s="58"/>
      <c r="G185" s="58"/>
    </row>
    <row r="186" spans="1:7" x14ac:dyDescent="0.3">
      <c r="A186" s="58"/>
      <c r="B186" s="58"/>
      <c r="C186" s="58"/>
      <c r="D186" s="58"/>
      <c r="E186" s="58"/>
      <c r="F186" s="58"/>
      <c r="G186" s="58"/>
    </row>
    <row r="187" spans="1:7" x14ac:dyDescent="0.3">
      <c r="A187" s="58"/>
      <c r="B187" s="58"/>
      <c r="C187" s="58"/>
      <c r="D187" s="58"/>
      <c r="E187" s="58"/>
      <c r="F187" s="58"/>
      <c r="G187" s="58"/>
    </row>
    <row r="188" spans="1:7" x14ac:dyDescent="0.3">
      <c r="A188" s="58"/>
      <c r="B188" s="58"/>
      <c r="C188" s="58"/>
      <c r="D188" s="58"/>
      <c r="E188" s="58"/>
      <c r="F188" s="58"/>
      <c r="G188" s="58"/>
    </row>
    <row r="189" spans="1:7" x14ac:dyDescent="0.3">
      <c r="A189" s="58"/>
      <c r="B189" s="58"/>
      <c r="C189" s="58"/>
      <c r="D189" s="58"/>
      <c r="E189" s="58"/>
      <c r="F189" s="58"/>
      <c r="G189" s="58"/>
    </row>
    <row r="190" spans="1:7" x14ac:dyDescent="0.3">
      <c r="A190" s="58"/>
      <c r="B190" s="58"/>
      <c r="C190" s="58"/>
      <c r="D190" s="58"/>
      <c r="E190" s="58"/>
      <c r="F190" s="58"/>
      <c r="G190" s="58"/>
    </row>
    <row r="191" spans="1:7" x14ac:dyDescent="0.3">
      <c r="A191" s="58"/>
      <c r="B191" s="58"/>
      <c r="C191" s="58"/>
      <c r="D191" s="58"/>
      <c r="E191" s="58"/>
      <c r="F191" s="58"/>
      <c r="G191" s="58"/>
    </row>
    <row r="192" spans="1:7" x14ac:dyDescent="0.3">
      <c r="A192" s="58"/>
      <c r="B192" s="58"/>
      <c r="C192" s="58"/>
      <c r="D192" s="58"/>
      <c r="E192" s="58"/>
      <c r="F192" s="58"/>
      <c r="G192" s="58"/>
    </row>
    <row r="193" spans="1:7" x14ac:dyDescent="0.3">
      <c r="A193" s="58"/>
      <c r="B193" s="58"/>
      <c r="C193" s="58"/>
      <c r="D193" s="58"/>
      <c r="E193" s="58"/>
      <c r="F193" s="58"/>
      <c r="G193" s="58"/>
    </row>
    <row r="194" spans="1:7" x14ac:dyDescent="0.3">
      <c r="A194" s="58"/>
      <c r="B194" s="58"/>
      <c r="C194" s="58"/>
      <c r="D194" s="58"/>
      <c r="E194" s="58"/>
      <c r="F194" s="58"/>
      <c r="G194" s="58"/>
    </row>
    <row r="195" spans="1:7" x14ac:dyDescent="0.3">
      <c r="A195" s="58"/>
      <c r="B195" s="58"/>
      <c r="C195" s="58"/>
      <c r="D195" s="58"/>
      <c r="E195" s="58"/>
      <c r="F195" s="58"/>
      <c r="G195" s="58"/>
    </row>
    <row r="196" spans="1:7" x14ac:dyDescent="0.3">
      <c r="A196" s="58"/>
      <c r="B196" s="58"/>
      <c r="C196" s="58"/>
      <c r="D196" s="58"/>
      <c r="E196" s="58"/>
      <c r="F196" s="58"/>
      <c r="G196" s="58"/>
    </row>
    <row r="197" spans="1:7" x14ac:dyDescent="0.3">
      <c r="A197" s="58"/>
      <c r="B197" s="58"/>
      <c r="C197" s="58"/>
      <c r="D197" s="58"/>
      <c r="E197" s="58"/>
      <c r="F197" s="58"/>
      <c r="G197" s="58"/>
    </row>
    <row r="198" spans="1:7" x14ac:dyDescent="0.3">
      <c r="A198" s="58"/>
      <c r="B198" s="58"/>
      <c r="C198" s="58"/>
      <c r="D198" s="58"/>
      <c r="E198" s="58"/>
      <c r="F198" s="58"/>
      <c r="G198" s="58"/>
    </row>
    <row r="199" spans="1:7" x14ac:dyDescent="0.3">
      <c r="A199" s="58"/>
      <c r="B199" s="58"/>
      <c r="C199" s="58"/>
      <c r="D199" s="58"/>
      <c r="E199" s="58"/>
      <c r="F199" s="58"/>
      <c r="G199" s="58"/>
    </row>
    <row r="200" spans="1:7" x14ac:dyDescent="0.3">
      <c r="A200" s="58"/>
      <c r="B200" s="58"/>
      <c r="C200" s="58"/>
      <c r="D200" s="58"/>
      <c r="E200" s="58"/>
      <c r="F200" s="58"/>
      <c r="G200" s="58"/>
    </row>
    <row r="201" spans="1:7" x14ac:dyDescent="0.3">
      <c r="A201" s="58"/>
      <c r="B201" s="58"/>
      <c r="C201" s="58"/>
      <c r="D201" s="58"/>
      <c r="E201" s="58"/>
      <c r="F201" s="58"/>
      <c r="G201" s="58"/>
    </row>
    <row r="202" spans="1:7" x14ac:dyDescent="0.3">
      <c r="A202" s="58"/>
      <c r="B202" s="58"/>
      <c r="C202" s="58"/>
      <c r="D202" s="58"/>
      <c r="E202" s="58"/>
      <c r="F202" s="58"/>
      <c r="G202" s="58"/>
    </row>
    <row r="203" spans="1:7" x14ac:dyDescent="0.3">
      <c r="A203" s="58"/>
      <c r="B203" s="58"/>
      <c r="C203" s="58"/>
      <c r="D203" s="58"/>
      <c r="E203" s="58"/>
      <c r="F203" s="58"/>
      <c r="G203" s="58"/>
    </row>
    <row r="204" spans="1:7" x14ac:dyDescent="0.3">
      <c r="A204" s="58"/>
      <c r="B204" s="58"/>
      <c r="C204" s="58"/>
      <c r="D204" s="58"/>
      <c r="E204" s="58"/>
      <c r="F204" s="58"/>
      <c r="G204" s="58"/>
    </row>
    <row r="205" spans="1:7" x14ac:dyDescent="0.3">
      <c r="A205" s="58"/>
      <c r="B205" s="58"/>
      <c r="C205" s="58"/>
      <c r="D205" s="58"/>
      <c r="E205" s="58"/>
      <c r="F205" s="58"/>
      <c r="G205" s="58"/>
    </row>
    <row r="206" spans="1:7" x14ac:dyDescent="0.3">
      <c r="A206" s="58"/>
      <c r="B206" s="58"/>
      <c r="C206" s="58"/>
      <c r="D206" s="58"/>
      <c r="E206" s="58"/>
      <c r="F206" s="58"/>
      <c r="G206" s="58"/>
    </row>
    <row r="207" spans="1:7" x14ac:dyDescent="0.3">
      <c r="A207" s="58"/>
      <c r="B207" s="58"/>
      <c r="C207" s="58"/>
      <c r="D207" s="58"/>
      <c r="E207" s="58"/>
      <c r="F207" s="58"/>
      <c r="G207" s="58"/>
    </row>
    <row r="208" spans="1:7" x14ac:dyDescent="0.3">
      <c r="A208" s="58"/>
      <c r="B208" s="58"/>
      <c r="C208" s="58"/>
      <c r="D208" s="58"/>
      <c r="E208" s="58"/>
      <c r="F208" s="58"/>
      <c r="G208" s="58"/>
    </row>
    <row r="209" spans="1:7" x14ac:dyDescent="0.3">
      <c r="A209" s="58"/>
      <c r="B209" s="58"/>
      <c r="C209" s="58"/>
      <c r="D209" s="58"/>
      <c r="E209" s="58"/>
      <c r="F209" s="58"/>
      <c r="G209" s="58"/>
    </row>
    <row r="210" spans="1:7" x14ac:dyDescent="0.3">
      <c r="A210" s="58"/>
      <c r="B210" s="58"/>
      <c r="C210" s="58"/>
      <c r="D210" s="58"/>
      <c r="E210" s="58"/>
      <c r="F210" s="58"/>
      <c r="G210" s="58"/>
    </row>
    <row r="211" spans="1:7" x14ac:dyDescent="0.3">
      <c r="A211" s="58"/>
      <c r="B211" s="58"/>
      <c r="C211" s="58"/>
      <c r="D211" s="58"/>
      <c r="E211" s="58"/>
      <c r="F211" s="58"/>
      <c r="G211" s="58"/>
    </row>
    <row r="212" spans="1:7" x14ac:dyDescent="0.3">
      <c r="A212" s="58"/>
      <c r="B212" s="58"/>
      <c r="C212" s="58"/>
      <c r="D212" s="58"/>
      <c r="E212" s="58"/>
      <c r="F212" s="58"/>
      <c r="G212" s="58"/>
    </row>
    <row r="213" spans="1:7" x14ac:dyDescent="0.3">
      <c r="A213" s="58"/>
      <c r="B213" s="58"/>
      <c r="C213" s="58"/>
      <c r="D213" s="58"/>
      <c r="E213" s="58"/>
      <c r="F213" s="58"/>
      <c r="G213" s="58"/>
    </row>
    <row r="214" spans="1:7" x14ac:dyDescent="0.3">
      <c r="A214" s="58"/>
      <c r="B214" s="58"/>
      <c r="C214" s="58"/>
      <c r="D214" s="58"/>
      <c r="E214" s="58"/>
      <c r="F214" s="58"/>
      <c r="G214" s="58"/>
    </row>
    <row r="215" spans="1:7" x14ac:dyDescent="0.3">
      <c r="A215" s="58"/>
      <c r="B215" s="58"/>
      <c r="C215" s="58"/>
      <c r="D215" s="58"/>
      <c r="E215" s="58"/>
      <c r="F215" s="58"/>
      <c r="G215" s="58"/>
    </row>
    <row r="216" spans="1:7" x14ac:dyDescent="0.3">
      <c r="A216" s="58"/>
      <c r="B216" s="58"/>
      <c r="C216" s="58"/>
      <c r="D216" s="58"/>
      <c r="E216" s="58"/>
      <c r="F216" s="58"/>
      <c r="G216" s="58"/>
    </row>
    <row r="217" spans="1:7" x14ac:dyDescent="0.3">
      <c r="A217" s="58"/>
      <c r="B217" s="58"/>
      <c r="C217" s="58"/>
      <c r="D217" s="58"/>
      <c r="E217" s="58"/>
      <c r="F217" s="58"/>
      <c r="G217" s="58"/>
    </row>
    <row r="218" spans="1:7" x14ac:dyDescent="0.3">
      <c r="A218" s="58"/>
      <c r="B218" s="58"/>
      <c r="C218" s="58"/>
      <c r="D218" s="58"/>
      <c r="E218" s="58"/>
      <c r="F218" s="58"/>
      <c r="G218" s="58"/>
    </row>
    <row r="219" spans="1:7" x14ac:dyDescent="0.3">
      <c r="A219" s="58"/>
      <c r="B219" s="58"/>
      <c r="C219" s="58"/>
      <c r="D219" s="58"/>
      <c r="E219" s="58"/>
      <c r="F219" s="58"/>
      <c r="G219" s="58"/>
    </row>
    <row r="220" spans="1:7" x14ac:dyDescent="0.3">
      <c r="A220" s="58"/>
      <c r="B220" s="58"/>
      <c r="C220" s="58"/>
      <c r="D220" s="58"/>
      <c r="E220" s="58"/>
      <c r="F220" s="58"/>
      <c r="G220" s="58"/>
    </row>
    <row r="221" spans="1:7" x14ac:dyDescent="0.3">
      <c r="A221" s="58"/>
      <c r="B221" s="58"/>
      <c r="C221" s="58"/>
      <c r="D221" s="58"/>
      <c r="E221" s="58"/>
      <c r="F221" s="58"/>
      <c r="G221" s="58"/>
    </row>
    <row r="222" spans="1:7" x14ac:dyDescent="0.3">
      <c r="A222" s="58"/>
      <c r="B222" s="58"/>
      <c r="C222" s="58"/>
      <c r="D222" s="58"/>
      <c r="E222" s="58"/>
      <c r="F222" s="58"/>
      <c r="G222" s="58"/>
    </row>
    <row r="223" spans="1:7" x14ac:dyDescent="0.3">
      <c r="A223" s="58"/>
      <c r="B223" s="58"/>
      <c r="C223" s="58"/>
      <c r="D223" s="58"/>
      <c r="E223" s="58"/>
      <c r="F223" s="58"/>
      <c r="G223" s="58"/>
    </row>
    <row r="224" spans="1:7" x14ac:dyDescent="0.3">
      <c r="A224" s="58"/>
      <c r="B224" s="58"/>
      <c r="C224" s="58"/>
      <c r="D224" s="58"/>
      <c r="E224" s="58"/>
      <c r="F224" s="58"/>
      <c r="G224" s="58"/>
    </row>
    <row r="225" spans="1:7" x14ac:dyDescent="0.3">
      <c r="A225" s="58"/>
      <c r="B225" s="58"/>
      <c r="C225" s="58"/>
      <c r="D225" s="58"/>
      <c r="E225" s="58"/>
      <c r="F225" s="58"/>
      <c r="G225" s="58"/>
    </row>
    <row r="226" spans="1:7" x14ac:dyDescent="0.3">
      <c r="A226" s="58"/>
      <c r="B226" s="58"/>
      <c r="C226" s="58"/>
      <c r="D226" s="58"/>
      <c r="E226" s="58"/>
      <c r="F226" s="58"/>
      <c r="G226" s="58"/>
    </row>
    <row r="227" spans="1:7" x14ac:dyDescent="0.3">
      <c r="A227" s="58"/>
      <c r="B227" s="58"/>
      <c r="C227" s="58"/>
      <c r="D227" s="58"/>
      <c r="E227" s="58"/>
      <c r="F227" s="58"/>
      <c r="G227" s="58"/>
    </row>
    <row r="228" spans="1:7" x14ac:dyDescent="0.3">
      <c r="A228" s="58"/>
      <c r="B228" s="58"/>
      <c r="C228" s="58"/>
      <c r="D228" s="58"/>
      <c r="E228" s="58"/>
      <c r="F228" s="58"/>
      <c r="G228" s="58"/>
    </row>
    <row r="229" spans="1:7" x14ac:dyDescent="0.3">
      <c r="A229" s="58"/>
      <c r="B229" s="58"/>
      <c r="C229" s="58"/>
      <c r="D229" s="58"/>
      <c r="E229" s="58"/>
      <c r="F229" s="58"/>
      <c r="G229" s="58"/>
    </row>
    <row r="230" spans="1:7" x14ac:dyDescent="0.3">
      <c r="A230" s="58"/>
      <c r="B230" s="58"/>
      <c r="C230" s="58"/>
      <c r="D230" s="58"/>
      <c r="E230" s="58"/>
      <c r="F230" s="58"/>
      <c r="G230" s="58"/>
    </row>
    <row r="231" spans="1:7" x14ac:dyDescent="0.3">
      <c r="A231" s="58"/>
      <c r="B231" s="58"/>
      <c r="C231" s="58"/>
      <c r="D231" s="58"/>
      <c r="E231" s="58"/>
      <c r="F231" s="58"/>
      <c r="G231" s="58"/>
    </row>
    <row r="232" spans="1:7" x14ac:dyDescent="0.3">
      <c r="A232" s="58"/>
      <c r="B232" s="58"/>
      <c r="C232" s="58"/>
      <c r="D232" s="58"/>
      <c r="E232" s="58"/>
      <c r="F232" s="58"/>
      <c r="G232" s="58"/>
    </row>
    <row r="233" spans="1:7" x14ac:dyDescent="0.3">
      <c r="A233" s="58"/>
      <c r="B233" s="58"/>
      <c r="C233" s="58"/>
      <c r="D233" s="58"/>
      <c r="E233" s="58"/>
      <c r="F233" s="58"/>
      <c r="G233" s="58"/>
    </row>
    <row r="234" spans="1:7" x14ac:dyDescent="0.3">
      <c r="A234" s="58"/>
      <c r="B234" s="58"/>
      <c r="C234" s="58"/>
      <c r="D234" s="58"/>
      <c r="E234" s="58"/>
      <c r="F234" s="58"/>
      <c r="G234" s="58"/>
    </row>
    <row r="235" spans="1:7" x14ac:dyDescent="0.3">
      <c r="A235" s="58"/>
      <c r="B235" s="58"/>
      <c r="C235" s="58"/>
      <c r="D235" s="58"/>
      <c r="E235" s="58"/>
      <c r="F235" s="58"/>
      <c r="G235" s="58"/>
    </row>
    <row r="236" spans="1:7" x14ac:dyDescent="0.3">
      <c r="A236" s="58"/>
      <c r="B236" s="58"/>
      <c r="C236" s="58"/>
      <c r="D236" s="58"/>
      <c r="E236" s="58"/>
      <c r="F236" s="58"/>
      <c r="G236" s="58"/>
    </row>
    <row r="237" spans="1:7" x14ac:dyDescent="0.3">
      <c r="A237" s="58"/>
      <c r="B237" s="58"/>
      <c r="C237" s="58"/>
      <c r="D237" s="58"/>
      <c r="E237" s="58"/>
      <c r="F237" s="58"/>
      <c r="G237" s="58"/>
    </row>
    <row r="238" spans="1:7" x14ac:dyDescent="0.3">
      <c r="A238" s="58"/>
      <c r="B238" s="58"/>
      <c r="C238" s="58"/>
      <c r="D238" s="58"/>
      <c r="E238" s="58"/>
      <c r="F238" s="58"/>
      <c r="G238" s="58"/>
    </row>
    <row r="239" spans="1:7" x14ac:dyDescent="0.3">
      <c r="A239" s="58"/>
      <c r="B239" s="58"/>
      <c r="C239" s="58"/>
      <c r="D239" s="58"/>
      <c r="E239" s="58"/>
      <c r="F239" s="58"/>
      <c r="G239" s="58"/>
    </row>
    <row r="240" spans="1:7" x14ac:dyDescent="0.3">
      <c r="A240" s="58"/>
      <c r="B240" s="58"/>
      <c r="C240" s="58"/>
      <c r="D240" s="58"/>
      <c r="E240" s="58"/>
      <c r="F240" s="58"/>
      <c r="G240" s="58"/>
    </row>
    <row r="241" spans="1:7" x14ac:dyDescent="0.3">
      <c r="A241" s="58"/>
      <c r="B241" s="58"/>
      <c r="C241" s="58"/>
      <c r="D241" s="58"/>
      <c r="E241" s="58"/>
      <c r="F241" s="58"/>
      <c r="G241" s="58"/>
    </row>
    <row r="242" spans="1:7" x14ac:dyDescent="0.3">
      <c r="A242" s="58"/>
      <c r="B242" s="58"/>
      <c r="C242" s="58"/>
      <c r="D242" s="58"/>
      <c r="E242" s="58"/>
      <c r="F242" s="58"/>
      <c r="G242" s="58"/>
    </row>
    <row r="243" spans="1:7" x14ac:dyDescent="0.3">
      <c r="A243" s="58"/>
      <c r="B243" s="58"/>
      <c r="C243" s="58"/>
      <c r="D243" s="58"/>
      <c r="E243" s="58"/>
      <c r="F243" s="58"/>
      <c r="G243" s="58"/>
    </row>
    <row r="244" spans="1:7" x14ac:dyDescent="0.3">
      <c r="A244" s="58"/>
      <c r="B244" s="58"/>
      <c r="C244" s="58"/>
      <c r="D244" s="58"/>
      <c r="E244" s="58"/>
      <c r="F244" s="58"/>
      <c r="G244" s="58"/>
    </row>
    <row r="245" spans="1:7" x14ac:dyDescent="0.3">
      <c r="A245" s="58"/>
      <c r="B245" s="58"/>
      <c r="C245" s="58"/>
      <c r="D245" s="58"/>
      <c r="E245" s="58"/>
      <c r="F245" s="58"/>
      <c r="G245" s="58"/>
    </row>
    <row r="246" spans="1:7" x14ac:dyDescent="0.3">
      <c r="A246" s="58"/>
      <c r="B246" s="58"/>
      <c r="C246" s="58"/>
      <c r="D246" s="58"/>
      <c r="E246" s="58"/>
      <c r="F246" s="58"/>
      <c r="G246" s="58"/>
    </row>
    <row r="247" spans="1:7" x14ac:dyDescent="0.3">
      <c r="A247" s="58"/>
      <c r="B247" s="58"/>
      <c r="C247" s="58"/>
      <c r="D247" s="58"/>
      <c r="E247" s="58"/>
      <c r="F247" s="58"/>
      <c r="G247" s="58"/>
    </row>
    <row r="248" spans="1:7" x14ac:dyDescent="0.3">
      <c r="A248" s="58"/>
      <c r="B248" s="58"/>
      <c r="C248" s="58"/>
      <c r="D248" s="58"/>
      <c r="E248" s="58"/>
      <c r="F248" s="58"/>
      <c r="G248" s="58"/>
    </row>
    <row r="249" spans="1:7" x14ac:dyDescent="0.3">
      <c r="A249" s="58"/>
      <c r="B249" s="58"/>
      <c r="C249" s="58"/>
      <c r="D249" s="58"/>
      <c r="E249" s="58"/>
      <c r="F249" s="58"/>
      <c r="G249" s="58"/>
    </row>
    <row r="250" spans="1:7" x14ac:dyDescent="0.3">
      <c r="A250" s="58"/>
      <c r="B250" s="58"/>
      <c r="C250" s="58"/>
      <c r="D250" s="58"/>
      <c r="E250" s="58"/>
      <c r="F250" s="58"/>
      <c r="G250" s="58"/>
    </row>
    <row r="251" spans="1:7" x14ac:dyDescent="0.3">
      <c r="A251" s="58"/>
      <c r="B251" s="58"/>
      <c r="C251" s="58"/>
      <c r="D251" s="58"/>
      <c r="E251" s="58"/>
      <c r="F251" s="58"/>
      <c r="G251" s="58"/>
    </row>
    <row r="252" spans="1:7" x14ac:dyDescent="0.3">
      <c r="A252" s="58"/>
      <c r="B252" s="58"/>
      <c r="C252" s="58"/>
      <c r="D252" s="58"/>
      <c r="E252" s="58"/>
      <c r="F252" s="58"/>
      <c r="G252" s="58"/>
    </row>
    <row r="253" spans="1:7" x14ac:dyDescent="0.3">
      <c r="A253" s="58"/>
      <c r="B253" s="58"/>
      <c r="C253" s="58"/>
      <c r="D253" s="58"/>
      <c r="E253" s="58"/>
      <c r="F253" s="58"/>
      <c r="G253" s="58"/>
    </row>
    <row r="254" spans="1:7" x14ac:dyDescent="0.3">
      <c r="A254" s="58"/>
      <c r="B254" s="58"/>
      <c r="C254" s="58"/>
      <c r="D254" s="58"/>
      <c r="E254" s="58"/>
      <c r="F254" s="58"/>
      <c r="G254" s="58"/>
    </row>
    <row r="255" spans="1:7" x14ac:dyDescent="0.3">
      <c r="A255" s="58"/>
      <c r="B255" s="58"/>
      <c r="C255" s="58"/>
      <c r="D255" s="58"/>
      <c r="E255" s="58"/>
      <c r="F255" s="58"/>
      <c r="G255" s="58"/>
    </row>
    <row r="256" spans="1:7" x14ac:dyDescent="0.3">
      <c r="A256" s="58"/>
      <c r="B256" s="58"/>
      <c r="C256" s="58"/>
      <c r="D256" s="58"/>
      <c r="E256" s="58"/>
      <c r="F256" s="58"/>
      <c r="G256" s="58"/>
    </row>
    <row r="257" spans="1:7" x14ac:dyDescent="0.3">
      <c r="A257" s="58"/>
      <c r="B257" s="58"/>
      <c r="C257" s="58"/>
      <c r="D257" s="58"/>
      <c r="E257" s="58"/>
      <c r="F257" s="58"/>
      <c r="G257" s="58"/>
    </row>
    <row r="258" spans="1:7" x14ac:dyDescent="0.3">
      <c r="A258" s="58"/>
      <c r="B258" s="58"/>
      <c r="C258" s="58"/>
      <c r="D258" s="58"/>
      <c r="E258" s="58"/>
      <c r="F258" s="58"/>
      <c r="G258" s="58"/>
    </row>
    <row r="259" spans="1:7" x14ac:dyDescent="0.3">
      <c r="A259" s="58"/>
      <c r="B259" s="58"/>
      <c r="C259" s="58"/>
      <c r="D259" s="58"/>
      <c r="E259" s="58"/>
      <c r="F259" s="58"/>
      <c r="G259" s="58"/>
    </row>
    <row r="260" spans="1:7" x14ac:dyDescent="0.3">
      <c r="A260" s="58"/>
      <c r="B260" s="58"/>
      <c r="C260" s="58"/>
      <c r="D260" s="58"/>
      <c r="E260" s="58"/>
      <c r="F260" s="58"/>
      <c r="G260" s="58"/>
    </row>
    <row r="261" spans="1:7" x14ac:dyDescent="0.3">
      <c r="A261" s="58"/>
      <c r="B261" s="58"/>
      <c r="C261" s="58"/>
      <c r="D261" s="58"/>
      <c r="E261" s="58"/>
      <c r="F261" s="58"/>
      <c r="G261" s="58"/>
    </row>
    <row r="262" spans="1:7" x14ac:dyDescent="0.3">
      <c r="A262" s="58"/>
      <c r="B262" s="58"/>
      <c r="C262" s="58"/>
      <c r="D262" s="58"/>
      <c r="E262" s="58"/>
      <c r="F262" s="58"/>
      <c r="G262" s="58"/>
    </row>
    <row r="263" spans="1:7" x14ac:dyDescent="0.3">
      <c r="A263" s="58"/>
      <c r="B263" s="58"/>
      <c r="C263" s="58"/>
      <c r="D263" s="58"/>
      <c r="E263" s="58"/>
      <c r="F263" s="58"/>
      <c r="G263" s="58"/>
    </row>
    <row r="264" spans="1:7" x14ac:dyDescent="0.3">
      <c r="A264" s="58"/>
      <c r="B264" s="58"/>
      <c r="C264" s="58"/>
      <c r="D264" s="58"/>
      <c r="E264" s="58"/>
      <c r="F264" s="58"/>
      <c r="G264" s="58"/>
    </row>
    <row r="265" spans="1:7" x14ac:dyDescent="0.3">
      <c r="A265" s="58"/>
      <c r="B265" s="58"/>
      <c r="C265" s="58"/>
      <c r="D265" s="58"/>
      <c r="E265" s="58"/>
      <c r="F265" s="58"/>
      <c r="G265" s="58"/>
    </row>
    <row r="266" spans="1:7" x14ac:dyDescent="0.3">
      <c r="A266" s="58"/>
      <c r="B266" s="58"/>
      <c r="C266" s="58"/>
      <c r="D266" s="58"/>
      <c r="E266" s="58"/>
      <c r="F266" s="58"/>
      <c r="G266" s="58"/>
    </row>
    <row r="267" spans="1:7" x14ac:dyDescent="0.3">
      <c r="A267" s="58"/>
      <c r="B267" s="58"/>
      <c r="C267" s="58"/>
      <c r="D267" s="58"/>
      <c r="E267" s="58"/>
      <c r="F267" s="58"/>
      <c r="G267" s="58"/>
    </row>
    <row r="268" spans="1:7" x14ac:dyDescent="0.3">
      <c r="A268" s="58"/>
      <c r="B268" s="58"/>
      <c r="C268" s="58"/>
      <c r="D268" s="58"/>
      <c r="E268" s="58"/>
      <c r="F268" s="58"/>
      <c r="G268" s="58"/>
    </row>
    <row r="269" spans="1:7" x14ac:dyDescent="0.3">
      <c r="A269" s="58"/>
      <c r="B269" s="58"/>
      <c r="C269" s="58"/>
      <c r="D269" s="58"/>
      <c r="E269" s="58"/>
      <c r="F269" s="58"/>
      <c r="G269" s="58"/>
    </row>
    <row r="270" spans="1:7" x14ac:dyDescent="0.3">
      <c r="A270" s="58"/>
      <c r="B270" s="58"/>
      <c r="C270" s="58"/>
      <c r="D270" s="58"/>
      <c r="E270" s="58"/>
      <c r="F270" s="58"/>
      <c r="G270" s="58"/>
    </row>
    <row r="271" spans="1:7" x14ac:dyDescent="0.3">
      <c r="A271" s="58"/>
      <c r="B271" s="58"/>
      <c r="C271" s="58"/>
      <c r="D271" s="58"/>
      <c r="E271" s="58"/>
      <c r="F271" s="58"/>
      <c r="G271" s="58"/>
    </row>
    <row r="272" spans="1:7" x14ac:dyDescent="0.3">
      <c r="A272" s="58"/>
      <c r="B272" s="58"/>
      <c r="C272" s="58"/>
      <c r="D272" s="58"/>
      <c r="E272" s="58"/>
      <c r="F272" s="58"/>
      <c r="G272" s="58"/>
    </row>
    <row r="273" spans="1:7" x14ac:dyDescent="0.3">
      <c r="A273" s="58"/>
      <c r="B273" s="58"/>
      <c r="C273" s="58"/>
      <c r="D273" s="58"/>
      <c r="E273" s="58"/>
      <c r="F273" s="58"/>
      <c r="G273" s="58"/>
    </row>
    <row r="274" spans="1:7" x14ac:dyDescent="0.3">
      <c r="A274" s="58"/>
      <c r="B274" s="58"/>
      <c r="C274" s="58"/>
      <c r="D274" s="58"/>
      <c r="E274" s="58"/>
      <c r="F274" s="58"/>
      <c r="G274" s="58"/>
    </row>
    <row r="275" spans="1:7" x14ac:dyDescent="0.3">
      <c r="A275" s="58"/>
      <c r="B275" s="58"/>
      <c r="C275" s="58"/>
      <c r="D275" s="58"/>
      <c r="E275" s="58"/>
      <c r="F275" s="58"/>
      <c r="G275" s="58"/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16</vt:i4>
      </vt:variant>
    </vt:vector>
  </HeadingPairs>
  <TitlesOfParts>
    <vt:vector size="16" baseType="lpstr">
      <vt:lpstr>SMD-OEE</vt:lpstr>
      <vt:lpstr>ROBOT</vt:lpstr>
      <vt:lpstr>DALGA_LEHİM</vt:lpstr>
      <vt:lpstr>Sayfa7</vt:lpstr>
      <vt:lpstr>10_13HAZİRAN</vt:lpstr>
      <vt:lpstr>16_20HAZİRAN</vt:lpstr>
      <vt:lpstr>23_27HAZİRAN</vt:lpstr>
      <vt:lpstr>Sayfa2</vt:lpstr>
      <vt:lpstr>ORANLAR</vt:lpstr>
      <vt:lpstr>Sayfa5</vt:lpstr>
      <vt:lpstr>FEEDER ATIK MALZEME</vt:lpstr>
      <vt:lpstr>Sayfa3</vt:lpstr>
      <vt:lpstr>TH-OEE</vt:lpstr>
      <vt:lpstr>TH DURAKSAMA</vt:lpstr>
      <vt:lpstr>HURDA</vt:lpstr>
      <vt:lpstr>FİRE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Bulut Şakrucu</dc:creator>
  <cp:lastModifiedBy>Udea Elektronik</cp:lastModifiedBy>
  <cp:revision>2</cp:revision>
  <dcterms:created xsi:type="dcterms:W3CDTF">2015-06-05T18:17:20Z</dcterms:created>
  <dcterms:modified xsi:type="dcterms:W3CDTF">2025-06-30T06:00:06Z</dcterms:modified>
</cp:coreProperties>
</file>