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 analysis" sheetId="1" r:id="rId4"/>
    <sheet state="visible" name="ABC analysis (с флешками)" sheetId="2" r:id="rId5"/>
  </sheets>
  <definedNames/>
  <calcPr/>
</workbook>
</file>

<file path=xl/sharedStrings.xml><?xml version="1.0" encoding="utf-8"?>
<sst xmlns="http://schemas.openxmlformats.org/spreadsheetml/2006/main" count="181" uniqueCount="92">
  <si>
    <t xml:space="preserve"> АВС АНАЛИЗ АССОРТИМЕНТА </t>
  </si>
  <si>
    <t>Показатель, на основании которого проводится АВС анализ:</t>
  </si>
  <si>
    <t>Продажи в рублях</t>
  </si>
  <si>
    <t>Период:</t>
  </si>
  <si>
    <t>13/03/2021 - 08/06/2022</t>
  </si>
  <si>
    <t>Анализ построен по принципу классификации продуктов на 3 группы А, В и С:</t>
  </si>
  <si>
    <t>А - группа: обеспечивает 80% продаж, у нас это 25% от всего нашего ассортимента (по "правилу Парето" 20% ассортимента обеспечивают 80% результата).</t>
  </si>
  <si>
    <t>В - группа: обеспечивает 15% продаж, составляет 11% от всех наших продуктов</t>
  </si>
  <si>
    <t>С - группа: обеспечивает 5% продаж, составляет 64% от всех наших продуктов</t>
  </si>
  <si>
    <t>№</t>
  </si>
  <si>
    <t>Наименование</t>
  </si>
  <si>
    <t>Продажи, руб</t>
  </si>
  <si>
    <t>Вклад в общие продажи</t>
  </si>
  <si>
    <t>Накопительный вклад</t>
  </si>
  <si>
    <t>Группа</t>
  </si>
  <si>
    <t>Продукт 1</t>
  </si>
  <si>
    <t>А</t>
  </si>
  <si>
    <t>Продукт 2</t>
  </si>
  <si>
    <t>Продукт 3</t>
  </si>
  <si>
    <t>Продукт 4</t>
  </si>
  <si>
    <t>Продукт 5</t>
  </si>
  <si>
    <t>Продукт 6</t>
  </si>
  <si>
    <t>Продукт 7</t>
  </si>
  <si>
    <t>Продукт 8</t>
  </si>
  <si>
    <t>B</t>
  </si>
  <si>
    <t>Продукт 9</t>
  </si>
  <si>
    <t>Продукт 10</t>
  </si>
  <si>
    <t>Продукт 11</t>
  </si>
  <si>
    <t>C</t>
  </si>
  <si>
    <t>Продукт 12</t>
  </si>
  <si>
    <t>Продукт 13</t>
  </si>
  <si>
    <t>Продукт 14</t>
  </si>
  <si>
    <t>Продукт 15</t>
  </si>
  <si>
    <t>Продукт 16</t>
  </si>
  <si>
    <t>Продукт 17</t>
  </si>
  <si>
    <t>Продукт 18</t>
  </si>
  <si>
    <t>Продукт 19</t>
  </si>
  <si>
    <t>Продукт 20</t>
  </si>
  <si>
    <t>Продукт 21</t>
  </si>
  <si>
    <t>Продукт 22</t>
  </si>
  <si>
    <t>Продукт 23</t>
  </si>
  <si>
    <t>Продукт 24</t>
  </si>
  <si>
    <t>Продукт 25</t>
  </si>
  <si>
    <t>Продукт 26</t>
  </si>
  <si>
    <t>Продукт 27</t>
  </si>
  <si>
    <t>Продукт 28</t>
  </si>
  <si>
    <t>Итого</t>
  </si>
  <si>
    <t>А - группа: обеспечивает 80% продаж, у нас это 24% от всего нашего ассортимента (по "правилу Парето" 20% ассортимента обеспечивают 80% результата).</t>
  </si>
  <si>
    <t>В - группа: обеспечивает 15% продаж, составляет 20% от всех наших продуктов</t>
  </si>
  <si>
    <t>С - группа: обеспечивает 5% продаж, составляет 56% от всех наших продуктов</t>
  </si>
  <si>
    <t>product_id</t>
  </si>
  <si>
    <t>Гимнастика доктора Шишонина</t>
  </si>
  <si>
    <t>Доступ к порталу &amp;quot;Клуб Здоровья Док. Шишонина&amp;quot; на 1 мес. сайт shishonin-doc.ru</t>
  </si>
  <si>
    <t>Здоровье суставов и позвоночника от доктора Шишонина</t>
  </si>
  <si>
    <t>Питание жизни</t>
  </si>
  <si>
    <t>Гимнастика доктора Шишонина / флешка</t>
  </si>
  <si>
    <t>Секретная методика омоложения от доктора Шишонина</t>
  </si>
  <si>
    <t>Практики лечебного самомассажа</t>
  </si>
  <si>
    <t>Психодинамические прогулки с доктором Шишониным</t>
  </si>
  <si>
    <t>Секреты железного иммунитета от доктора Шишонина</t>
  </si>
  <si>
    <t>Секреты правильного дыхания от Доктора Шишонина</t>
  </si>
  <si>
    <t>Секреты идеального зрения</t>
  </si>
  <si>
    <t>Гипертония: Путь к исцелению</t>
  </si>
  <si>
    <t>Секреты мужского здоровья</t>
  </si>
  <si>
    <t>Здоровье суставов и позвоночника от доктора Шишонина / флешка</t>
  </si>
  <si>
    <t>Практики лечебного самомассажа / флешка</t>
  </si>
  <si>
    <t>Секреты правильного дыхания от Доктора Шишонина / флешка</t>
  </si>
  <si>
    <t>Секреты железного иммунитета от доктора Шишонина / флешка</t>
  </si>
  <si>
    <t>Психодинамические прогулки с доктором Шишониным / флешка</t>
  </si>
  <si>
    <t>Гипертония: путь к исцелению</t>
  </si>
  <si>
    <t>Секреты мужского здоровья / флешка</t>
  </si>
  <si>
    <t>Секреты идеального зрения / флешка</t>
  </si>
  <si>
    <t>Гипертония: Путь к исцелению / флешка</t>
  </si>
  <si>
    <t>Рефлекторный висцеральный массаж от Доктора Шишонина</t>
  </si>
  <si>
    <t>Питание жизни / флешка</t>
  </si>
  <si>
    <t>Пакет 8 шагов к юности</t>
  </si>
  <si>
    <t>Пакет Три столпа здоровья</t>
  </si>
  <si>
    <t>Секретная методика омоложения от доктора Шишонина / флешка</t>
  </si>
  <si>
    <t>Поясница без боли</t>
  </si>
  <si>
    <t>Электронная книга &amp;quot;Гимнастика доктора Шишонина 2019&amp;quot;</t>
  </si>
  <si>
    <t>Пакет Четыре закона жизни</t>
  </si>
  <si>
    <t>Пакет Жемчужины здоровой жизни</t>
  </si>
  <si>
    <t>Колени без боли</t>
  </si>
  <si>
    <t>Пакет Секреты клеточного омоложения</t>
  </si>
  <si>
    <t>Рефлекторный висцеральный массаж от Доктора Шишонина / флешка</t>
  </si>
  <si>
    <t>Книга &amp;quot;Медицина здоровья против медицины болезней&amp;quot;</t>
  </si>
  <si>
    <t>Книга Лекарство от всех болезней</t>
  </si>
  <si>
    <t>Книга &amp;quot;Победа над гипертонией&amp;quot;</t>
  </si>
  <si>
    <t>Книга &amp;quot;Кибержизнь&amp;quot;</t>
  </si>
  <si>
    <t>Закрытый клуб &amp;quot;Лестница Здоровья&amp;quot;</t>
  </si>
  <si>
    <t>Доступ к видеозаписи вебинара &amp;quot;Гипертония путь к исцелению&amp;quot;</t>
  </si>
  <si>
    <t>Книга &amp;quot;Учебник для родителей&amp;quot;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</si>
</sst>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6.0"/>
      <color theme="1"/>
      <name val="Calibri"/>
    </font>
    <font>
      <sz val="12.0"/>
      <color theme="1"/>
      <name val="Calibri"/>
    </font>
    <font>
      <i/>
      <sz val="12.0"/>
      <color rgb="FF31859B"/>
      <name val="Calibri"/>
    </font>
    <font/>
    <font>
      <i/>
      <sz val="12.0"/>
      <color rgb="FF17365D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DE8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</fills>
  <borders count="6">
    <border/>
    <border>
      <left/>
      <right/>
      <top/>
      <bottom/>
    </border>
    <border>
      <left/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left" shrinkToFit="0" vertical="center" wrapText="1"/>
    </xf>
    <xf borderId="2" fillId="3" fontId="3" numFmtId="0" xfId="0" applyAlignment="1" applyBorder="1" applyFill="1" applyFont="1">
      <alignment horizontal="left" readingOrder="0" shrinkToFit="0" vertical="center" wrapText="1"/>
    </xf>
    <xf borderId="3" fillId="0" fontId="4" numFmtId="0" xfId="0" applyBorder="1" applyFont="1"/>
    <xf borderId="1" fillId="3" fontId="3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4" numFmtId="0" xfId="0" applyBorder="1" applyFont="1"/>
    <xf borderId="0" fillId="0" fontId="5" numFmtId="0" xfId="0" applyAlignment="1" applyFont="1">
      <alignment shrinkToFit="0" vertical="center" wrapText="1"/>
    </xf>
    <xf borderId="5" fillId="4" fontId="2" numFmtId="0" xfId="0" applyAlignment="1" applyBorder="1" applyFill="1" applyFont="1">
      <alignment horizontal="center" readingOrder="0" vertical="center"/>
    </xf>
    <xf borderId="5" fillId="4" fontId="2" numFmtId="0" xfId="0" applyAlignment="1" applyBorder="1" applyFont="1">
      <alignment horizontal="left" vertical="center"/>
    </xf>
    <xf borderId="5" fillId="4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readingOrder="0" vertical="center"/>
    </xf>
    <xf borderId="5" fillId="5" fontId="2" numFmtId="3" xfId="0" applyAlignment="1" applyBorder="1" applyFill="1" applyFont="1" applyNumberFormat="1">
      <alignment horizontal="center" readingOrder="0" vertical="center"/>
    </xf>
    <xf borderId="5" fillId="6" fontId="2" numFmtId="10" xfId="0" applyAlignment="1" applyBorder="1" applyFill="1" applyFont="1" applyNumberFormat="1">
      <alignment horizontal="center" vertical="center"/>
    </xf>
    <xf borderId="5" fillId="6" fontId="2" numFmtId="9" xfId="0" applyAlignment="1" applyBorder="1" applyFont="1" applyNumberFormat="1">
      <alignment horizontal="center" vertical="center"/>
    </xf>
    <xf borderId="5" fillId="5" fontId="2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center" readingOrder="0" vertical="center"/>
    </xf>
    <xf borderId="5" fillId="6" fontId="6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left" readingOrder="0" vertical="center"/>
    </xf>
    <xf borderId="5" fillId="6" fontId="6" numFmtId="3" xfId="0" applyAlignment="1" applyBorder="1" applyFont="1" applyNumberFormat="1">
      <alignment horizontal="center" vertical="center"/>
    </xf>
    <xf borderId="5" fillId="6" fontId="6" numFmtId="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5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38.56"/>
    <col customWidth="1" min="3" max="3" width="13.56"/>
    <col customWidth="1" min="4" max="4" width="21.0"/>
    <col customWidth="1" min="5" max="5" width="18.56"/>
    <col customWidth="1" min="6" max="6" width="12.78"/>
    <col customWidth="1" min="7" max="26" width="8.56"/>
  </cols>
  <sheetData>
    <row r="1" ht="15.75" customHeight="1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 t="s">
        <v>1</v>
      </c>
      <c r="B2" s="5"/>
      <c r="C2" s="6" t="s">
        <v>2</v>
      </c>
      <c r="D2" s="7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8" t="s">
        <v>4</v>
      </c>
    </row>
    <row r="4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/>
      <c r="B8" s="10"/>
      <c r="C8" s="10"/>
      <c r="D8" s="11"/>
      <c r="E8" s="11"/>
      <c r="F8" s="1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2" t="s">
        <v>9</v>
      </c>
      <c r="B9" s="13" t="s">
        <v>10</v>
      </c>
      <c r="C9" s="12" t="s">
        <v>11</v>
      </c>
      <c r="D9" s="12" t="s">
        <v>12</v>
      </c>
      <c r="E9" s="12" t="s">
        <v>13</v>
      </c>
      <c r="F9" s="14" t="s">
        <v>14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5">
        <v>1.0</v>
      </c>
      <c r="B10" s="16" t="s">
        <v>15</v>
      </c>
      <c r="C10" s="17">
        <v>2.8127752E7</v>
      </c>
      <c r="D10" s="18">
        <f t="shared" ref="D10:D37" si="1">C10/$C$38</f>
        <v>0.2672302874</v>
      </c>
      <c r="E10" s="19">
        <f>D10</f>
        <v>0.2672302874</v>
      </c>
      <c r="F10" s="20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5">
        <v>2.0</v>
      </c>
      <c r="B11" s="16" t="s">
        <v>17</v>
      </c>
      <c r="C11" s="17">
        <v>1.918938E7</v>
      </c>
      <c r="D11" s="18">
        <f t="shared" si="1"/>
        <v>0.1823104645</v>
      </c>
      <c r="E11" s="19">
        <f t="shared" ref="E11:E37" si="2">E10+D11</f>
        <v>0.4495407518</v>
      </c>
      <c r="F11" s="20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5">
        <v>3.0</v>
      </c>
      <c r="B12" s="16" t="s">
        <v>18</v>
      </c>
      <c r="C12" s="17">
        <v>9281510.0</v>
      </c>
      <c r="D12" s="18">
        <f t="shared" si="1"/>
        <v>0.08817983693</v>
      </c>
      <c r="E12" s="19">
        <f t="shared" si="2"/>
        <v>0.5377205888</v>
      </c>
      <c r="F12" s="20" t="s">
        <v>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5">
        <v>4.0</v>
      </c>
      <c r="B13" s="16" t="s">
        <v>19</v>
      </c>
      <c r="C13" s="17">
        <v>8924459.0</v>
      </c>
      <c r="D13" s="18">
        <f t="shared" si="1"/>
        <v>0.08478764116</v>
      </c>
      <c r="E13" s="19">
        <f t="shared" si="2"/>
        <v>0.6225082299</v>
      </c>
      <c r="F13" s="20" t="s">
        <v>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5">
        <v>5.0</v>
      </c>
      <c r="B14" s="16" t="s">
        <v>20</v>
      </c>
      <c r="C14" s="17">
        <v>6765826.0</v>
      </c>
      <c r="D14" s="18">
        <f t="shared" si="1"/>
        <v>0.06427935038</v>
      </c>
      <c r="E14" s="19">
        <f t="shared" si="2"/>
        <v>0.6867875803</v>
      </c>
      <c r="F14" s="20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5">
        <v>6.0</v>
      </c>
      <c r="B15" s="16" t="s">
        <v>21</v>
      </c>
      <c r="C15" s="17">
        <v>5807486.0</v>
      </c>
      <c r="D15" s="18">
        <f t="shared" si="1"/>
        <v>0.05517455333</v>
      </c>
      <c r="E15" s="19">
        <f t="shared" si="2"/>
        <v>0.7419621336</v>
      </c>
      <c r="F15" s="20" t="s">
        <v>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5">
        <v>7.0</v>
      </c>
      <c r="B16" s="16" t="s">
        <v>22</v>
      </c>
      <c r="C16" s="17">
        <v>5072986.0</v>
      </c>
      <c r="D16" s="18">
        <f t="shared" si="1"/>
        <v>0.04819636872</v>
      </c>
      <c r="E16" s="19">
        <f t="shared" si="2"/>
        <v>0.7901585024</v>
      </c>
      <c r="F16" s="20" t="s">
        <v>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5">
        <v>8.0</v>
      </c>
      <c r="B17" s="16" t="s">
        <v>23</v>
      </c>
      <c r="C17" s="17">
        <v>5057733.0</v>
      </c>
      <c r="D17" s="18">
        <f t="shared" si="1"/>
        <v>0.04805145619</v>
      </c>
      <c r="E17" s="19">
        <f t="shared" si="2"/>
        <v>0.8382099586</v>
      </c>
      <c r="F17" s="21" t="s">
        <v>24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5">
        <v>9.0</v>
      </c>
      <c r="B18" s="16" t="s">
        <v>25</v>
      </c>
      <c r="C18" s="17">
        <v>4591523.0</v>
      </c>
      <c r="D18" s="18">
        <f t="shared" si="1"/>
        <v>0.04362218533</v>
      </c>
      <c r="E18" s="19">
        <f t="shared" si="2"/>
        <v>0.8818321439</v>
      </c>
      <c r="F18" s="21" t="s">
        <v>24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5">
        <v>10.0</v>
      </c>
      <c r="B19" s="16" t="s">
        <v>26</v>
      </c>
      <c r="C19" s="17">
        <v>4352958.0</v>
      </c>
      <c r="D19" s="18">
        <f t="shared" si="1"/>
        <v>0.04135567667</v>
      </c>
      <c r="E19" s="19">
        <f t="shared" si="2"/>
        <v>0.9231878206</v>
      </c>
      <c r="F19" s="21" t="s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5">
        <v>11.0</v>
      </c>
      <c r="B20" s="16" t="s">
        <v>27</v>
      </c>
      <c r="C20" s="17">
        <v>3770720.0</v>
      </c>
      <c r="D20" s="18">
        <f t="shared" si="1"/>
        <v>0.03582407116</v>
      </c>
      <c r="E20" s="19">
        <f t="shared" si="2"/>
        <v>0.9590118917</v>
      </c>
      <c r="F20" s="21" t="s">
        <v>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5">
        <v>12.0</v>
      </c>
      <c r="B21" s="16" t="s">
        <v>29</v>
      </c>
      <c r="C21" s="17">
        <v>3154280.0</v>
      </c>
      <c r="D21" s="18">
        <f t="shared" si="1"/>
        <v>0.02996752641</v>
      </c>
      <c r="E21" s="19">
        <f t="shared" si="2"/>
        <v>0.9889794181</v>
      </c>
      <c r="F21" s="21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5">
        <v>13.0</v>
      </c>
      <c r="B22" s="16" t="s">
        <v>30</v>
      </c>
      <c r="C22" s="17">
        <v>307990.0</v>
      </c>
      <c r="D22" s="18">
        <f t="shared" si="1"/>
        <v>0.00292608724</v>
      </c>
      <c r="E22" s="19">
        <f t="shared" si="2"/>
        <v>0.9919055054</v>
      </c>
      <c r="F22" s="21" t="s">
        <v>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5">
        <v>14.0</v>
      </c>
      <c r="B23" s="16" t="s">
        <v>31</v>
      </c>
      <c r="C23" s="17">
        <v>203930.0</v>
      </c>
      <c r="D23" s="18">
        <f t="shared" si="1"/>
        <v>0.001937455667</v>
      </c>
      <c r="E23" s="19">
        <f t="shared" si="2"/>
        <v>0.993842961</v>
      </c>
      <c r="F23" s="21" t="s">
        <v>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5">
        <v>15.0</v>
      </c>
      <c r="B24" s="16" t="s">
        <v>32</v>
      </c>
      <c r="C24" s="17">
        <v>156870.0</v>
      </c>
      <c r="D24" s="18">
        <f t="shared" si="1"/>
        <v>0.001490357821</v>
      </c>
      <c r="E24" s="19">
        <f t="shared" si="2"/>
        <v>0.9953333189</v>
      </c>
      <c r="F24" s="21" t="s">
        <v>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5">
        <v>16.0</v>
      </c>
      <c r="B25" s="16" t="s">
        <v>33</v>
      </c>
      <c r="C25" s="17">
        <v>146000.0</v>
      </c>
      <c r="D25" s="18">
        <f t="shared" si="1"/>
        <v>0.001387086389</v>
      </c>
      <c r="E25" s="19">
        <f t="shared" si="2"/>
        <v>0.9967204052</v>
      </c>
      <c r="F25" s="21" t="s">
        <v>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5">
        <v>17.0</v>
      </c>
      <c r="B26" s="16" t="s">
        <v>34</v>
      </c>
      <c r="C26" s="17">
        <v>115000.0</v>
      </c>
      <c r="D26" s="18">
        <f t="shared" si="1"/>
        <v>0.001092568046</v>
      </c>
      <c r="E26" s="19">
        <f t="shared" si="2"/>
        <v>0.9978129733</v>
      </c>
      <c r="F26" s="21" t="s">
        <v>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5">
        <v>18.0</v>
      </c>
      <c r="B27" s="16" t="s">
        <v>35</v>
      </c>
      <c r="C27" s="17">
        <v>62460.0</v>
      </c>
      <c r="D27" s="18">
        <f t="shared" si="1"/>
        <v>0.000593406958</v>
      </c>
      <c r="E27" s="19">
        <f t="shared" si="2"/>
        <v>0.9984063802</v>
      </c>
      <c r="F27" s="21" t="s">
        <v>28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5">
        <v>19.0</v>
      </c>
      <c r="B28" s="16" t="s">
        <v>36</v>
      </c>
      <c r="C28" s="17">
        <v>62450.0</v>
      </c>
      <c r="D28" s="18">
        <f t="shared" si="1"/>
        <v>0.0005933119521</v>
      </c>
      <c r="E28" s="19">
        <f t="shared" si="2"/>
        <v>0.9989996922</v>
      </c>
      <c r="F28" s="21" t="s">
        <v>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>
        <v>20.0</v>
      </c>
      <c r="B29" s="16" t="s">
        <v>37</v>
      </c>
      <c r="C29" s="17">
        <v>40000.0</v>
      </c>
      <c r="D29" s="18">
        <f t="shared" si="1"/>
        <v>0.0003800236683</v>
      </c>
      <c r="E29" s="19">
        <f t="shared" si="2"/>
        <v>0.9993797159</v>
      </c>
      <c r="F29" s="21" t="s">
        <v>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>
        <v>21.0</v>
      </c>
      <c r="B30" s="16" t="s">
        <v>38</v>
      </c>
      <c r="C30" s="17">
        <v>29480.0</v>
      </c>
      <c r="D30" s="18">
        <f t="shared" si="1"/>
        <v>0.0002800774435</v>
      </c>
      <c r="E30" s="19">
        <f t="shared" si="2"/>
        <v>0.9996597933</v>
      </c>
      <c r="F30" s="21" t="s">
        <v>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>
        <v>22.0</v>
      </c>
      <c r="B31" s="16" t="s">
        <v>39</v>
      </c>
      <c r="C31" s="17">
        <v>12150.0</v>
      </c>
      <c r="D31" s="18">
        <f t="shared" si="1"/>
        <v>0.0001154321892</v>
      </c>
      <c r="E31" s="19">
        <f t="shared" si="2"/>
        <v>0.9997752255</v>
      </c>
      <c r="F31" s="21" t="s">
        <v>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>
        <v>23.0</v>
      </c>
      <c r="B32" s="16" t="s">
        <v>40</v>
      </c>
      <c r="C32" s="17">
        <v>7200.0</v>
      </c>
      <c r="D32" s="18">
        <f t="shared" si="1"/>
        <v>0.00006840426029</v>
      </c>
      <c r="E32" s="19">
        <f t="shared" si="2"/>
        <v>0.9998436298</v>
      </c>
      <c r="F32" s="21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>
        <v>24.0</v>
      </c>
      <c r="B33" s="16" t="s">
        <v>41</v>
      </c>
      <c r="C33" s="17">
        <v>5200.0</v>
      </c>
      <c r="D33" s="18">
        <f t="shared" si="1"/>
        <v>0.00004940307687</v>
      </c>
      <c r="E33" s="19">
        <f t="shared" si="2"/>
        <v>0.9998930328</v>
      </c>
      <c r="F33" s="21" t="s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>
        <v>25.0</v>
      </c>
      <c r="B34" s="16" t="s">
        <v>42</v>
      </c>
      <c r="C34" s="17">
        <v>4300.0</v>
      </c>
      <c r="D34" s="18">
        <f t="shared" si="1"/>
        <v>0.00004085254434</v>
      </c>
      <c r="E34" s="19">
        <f t="shared" si="2"/>
        <v>0.9999338854</v>
      </c>
      <c r="F34" s="21" t="s">
        <v>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>
        <v>26.0</v>
      </c>
      <c r="B35" s="16" t="s">
        <v>43</v>
      </c>
      <c r="C35" s="17">
        <v>2980.0</v>
      </c>
      <c r="D35" s="18">
        <f t="shared" si="1"/>
        <v>0.00002831176328</v>
      </c>
      <c r="E35" s="19">
        <f t="shared" si="2"/>
        <v>0.9999621971</v>
      </c>
      <c r="F35" s="21" t="s">
        <v>28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>
        <v>27.0</v>
      </c>
      <c r="B36" s="16" t="s">
        <v>44</v>
      </c>
      <c r="C36" s="17">
        <v>2494.0</v>
      </c>
      <c r="D36" s="18">
        <f t="shared" si="1"/>
        <v>0.00002369447572</v>
      </c>
      <c r="E36" s="19">
        <f t="shared" si="2"/>
        <v>0.9999858916</v>
      </c>
      <c r="F36" s="21" t="s">
        <v>28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>
        <v>28.0</v>
      </c>
      <c r="B37" s="16" t="s">
        <v>45</v>
      </c>
      <c r="C37" s="17">
        <v>1485.0</v>
      </c>
      <c r="D37" s="18">
        <f t="shared" si="1"/>
        <v>0.00001410837868</v>
      </c>
      <c r="E37" s="19">
        <f t="shared" si="2"/>
        <v>1</v>
      </c>
      <c r="F37" s="21" t="s">
        <v>28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7.25" customHeight="1">
      <c r="A38" s="22"/>
      <c r="B38" s="23" t="s">
        <v>46</v>
      </c>
      <c r="C38" s="24">
        <f t="shared" ref="C38:D38" si="3">SUM(C10:C37)</f>
        <v>105256602</v>
      </c>
      <c r="D38" s="25">
        <f t="shared" si="3"/>
        <v>1</v>
      </c>
      <c r="E38" s="25"/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2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2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2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2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2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2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2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2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2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2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2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2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2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2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2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2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2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2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2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2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2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2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2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2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2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2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2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2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2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2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2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2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2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2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2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2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2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2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2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2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2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2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2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2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2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2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2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2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2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2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2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2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2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2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2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2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2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2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2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2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2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2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2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2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2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2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2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2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2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2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2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2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2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2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2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2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2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2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2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2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2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2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2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2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2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2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2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2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2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2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2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2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2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2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2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2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2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2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2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2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2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2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2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2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2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2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2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2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2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2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2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2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2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2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2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2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2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2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2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2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2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2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2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2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2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2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2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2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2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2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2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2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2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2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2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2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2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2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2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2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2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2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2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2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2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2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2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2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2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2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2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2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2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2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2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2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2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2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2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2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2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2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2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2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2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2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2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2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2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2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2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2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2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2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2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2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2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2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2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2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2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2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2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2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2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2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2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2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2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2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2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2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2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2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2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2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2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2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2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2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2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2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2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2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2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2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2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2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2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2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2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2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2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2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2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2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2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2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2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2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2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2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2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2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2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2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2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2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2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2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2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2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2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2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2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2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2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2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2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2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2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2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2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2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2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2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2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2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2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2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2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2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2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2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2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2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2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2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2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2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2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2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2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2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2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2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2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2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2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2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2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2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2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2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2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2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2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2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2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2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2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2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2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2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2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2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2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2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2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2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2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2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2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2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2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2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2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2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2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2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2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2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2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2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2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2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2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2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2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2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2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2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2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2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2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2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2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2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2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2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2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2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2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2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2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2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2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2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2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2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2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2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2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2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2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2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2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2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2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2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2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2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2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2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2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2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2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2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2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2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2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2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2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2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2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2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2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2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2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2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2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2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2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2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2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2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2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2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2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</sheetData>
  <mergeCells count="2">
    <mergeCell ref="C2:D2"/>
    <mergeCell ref="A8:C8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78"/>
    <col customWidth="1" min="2" max="2" width="9.0"/>
    <col customWidth="1" min="3" max="3" width="45.67"/>
    <col customWidth="1" min="4" max="4" width="13.56"/>
    <col customWidth="1" min="5" max="5" width="21.0"/>
    <col customWidth="1" min="6" max="6" width="18.56"/>
    <col customWidth="1" min="7" max="7" width="12.78"/>
    <col customWidth="1" min="8" max="27" width="8.56"/>
  </cols>
  <sheetData>
    <row r="1" ht="15.75" customHeight="1">
      <c r="A1" s="1" t="s">
        <v>0</v>
      </c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7.25" customHeight="1">
      <c r="A2" s="4" t="s">
        <v>1</v>
      </c>
      <c r="B2" s="5"/>
      <c r="C2" s="5"/>
      <c r="D2" s="6" t="s">
        <v>2</v>
      </c>
      <c r="E2" s="7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3</v>
      </c>
      <c r="B3" s="5"/>
      <c r="C3" s="8" t="s">
        <v>4</v>
      </c>
    </row>
    <row r="4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 t="s">
        <v>47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 t="s">
        <v>48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 t="s">
        <v>49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/>
      <c r="B8" s="10"/>
      <c r="C8" s="10"/>
      <c r="D8" s="10"/>
      <c r="E8" s="11"/>
      <c r="F8" s="11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12" t="s">
        <v>9</v>
      </c>
      <c r="B9" s="12" t="s">
        <v>50</v>
      </c>
      <c r="C9" s="13" t="s">
        <v>10</v>
      </c>
      <c r="D9" s="12" t="s">
        <v>11</v>
      </c>
      <c r="E9" s="12" t="s">
        <v>12</v>
      </c>
      <c r="F9" s="12" t="s">
        <v>13</v>
      </c>
      <c r="G9" s="14" t="s">
        <v>14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15">
        <v>1.0</v>
      </c>
      <c r="B10" s="27">
        <v>3.0</v>
      </c>
      <c r="C10" s="16" t="s">
        <v>51</v>
      </c>
      <c r="D10" s="17">
        <v>2.2960708E7</v>
      </c>
      <c r="E10" s="18">
        <f t="shared" ref="E10:E55" si="1">D10/$D$56</f>
        <v>0.218140312</v>
      </c>
      <c r="F10" s="19">
        <f>E10</f>
        <v>0.218140312</v>
      </c>
      <c r="G10" s="20" t="s">
        <v>16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5">
        <v>2.0</v>
      </c>
      <c r="B11" s="27">
        <v>44.0</v>
      </c>
      <c r="C11" s="16" t="s">
        <v>52</v>
      </c>
      <c r="D11" s="17">
        <v>1.918938E7</v>
      </c>
      <c r="E11" s="18">
        <f t="shared" si="1"/>
        <v>0.1823104645</v>
      </c>
      <c r="F11" s="19">
        <f t="shared" ref="F11:F55" si="2">F10+E11</f>
        <v>0.4004507765</v>
      </c>
      <c r="G11" s="20" t="s">
        <v>16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15">
        <v>3.0</v>
      </c>
      <c r="B12" s="27">
        <v>9.0</v>
      </c>
      <c r="C12" s="16" t="s">
        <v>53</v>
      </c>
      <c r="D12" s="17">
        <v>6664159.0</v>
      </c>
      <c r="E12" s="18">
        <f t="shared" si="1"/>
        <v>0.06331345373</v>
      </c>
      <c r="F12" s="19">
        <f t="shared" si="2"/>
        <v>0.4637642302</v>
      </c>
      <c r="G12" s="20" t="s">
        <v>16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15">
        <v>4.0</v>
      </c>
      <c r="B13" s="27">
        <v>10.0</v>
      </c>
      <c r="C13" s="16" t="s">
        <v>54</v>
      </c>
      <c r="D13" s="17">
        <v>5559876.0</v>
      </c>
      <c r="E13" s="18">
        <f t="shared" si="1"/>
        <v>0.05282211181</v>
      </c>
      <c r="F13" s="19">
        <f t="shared" si="2"/>
        <v>0.516586342</v>
      </c>
      <c r="G13" s="20" t="s">
        <v>16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15">
        <v>5.0</v>
      </c>
      <c r="B14" s="27">
        <v>17.0</v>
      </c>
      <c r="C14" s="16" t="s">
        <v>55</v>
      </c>
      <c r="D14" s="17">
        <v>5154064.0</v>
      </c>
      <c r="E14" s="18">
        <f t="shared" si="1"/>
        <v>0.04896665769</v>
      </c>
      <c r="F14" s="19">
        <f t="shared" si="2"/>
        <v>0.5655529997</v>
      </c>
      <c r="G14" s="20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15">
        <v>6.0</v>
      </c>
      <c r="B15" s="27">
        <v>4.0</v>
      </c>
      <c r="C15" s="16" t="s">
        <v>56</v>
      </c>
      <c r="D15" s="17">
        <v>4446493.0</v>
      </c>
      <c r="E15" s="18">
        <f t="shared" si="1"/>
        <v>0.04224431452</v>
      </c>
      <c r="F15" s="19">
        <f t="shared" si="2"/>
        <v>0.6077973142</v>
      </c>
      <c r="G15" s="20" t="s">
        <v>16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15">
        <v>7.0</v>
      </c>
      <c r="B16" s="27">
        <v>55.0</v>
      </c>
      <c r="C16" s="16" t="s">
        <v>57</v>
      </c>
      <c r="D16" s="17">
        <v>4285820.0</v>
      </c>
      <c r="E16" s="18">
        <f t="shared" si="1"/>
        <v>0.04071782595</v>
      </c>
      <c r="F16" s="19">
        <f t="shared" si="2"/>
        <v>0.6485151402</v>
      </c>
      <c r="G16" s="20" t="s">
        <v>16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5">
        <v>8.0</v>
      </c>
      <c r="B17" s="27">
        <v>5.0</v>
      </c>
      <c r="C17" s="16" t="s">
        <v>58</v>
      </c>
      <c r="D17" s="17">
        <v>3966846.0</v>
      </c>
      <c r="E17" s="18">
        <f t="shared" si="1"/>
        <v>0.03768738421</v>
      </c>
      <c r="F17" s="19">
        <f t="shared" si="2"/>
        <v>0.6862025244</v>
      </c>
      <c r="G17" s="20" t="s">
        <v>16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15">
        <v>9.0</v>
      </c>
      <c r="B18" s="27">
        <v>8.0</v>
      </c>
      <c r="C18" s="16" t="s">
        <v>59</v>
      </c>
      <c r="D18" s="17">
        <v>3945283.0</v>
      </c>
      <c r="E18" s="18">
        <f t="shared" si="1"/>
        <v>0.03748252295</v>
      </c>
      <c r="F18" s="19">
        <f t="shared" si="2"/>
        <v>0.7236850473</v>
      </c>
      <c r="G18" s="20" t="s">
        <v>16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15">
        <v>10.0</v>
      </c>
      <c r="B19" s="27">
        <v>6.0</v>
      </c>
      <c r="C19" s="16" t="s">
        <v>60</v>
      </c>
      <c r="D19" s="17">
        <v>3867546.0</v>
      </c>
      <c r="E19" s="18">
        <f t="shared" si="1"/>
        <v>0.03674397545</v>
      </c>
      <c r="F19" s="19">
        <f t="shared" si="2"/>
        <v>0.7604290228</v>
      </c>
      <c r="G19" s="20" t="s">
        <v>16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15">
        <v>11.0</v>
      </c>
      <c r="B20" s="27">
        <v>85.0</v>
      </c>
      <c r="C20" s="16" t="s">
        <v>61</v>
      </c>
      <c r="D20" s="17">
        <v>3143120.0</v>
      </c>
      <c r="E20" s="18">
        <f t="shared" si="1"/>
        <v>0.0298614998</v>
      </c>
      <c r="F20" s="19">
        <f t="shared" si="2"/>
        <v>0.7902905226</v>
      </c>
      <c r="G20" s="20" t="s">
        <v>16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5">
        <v>12.0</v>
      </c>
      <c r="B21" s="27">
        <v>15.0</v>
      </c>
      <c r="C21" s="16" t="s">
        <v>62</v>
      </c>
      <c r="D21" s="17">
        <v>2972378.0</v>
      </c>
      <c r="E21" s="18">
        <f t="shared" si="1"/>
        <v>0.02823934977</v>
      </c>
      <c r="F21" s="19">
        <f t="shared" si="2"/>
        <v>0.8185298724</v>
      </c>
      <c r="G21" s="21" t="s">
        <v>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15">
        <v>13.0</v>
      </c>
      <c r="B22" s="27">
        <v>72.0</v>
      </c>
      <c r="C22" s="16" t="s">
        <v>63</v>
      </c>
      <c r="D22" s="17">
        <v>2436880.0</v>
      </c>
      <c r="E22" s="18">
        <f t="shared" si="1"/>
        <v>0.02315180192</v>
      </c>
      <c r="F22" s="19">
        <f t="shared" si="2"/>
        <v>0.8416816743</v>
      </c>
      <c r="G22" s="21" t="s">
        <v>24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15">
        <v>14.0</v>
      </c>
      <c r="B23" s="27">
        <v>46.0</v>
      </c>
      <c r="C23" s="16" t="s">
        <v>64</v>
      </c>
      <c r="D23" s="17">
        <v>2260300.0</v>
      </c>
      <c r="E23" s="18">
        <f t="shared" si="1"/>
        <v>0.02147418743</v>
      </c>
      <c r="F23" s="19">
        <f t="shared" si="2"/>
        <v>0.8631558617</v>
      </c>
      <c r="G23" s="21" t="s">
        <v>24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15">
        <v>15.0</v>
      </c>
      <c r="B24" s="27">
        <v>54.0</v>
      </c>
      <c r="C24" s="16" t="s">
        <v>65</v>
      </c>
      <c r="D24" s="17">
        <v>2140790.0</v>
      </c>
      <c r="E24" s="18">
        <f t="shared" si="1"/>
        <v>0.02033877172</v>
      </c>
      <c r="F24" s="19">
        <f t="shared" si="2"/>
        <v>0.8834946334</v>
      </c>
      <c r="G24" s="21" t="s">
        <v>24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15">
        <v>16.0</v>
      </c>
      <c r="B25" s="27">
        <v>49.0</v>
      </c>
      <c r="C25" s="16" t="s">
        <v>57</v>
      </c>
      <c r="D25" s="17">
        <v>1865870.0</v>
      </c>
      <c r="E25" s="18">
        <f t="shared" si="1"/>
        <v>0.01772686905</v>
      </c>
      <c r="F25" s="19">
        <f t="shared" si="2"/>
        <v>0.9012215025</v>
      </c>
      <c r="G25" s="21" t="s">
        <v>24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15">
        <v>17.0</v>
      </c>
      <c r="B26" s="27">
        <v>35.0</v>
      </c>
      <c r="C26" s="16" t="s">
        <v>60</v>
      </c>
      <c r="D26" s="17">
        <v>1549275.0</v>
      </c>
      <c r="E26" s="18">
        <f t="shared" si="1"/>
        <v>0.01471902922</v>
      </c>
      <c r="F26" s="19">
        <f t="shared" si="2"/>
        <v>0.9159405317</v>
      </c>
      <c r="G26" s="21" t="s">
        <v>24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15">
        <v>18.0</v>
      </c>
      <c r="B27" s="27">
        <v>36.0</v>
      </c>
      <c r="C27" s="16" t="s">
        <v>66</v>
      </c>
      <c r="D27" s="17">
        <v>1349005.0</v>
      </c>
      <c r="E27" s="18">
        <f t="shared" si="1"/>
        <v>0.01281634571</v>
      </c>
      <c r="F27" s="19">
        <f t="shared" si="2"/>
        <v>0.9287568774</v>
      </c>
      <c r="G27" s="21" t="s">
        <v>24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15">
        <v>19.0</v>
      </c>
      <c r="B28" s="27">
        <v>58.0</v>
      </c>
      <c r="C28" s="16" t="s">
        <v>67</v>
      </c>
      <c r="D28" s="17">
        <v>1112450.0</v>
      </c>
      <c r="E28" s="18">
        <f t="shared" si="1"/>
        <v>0.01056893324</v>
      </c>
      <c r="F28" s="19">
        <f t="shared" si="2"/>
        <v>0.9393258107</v>
      </c>
      <c r="G28" s="21" t="s">
        <v>24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15">
        <v>20.0</v>
      </c>
      <c r="B29" s="27">
        <v>34.0</v>
      </c>
      <c r="C29" s="16" t="s">
        <v>68</v>
      </c>
      <c r="D29" s="17">
        <v>1106140.0</v>
      </c>
      <c r="E29" s="18">
        <f t="shared" si="1"/>
        <v>0.01050898451</v>
      </c>
      <c r="F29" s="19">
        <f t="shared" si="2"/>
        <v>0.9498347952</v>
      </c>
      <c r="G29" s="21" t="s">
        <v>24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15">
        <v>21.0</v>
      </c>
      <c r="B30" s="27">
        <v>52.0</v>
      </c>
      <c r="C30" s="16" t="s">
        <v>57</v>
      </c>
      <c r="D30" s="17">
        <v>989030.0</v>
      </c>
      <c r="E30" s="18">
        <f t="shared" si="1"/>
        <v>0.009396370215</v>
      </c>
      <c r="F30" s="19">
        <f t="shared" si="2"/>
        <v>0.9592311654</v>
      </c>
      <c r="G30" s="21" t="s">
        <v>28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15">
        <v>22.0</v>
      </c>
      <c r="B31" s="27">
        <v>16.0</v>
      </c>
      <c r="C31" s="16" t="s">
        <v>69</v>
      </c>
      <c r="D31" s="17">
        <v>761920.0</v>
      </c>
      <c r="E31" s="18">
        <f t="shared" si="1"/>
        <v>0.007238690833</v>
      </c>
      <c r="F31" s="19">
        <f t="shared" si="2"/>
        <v>0.9664698562</v>
      </c>
      <c r="G31" s="21" t="s">
        <v>28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15">
        <v>23.0</v>
      </c>
      <c r="B32" s="27">
        <v>73.0</v>
      </c>
      <c r="C32" s="16" t="s">
        <v>70</v>
      </c>
      <c r="D32" s="17">
        <v>717400.0</v>
      </c>
      <c r="E32" s="18">
        <f t="shared" si="1"/>
        <v>0.00681572449</v>
      </c>
      <c r="F32" s="19">
        <f t="shared" si="2"/>
        <v>0.9732855807</v>
      </c>
      <c r="G32" s="21" t="s">
        <v>28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15">
        <v>24.0</v>
      </c>
      <c r="B33" s="27">
        <v>86.0</v>
      </c>
      <c r="C33" s="16" t="s">
        <v>71</v>
      </c>
      <c r="D33" s="17">
        <v>627600.0</v>
      </c>
      <c r="E33" s="18">
        <f t="shared" si="1"/>
        <v>0.005962571355</v>
      </c>
      <c r="F33" s="19">
        <f t="shared" si="2"/>
        <v>0.9792481521</v>
      </c>
      <c r="G33" s="21" t="s">
        <v>28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15">
        <v>25.0</v>
      </c>
      <c r="B34" s="27">
        <v>33.0</v>
      </c>
      <c r="C34" s="16" t="s">
        <v>72</v>
      </c>
      <c r="D34" s="17">
        <v>618660.0</v>
      </c>
      <c r="E34" s="18">
        <f t="shared" si="1"/>
        <v>0.005877636065</v>
      </c>
      <c r="F34" s="19">
        <f t="shared" si="2"/>
        <v>0.9851257881</v>
      </c>
      <c r="G34" s="21" t="s">
        <v>28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15">
        <v>26.0</v>
      </c>
      <c r="B35" s="27">
        <v>7.0</v>
      </c>
      <c r="C35" s="16" t="s">
        <v>73</v>
      </c>
      <c r="D35" s="17">
        <v>283580.0</v>
      </c>
      <c r="E35" s="18">
        <f t="shared" si="1"/>
        <v>0.002694177796</v>
      </c>
      <c r="F35" s="19">
        <f t="shared" si="2"/>
        <v>0.9878199659</v>
      </c>
      <c r="G35" s="21" t="s">
        <v>28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15">
        <v>27.0</v>
      </c>
      <c r="B36" s="27">
        <v>59.0</v>
      </c>
      <c r="C36" s="16" t="s">
        <v>74</v>
      </c>
      <c r="D36" s="17">
        <v>247610.0</v>
      </c>
      <c r="E36" s="18">
        <f t="shared" si="1"/>
        <v>0.002352441512</v>
      </c>
      <c r="F36" s="19">
        <f t="shared" si="2"/>
        <v>0.9901724074</v>
      </c>
      <c r="G36" s="21" t="s">
        <v>28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15">
        <v>28.0</v>
      </c>
      <c r="B37" s="27">
        <v>31.0</v>
      </c>
      <c r="C37" s="16" t="s">
        <v>75</v>
      </c>
      <c r="D37" s="17">
        <v>203930.0</v>
      </c>
      <c r="E37" s="18">
        <f t="shared" si="1"/>
        <v>0.001937455667</v>
      </c>
      <c r="F37" s="19">
        <f t="shared" si="2"/>
        <v>0.9921098631</v>
      </c>
      <c r="G37" s="21" t="s">
        <v>28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15">
        <v>29.0</v>
      </c>
      <c r="B38" s="27">
        <v>27.0</v>
      </c>
      <c r="C38" s="16" t="s">
        <v>76</v>
      </c>
      <c r="D38" s="17">
        <v>156870.0</v>
      </c>
      <c r="E38" s="18">
        <f t="shared" si="1"/>
        <v>0.001490357821</v>
      </c>
      <c r="F38" s="19">
        <f t="shared" si="2"/>
        <v>0.9936002209</v>
      </c>
      <c r="G38" s="21" t="s">
        <v>28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15">
        <v>30.0</v>
      </c>
      <c r="B39" s="27">
        <v>22.0</v>
      </c>
      <c r="C39" s="16" t="s">
        <v>77</v>
      </c>
      <c r="D39" s="17">
        <v>145030.0</v>
      </c>
      <c r="E39" s="18">
        <f t="shared" si="1"/>
        <v>0.001377870815</v>
      </c>
      <c r="F39" s="19">
        <f t="shared" si="2"/>
        <v>0.9949780917</v>
      </c>
      <c r="G39" s="21" t="s">
        <v>28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5">
        <v>31.0</v>
      </c>
      <c r="B40" s="27">
        <v>51.0</v>
      </c>
      <c r="C40" s="16" t="s">
        <v>78</v>
      </c>
      <c r="D40" s="17">
        <v>136000.0</v>
      </c>
      <c r="E40" s="18">
        <f t="shared" si="1"/>
        <v>0.001292080472</v>
      </c>
      <c r="F40" s="19">
        <f t="shared" si="2"/>
        <v>0.9962701722</v>
      </c>
      <c r="G40" s="21" t="s">
        <v>28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5">
        <v>32.0</v>
      </c>
      <c r="B41" s="27">
        <v>32.0</v>
      </c>
      <c r="C41" s="16" t="s">
        <v>79</v>
      </c>
      <c r="D41" s="17">
        <v>115000.0</v>
      </c>
      <c r="E41" s="18">
        <f t="shared" si="1"/>
        <v>0.001092568046</v>
      </c>
      <c r="F41" s="19">
        <f t="shared" si="2"/>
        <v>0.9973627402</v>
      </c>
      <c r="G41" s="21" t="s">
        <v>28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15">
        <v>33.0</v>
      </c>
      <c r="B42" s="27">
        <v>29.0</v>
      </c>
      <c r="C42" s="16" t="s">
        <v>80</v>
      </c>
      <c r="D42" s="17">
        <v>62460.0</v>
      </c>
      <c r="E42" s="18">
        <f t="shared" si="1"/>
        <v>0.000593406958</v>
      </c>
      <c r="F42" s="19">
        <f t="shared" si="2"/>
        <v>0.9979561472</v>
      </c>
      <c r="G42" s="21" t="s">
        <v>28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5">
        <v>34.0</v>
      </c>
      <c r="B43" s="27">
        <v>30.0</v>
      </c>
      <c r="C43" s="16" t="s">
        <v>81</v>
      </c>
      <c r="D43" s="17">
        <v>62450.0</v>
      </c>
      <c r="E43" s="18">
        <f t="shared" si="1"/>
        <v>0.0005933119521</v>
      </c>
      <c r="F43" s="19">
        <f t="shared" si="2"/>
        <v>0.9985494592</v>
      </c>
      <c r="G43" s="21" t="s">
        <v>28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15">
        <v>35.0</v>
      </c>
      <c r="B44" s="27">
        <v>60.0</v>
      </c>
      <c r="C44" s="16" t="s">
        <v>82</v>
      </c>
      <c r="D44" s="17">
        <v>40000.0</v>
      </c>
      <c r="E44" s="18">
        <f t="shared" si="1"/>
        <v>0.0003800236683</v>
      </c>
      <c r="F44" s="19">
        <f t="shared" si="2"/>
        <v>0.9989294828</v>
      </c>
      <c r="G44" s="21" t="s">
        <v>28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15">
        <v>36.0</v>
      </c>
      <c r="B45" s="27">
        <v>28.0</v>
      </c>
      <c r="C45" s="16" t="s">
        <v>83</v>
      </c>
      <c r="D45" s="17">
        <v>29480.0</v>
      </c>
      <c r="E45" s="18">
        <f t="shared" si="1"/>
        <v>0.0002800774435</v>
      </c>
      <c r="F45" s="19">
        <f t="shared" si="2"/>
        <v>0.9992095603</v>
      </c>
      <c r="G45" s="21" t="s">
        <v>28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15">
        <v>37.0</v>
      </c>
      <c r="B46" s="27">
        <v>57.0</v>
      </c>
      <c r="C46" s="16" t="s">
        <v>84</v>
      </c>
      <c r="D46" s="17">
        <v>24410.0</v>
      </c>
      <c r="E46" s="18">
        <f t="shared" si="1"/>
        <v>0.0002319094436</v>
      </c>
      <c r="F46" s="19">
        <f t="shared" si="2"/>
        <v>0.9994414697</v>
      </c>
      <c r="G46" s="21" t="s">
        <v>28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5">
        <v>38.0</v>
      </c>
      <c r="B47" s="27">
        <v>87.0</v>
      </c>
      <c r="C47" s="16" t="s">
        <v>51</v>
      </c>
      <c r="D47" s="17">
        <v>12980.0</v>
      </c>
      <c r="E47" s="18">
        <f t="shared" si="1"/>
        <v>0.0001233176803</v>
      </c>
      <c r="F47" s="19">
        <f t="shared" si="2"/>
        <v>0.9995647874</v>
      </c>
      <c r="G47" s="21" t="s">
        <v>28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5">
        <v>39.0</v>
      </c>
      <c r="B48" s="27">
        <v>37.0</v>
      </c>
      <c r="C48" s="16" t="s">
        <v>85</v>
      </c>
      <c r="D48" s="17">
        <v>12150.0</v>
      </c>
      <c r="E48" s="18">
        <f t="shared" si="1"/>
        <v>0.0001154321892</v>
      </c>
      <c r="F48" s="19">
        <f t="shared" si="2"/>
        <v>0.9996802196</v>
      </c>
      <c r="G48" s="21" t="s">
        <v>28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5">
        <v>40.0</v>
      </c>
      <c r="B49" s="27">
        <v>79.0</v>
      </c>
      <c r="C49" s="16" t="s">
        <v>78</v>
      </c>
      <c r="D49" s="17">
        <v>10000.0</v>
      </c>
      <c r="E49" s="18">
        <f t="shared" si="1"/>
        <v>0.00009500591706</v>
      </c>
      <c r="F49" s="19">
        <f t="shared" si="2"/>
        <v>0.9997752255</v>
      </c>
      <c r="G49" s="21" t="s">
        <v>28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5">
        <v>41.0</v>
      </c>
      <c r="B50" s="27">
        <v>39.0</v>
      </c>
      <c r="C50" s="16" t="s">
        <v>86</v>
      </c>
      <c r="D50" s="17">
        <v>7200.0</v>
      </c>
      <c r="E50" s="18">
        <f t="shared" si="1"/>
        <v>0.00006840426029</v>
      </c>
      <c r="F50" s="19">
        <f t="shared" si="2"/>
        <v>0.9998436298</v>
      </c>
      <c r="G50" s="21" t="s">
        <v>28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5">
        <v>42.0</v>
      </c>
      <c r="B51" s="27">
        <v>42.0</v>
      </c>
      <c r="C51" s="16" t="s">
        <v>87</v>
      </c>
      <c r="D51" s="17">
        <v>5200.0</v>
      </c>
      <c r="E51" s="18">
        <f t="shared" si="1"/>
        <v>0.00004940307687</v>
      </c>
      <c r="F51" s="19">
        <f t="shared" si="2"/>
        <v>0.9998930328</v>
      </c>
      <c r="G51" s="21" t="s">
        <v>28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5">
        <v>43.0</v>
      </c>
      <c r="B52" s="27">
        <v>38.0</v>
      </c>
      <c r="C52" s="16" t="s">
        <v>88</v>
      </c>
      <c r="D52" s="17">
        <v>4300.0</v>
      </c>
      <c r="E52" s="18">
        <f t="shared" si="1"/>
        <v>0.00004085254434</v>
      </c>
      <c r="F52" s="19">
        <f t="shared" si="2"/>
        <v>0.9999338854</v>
      </c>
      <c r="G52" s="21" t="s">
        <v>28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5">
        <v>44.0</v>
      </c>
      <c r="B53" s="27">
        <v>2.0</v>
      </c>
      <c r="C53" s="16" t="s">
        <v>89</v>
      </c>
      <c r="D53" s="17">
        <v>2980.0</v>
      </c>
      <c r="E53" s="18">
        <f t="shared" si="1"/>
        <v>0.00002831176328</v>
      </c>
      <c r="F53" s="19">
        <f t="shared" si="2"/>
        <v>0.9999621971</v>
      </c>
      <c r="G53" s="21" t="s">
        <v>28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5">
        <v>45.0</v>
      </c>
      <c r="B54" s="27">
        <v>67.0</v>
      </c>
      <c r="C54" s="16" t="s">
        <v>90</v>
      </c>
      <c r="D54" s="17">
        <v>2494.0</v>
      </c>
      <c r="E54" s="18">
        <f t="shared" si="1"/>
        <v>0.00002369447572</v>
      </c>
      <c r="F54" s="19">
        <f t="shared" si="2"/>
        <v>0.9999858916</v>
      </c>
      <c r="G54" s="21" t="s">
        <v>28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5">
        <v>46.0</v>
      </c>
      <c r="B55" s="27">
        <v>77.0</v>
      </c>
      <c r="C55" s="16" t="s">
        <v>91</v>
      </c>
      <c r="D55" s="17">
        <v>1485.0</v>
      </c>
      <c r="E55" s="18">
        <f t="shared" si="1"/>
        <v>0.00001410837868</v>
      </c>
      <c r="F55" s="19">
        <f t="shared" si="2"/>
        <v>1</v>
      </c>
      <c r="G55" s="21" t="s">
        <v>28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7.25" customHeight="1">
      <c r="A56" s="22"/>
      <c r="B56" s="22"/>
      <c r="C56" s="23" t="s">
        <v>46</v>
      </c>
      <c r="D56" s="24">
        <f t="shared" ref="D56:E56" si="3">SUM(D10:D55)</f>
        <v>105256602</v>
      </c>
      <c r="E56" s="25">
        <f t="shared" si="3"/>
        <v>1</v>
      </c>
      <c r="F56" s="25"/>
      <c r="G56" s="2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2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2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2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2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2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2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2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2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2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2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2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2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2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2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2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2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2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2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2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2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2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2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2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2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2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2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2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2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2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2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2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2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2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2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2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2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2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2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2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2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2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2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2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2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2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2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2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2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2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2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2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2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2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2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2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2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2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2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2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2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2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2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2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2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2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2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2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2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2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2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2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2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2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2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2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2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2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2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2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2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2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2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2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2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2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2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2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2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2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2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2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2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2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2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2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2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2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2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2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2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2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2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2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2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2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2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2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2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2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2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2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2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2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2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2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2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2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2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2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2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2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2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2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2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2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2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2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2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2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2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2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2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2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2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2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2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2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2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2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2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2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2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2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2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2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2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2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2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2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2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2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2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2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2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2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2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2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2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2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2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2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2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2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2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2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2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2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2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2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2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2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2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2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2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2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2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2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2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2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2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2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2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2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2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2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2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2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2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2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2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2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2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2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2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2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2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2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2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2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2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2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2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2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2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2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2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2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2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2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2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2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2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2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2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2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2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2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2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2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2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2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2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2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2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2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2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2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2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2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2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2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2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2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2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2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2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2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2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2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2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2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2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2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2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2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2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2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2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2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2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2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2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2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2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2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2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2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2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2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2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2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2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2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2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2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2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2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2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2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2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2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2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2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2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2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2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2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2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2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2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2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2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2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2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2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2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2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2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2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2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2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2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2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2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2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2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2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2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2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2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2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2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2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2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2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2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2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2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2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2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2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2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2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2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2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2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2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2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2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2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2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2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2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2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2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2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2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2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2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2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2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2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2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2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2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2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2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2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2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2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2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2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2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2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2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2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2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2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2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2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2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2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2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2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2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2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2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2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2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2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2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2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2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2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2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2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2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2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2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2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2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2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2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2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2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2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2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2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2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2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2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2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2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2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2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2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2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2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2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2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2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2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2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2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2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2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2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2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2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2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2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2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2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2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2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2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2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2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2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2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2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2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2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2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2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2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2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2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2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2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2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2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2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2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2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2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2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2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2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2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2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2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2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2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2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2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2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2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2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2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2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2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2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2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2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2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2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2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2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2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2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2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2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2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2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2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2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2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2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2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2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2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2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2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2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2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2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2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2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2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2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2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2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2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2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2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2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2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2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2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2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2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2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2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2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2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2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2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2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2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2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2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2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2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2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2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2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2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2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2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2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2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2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2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2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2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2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2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2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2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2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2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2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2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2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2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2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2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2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2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2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2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2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2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2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2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2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2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2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2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2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2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2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2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2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2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2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2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2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2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2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2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2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2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2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2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2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2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2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2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2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2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2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2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2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2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2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2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2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2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2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2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2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2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2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2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2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2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2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2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2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2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2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2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2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2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2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2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2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2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2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2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2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2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2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2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2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2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2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2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2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2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2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2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2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2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2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2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2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2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2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2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2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2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2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2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2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2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2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2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2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2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2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2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2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2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2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2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2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2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2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2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2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2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2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2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2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2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2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2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2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2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2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2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2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2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2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2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2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2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2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2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2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2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2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2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2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2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2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2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2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2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2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2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2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2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2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2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2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2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2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2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2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2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2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2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2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2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2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2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2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2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2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2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2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2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2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2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2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2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2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2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2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2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2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2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2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2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2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2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2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2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2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2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2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2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2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2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2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2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2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2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2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2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2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2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2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2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2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2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2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2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2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2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2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2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2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2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2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2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2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2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2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2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2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2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2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2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2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2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2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2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2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2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2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2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2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2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2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2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2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2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2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2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2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2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2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2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2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2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2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2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2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2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2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2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2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2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2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2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2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2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2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2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2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2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2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2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2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2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2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2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2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2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2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2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2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2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2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2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2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2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2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2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2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2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2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2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2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2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2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2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2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2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2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2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2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2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2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2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2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2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2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2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2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2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2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2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2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2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2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2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2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2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2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2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2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2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2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2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2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2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2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2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2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2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2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2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2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2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2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2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2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2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2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2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2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2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2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2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2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2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2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2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2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2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2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2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2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2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2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2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2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2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2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2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2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2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2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2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2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2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2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2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2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2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2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2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2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2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2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2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2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2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2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2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2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2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2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2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2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2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2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2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2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2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2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2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2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2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2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2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2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2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2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2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2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2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2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2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2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2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2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2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2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2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2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2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2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2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2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2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2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2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2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2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2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2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2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2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2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2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2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2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2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2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2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2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2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2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2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2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2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2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2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2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2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2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2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2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2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2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2">
    <mergeCell ref="D2:E2"/>
    <mergeCell ref="A8:D8"/>
  </mergeCells>
  <printOptions/>
  <pageMargins bottom="1.0" footer="0.0" header="0.0" left="0.75" right="0.75" top="1.0"/>
  <pageSetup paperSize="9" orientation="portrait"/>
  <drawing r:id="rId1"/>
</worksheet>
</file>