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Excel Projects\"/>
    </mc:Choice>
  </mc:AlternateContent>
  <xr:revisionPtr revIDLastSave="0" documentId="13_ncr:1_{8FD27D0A-930D-4CAA-8E90-286E0DD580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les Report" sheetId="1" r:id="rId1"/>
    <sheet name="Best Sales Person" sheetId="2" r:id="rId2"/>
  </sheet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27" i="1"/>
  <c r="D28" i="1"/>
  <c r="D29" i="1"/>
  <c r="D26" i="1"/>
  <c r="I16" i="1"/>
  <c r="J3" i="1"/>
  <c r="J4" i="1"/>
  <c r="J5" i="1"/>
  <c r="K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J11" i="1"/>
  <c r="J2" i="1"/>
  <c r="J18" i="1" l="1"/>
  <c r="K11" i="1"/>
  <c r="L11" i="1" s="1"/>
  <c r="K3" i="1"/>
  <c r="L3" i="1" s="1"/>
  <c r="L5" i="1"/>
  <c r="K4" i="1"/>
  <c r="L4" i="1" s="1"/>
  <c r="K10" i="1"/>
  <c r="L10" i="1" s="1"/>
  <c r="K2" i="1"/>
  <c r="L2" i="1" s="1"/>
  <c r="J17" i="1"/>
  <c r="L16" i="1" l="1"/>
  <c r="K16" i="1"/>
</calcChain>
</file>

<file path=xl/sharedStrings.xml><?xml version="1.0" encoding="utf-8"?>
<sst xmlns="http://schemas.openxmlformats.org/spreadsheetml/2006/main" count="84" uniqueCount="50">
  <si>
    <t>Date</t>
  </si>
  <si>
    <t>Product Name</t>
  </si>
  <si>
    <t>Category</t>
  </si>
  <si>
    <t>Quantity</t>
  </si>
  <si>
    <t>Unit Price (₦)</t>
  </si>
  <si>
    <t>Total (₦)</t>
  </si>
  <si>
    <t>Phone Number</t>
  </si>
  <si>
    <t>01/06/2025</t>
  </si>
  <si>
    <t>03/06/2025</t>
  </si>
  <si>
    <t>05/06/2025</t>
  </si>
  <si>
    <t>08/06/2025</t>
  </si>
  <si>
    <t>10/06/2025</t>
  </si>
  <si>
    <t>13/06/2025</t>
  </si>
  <si>
    <t>17/06/2025</t>
  </si>
  <si>
    <t>21/06/2025</t>
  </si>
  <si>
    <t>25/06/2025</t>
  </si>
  <si>
    <t>28/06/2025</t>
  </si>
  <si>
    <t>Luxury Bathroom Tap</t>
  </si>
  <si>
    <t>Wooden Panel Door</t>
  </si>
  <si>
    <t>Shower Set Deluxe</t>
  </si>
  <si>
    <t>Steel Security Door</t>
  </si>
  <si>
    <t>Wall-Hung Toilet Bowl</t>
  </si>
  <si>
    <t>PVC Bathroom Door</t>
  </si>
  <si>
    <t>Double Vanity Sink Set</t>
  </si>
  <si>
    <t>Aluminium Frame Door</t>
  </si>
  <si>
    <t>Concealed Flush Tank</t>
  </si>
  <si>
    <t>Bathroom Mirror Cabinet</t>
  </si>
  <si>
    <t>Sanitary Ware</t>
  </si>
  <si>
    <t>Door</t>
  </si>
  <si>
    <t>0803 123 4567</t>
  </si>
  <si>
    <t>0806 876 2345</t>
  </si>
  <si>
    <t>Cost Price</t>
  </si>
  <si>
    <t>Transaction ID</t>
  </si>
  <si>
    <t>Product Code</t>
  </si>
  <si>
    <t xml:space="preserve">Cmmision10% for items less than $5,000, 20% for items more than $5,000 </t>
  </si>
  <si>
    <t>Profit</t>
  </si>
  <si>
    <t>Grace</t>
  </si>
  <si>
    <t>Udofia</t>
  </si>
  <si>
    <t>Musa</t>
  </si>
  <si>
    <t>Ibrahim</t>
  </si>
  <si>
    <t>Salesperson First Name</t>
  </si>
  <si>
    <t>Sales Person Last Name</t>
  </si>
  <si>
    <t>Net Profit</t>
  </si>
  <si>
    <t>Sum of all Items</t>
  </si>
  <si>
    <t>Sum of all Items valued more than 5000</t>
  </si>
  <si>
    <t>sum of all items valued at 5000 or less</t>
  </si>
  <si>
    <t>Row Labels</t>
  </si>
  <si>
    <t>Grand Total</t>
  </si>
  <si>
    <t>Sum of Total (₦)</t>
  </si>
  <si>
    <t>Full Name using concatenation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</si>
</sst>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NGN]\ * #,##0.00_);_([$NGN]\ * \(#,##0.00\);_([$NGN]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1" fillId="0" borderId="0" xfId="0" applyFont="1" applyAlignment="1">
      <alignment textRotation="90" wrapText="1"/>
    </xf>
    <xf numFmtId="0" fontId="0" fillId="2" borderId="0" xfId="0" applyFill="1"/>
    <xf numFmtId="164" fontId="0" fillId="2" borderId="0" xfId="0" applyNumberFormat="1" applyFill="1"/>
    <xf numFmtId="0" fontId="1" fillId="0" borderId="1" xfId="0" applyFont="1" applyBorder="1" applyAlignment="1">
      <alignment horizontal="center" vertical="top" textRotation="90" wrapText="1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8">
    <dxf>
      <numFmt numFmtId="164" formatCode="_([$NGN]\ * #,##0.00_);_([$NGN]\ * \(#,##0.00\);_([$NGN]\ * &quot;-&quot;??_);_(@_)"/>
    </dxf>
    <dxf>
      <numFmt numFmtId="164" formatCode="_([$NGN]\ * #,##0.00_);_([$NGN]\ * \(#,##0.00\);_([$NGN]\ * &quot;-&quot;??_);_(@_)"/>
    </dxf>
    <dxf>
      <numFmt numFmtId="164" formatCode="_([$NGN]\ * #,##0.00_);_([$NGN]\ * \(#,##0.00\);_([$NGN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NGN]\ * #,##0.00_);_([$NGN]\ * \(#,##0.00\);_([$NGN]\ * &quot;-&quot;??_);_(@_)"/>
    </dxf>
    <dxf>
      <numFmt numFmtId="164" formatCode="_([$NGN]\ * #,##0.00_);_([$NGN]\ * \(#,##0.00\);_([$NGN]\ * &quot;-&quot;??_);_(@_)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9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[Sample_Sales_Report_June_for_ABC_Doors_2025.xlsx]Best Sales Person!PivotTable1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'Best Sales Person'!$B$3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F95-40BA-9650-1A6C5905D6D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97C-45F9-8A5B-0E0D06437469}"/>
              </c:ext>
            </c:extLst>
          </c:dPt>
          <c:cat>
            <c:strRef>
              <c:f>'Best Sales Person'!$A$4:$A$6</c:f>
              <c:strCache>
                <c:ptCount val="2"/>
                <c:pt idx="0">
                  <c:v>Ibrahim</c:v>
                </c:pt>
                <c:pt idx="1">
                  <c:v>Udofia</c:v>
                </c:pt>
              </c:strCache>
            </c:strRef>
          </c:cat>
          <c:val>
            <c:numRef>
              <c:f>'Best Sales Person'!$B$4:$B$6</c:f>
              <c:numCache>
                <c:formatCode>_([$NGN]\ * #,##0.00_);_([$NGN]\ * \(#,##0.00\);_([$NGN]\ * "-"??_);_(@_)</c:formatCode>
                <c:ptCount val="2"/>
                <c:pt idx="0">
                  <c:v>691000</c:v>
                </c:pt>
                <c:pt idx="1">
                  <c:v>506000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5-40BA-9650-1A6C5905D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7620</xdr:rowOff>
    </xdr:from>
    <xdr:to>
      <xdr:col>11</xdr:col>
      <xdr:colOff>152400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CA4B8-7F97-5C28-BCD7-75138F272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61.413635879631" createdVersion="8" refreshedVersion="8" minRefreshableVersion="3" recordCount="10" xr:uid="{74DA6245-3A29-41A8-B09E-64199D0AF41D}">
  <cacheSource type="worksheet">
    <worksheetSource name="Table1"/>
  </cacheSource>
  <cacheFields count="15">
    <cacheField name="Date" numFmtId="0">
      <sharedItems/>
    </cacheField>
    <cacheField name="Transaction ID" numFmtId="0">
      <sharedItems containsSemiMixedTypes="0" containsString="0" containsNumber="1" containsInteger="1" minValue="1001" maxValue="1010"/>
    </cacheField>
    <cacheField name="Product Code" numFmtId="0">
      <sharedItems containsSemiMixedTypes="0" containsString="0" containsNumber="1" containsInteger="1" minValue="222" maxValue="334"/>
    </cacheField>
    <cacheField name="Product Name" numFmtId="0">
      <sharedItems/>
    </cacheField>
    <cacheField name="Category" numFmtId="0">
      <sharedItems/>
    </cacheField>
    <cacheField name="Cost Price" numFmtId="164">
      <sharedItems containsSemiMixedTypes="0" containsString="0" containsNumber="1" containsInteger="1" minValue="18000" maxValue="150000"/>
    </cacheField>
    <cacheField name="Quantity" numFmtId="0">
      <sharedItems containsSemiMixedTypes="0" containsString="0" containsNumber="1" containsInteger="1" minValue="1" maxValue="5"/>
    </cacheField>
    <cacheField name="Unit Price (₦)" numFmtId="164">
      <sharedItems containsSemiMixedTypes="0" containsString="0" containsNumber="1" containsInteger="1" minValue="22000" maxValue="180000"/>
    </cacheField>
    <cacheField name="Total (₦)" numFmtId="164">
      <sharedItems containsSemiMixedTypes="0" containsString="0" containsNumber="1" containsInteger="1" minValue="66000" maxValue="180000"/>
    </cacheField>
    <cacheField name="Profit" numFmtId="164">
      <sharedItems containsSemiMixedTypes="0" containsString="0" containsNumber="1" containsInteger="1" minValue="4000" maxValue="30000"/>
    </cacheField>
    <cacheField name="Net Profit" numFmtId="164">
      <sharedItems containsSemiMixedTypes="0" containsString="0" containsNumber="1" containsInteger="1" minValue="10000" maxValue="30000"/>
    </cacheField>
    <cacheField name="Cmmision10% for items less than $5,000, 20% for items more than $5,000 " numFmtId="0">
      <sharedItems containsSemiMixedTypes="0" containsString="0" containsNumber="1" containsInteger="1" minValue="1000" maxValue="6000"/>
    </cacheField>
    <cacheField name="Salesperson First Name" numFmtId="0">
      <sharedItems count="2">
        <s v="Grace"/>
        <s v="Musa"/>
      </sharedItems>
    </cacheField>
    <cacheField name="Sales Person Last Name" numFmtId="0">
      <sharedItems count="2">
        <s v="Udofia"/>
        <s v="Ibrahim"/>
      </sharedItems>
    </cacheField>
    <cacheField name="Phone Numb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01/06/2025"/>
    <n v="1001"/>
    <n v="254"/>
    <s v="Luxury Bathroom Tap"/>
    <s v="Sanitary Ware"/>
    <n v="18000"/>
    <n v="3"/>
    <n v="22000"/>
    <n v="66000"/>
    <n v="4000"/>
    <n v="12000"/>
    <n v="1200"/>
    <x v="0"/>
    <x v="0"/>
    <s v="0803 123 4567"/>
  </r>
  <r>
    <s v="03/06/2025"/>
    <n v="1002"/>
    <n v="334"/>
    <s v="Wooden Panel Door"/>
    <s v="Door"/>
    <n v="80000"/>
    <n v="2"/>
    <n v="85000"/>
    <n v="170000"/>
    <n v="5000"/>
    <n v="10000"/>
    <n v="1000"/>
    <x v="1"/>
    <x v="1"/>
    <s v="0806 876 2345"/>
  </r>
  <r>
    <s v="05/06/2025"/>
    <n v="1003"/>
    <n v="332"/>
    <s v="Shower Set Deluxe"/>
    <s v="Sanitary Ware"/>
    <n v="31000"/>
    <n v="4"/>
    <n v="35000"/>
    <n v="140000"/>
    <n v="4000"/>
    <n v="16000"/>
    <n v="1600"/>
    <x v="0"/>
    <x v="0"/>
    <s v="0803 123 4567"/>
  </r>
  <r>
    <s v="08/06/2025"/>
    <n v="1004"/>
    <n v="234"/>
    <s v="Steel Security Door"/>
    <s v="Door"/>
    <n v="150000"/>
    <n v="1"/>
    <n v="180000"/>
    <n v="180000"/>
    <n v="30000"/>
    <n v="30000"/>
    <n v="6000"/>
    <x v="1"/>
    <x v="1"/>
    <s v="0806 876 2345"/>
  </r>
  <r>
    <s v="10/06/2025"/>
    <n v="1005"/>
    <n v="222"/>
    <s v="Wall-Hung Toilet Bowl"/>
    <s v="Sanitary Ware"/>
    <n v="38000"/>
    <n v="2"/>
    <n v="45000"/>
    <n v="90000"/>
    <n v="7000"/>
    <n v="14000"/>
    <n v="2800"/>
    <x v="0"/>
    <x v="0"/>
    <s v="0803 123 4567"/>
  </r>
  <r>
    <s v="13/06/2025"/>
    <n v="1006"/>
    <n v="244"/>
    <s v="PVC Bathroom Door"/>
    <s v="Door"/>
    <n v="21000"/>
    <n v="5"/>
    <n v="25000"/>
    <n v="125000"/>
    <n v="4000"/>
    <n v="20000"/>
    <n v="2000"/>
    <x v="1"/>
    <x v="1"/>
    <s v="0806 876 2345"/>
  </r>
  <r>
    <s v="17/06/2025"/>
    <n v="1007"/>
    <n v="236"/>
    <s v="Double Vanity Sink Set"/>
    <s v="Sanitary Ware"/>
    <n v="90000"/>
    <n v="1"/>
    <n v="120000"/>
    <n v="120000"/>
    <n v="30000"/>
    <n v="30000"/>
    <n v="6000"/>
    <x v="0"/>
    <x v="0"/>
    <s v="0803 123 4567"/>
  </r>
  <r>
    <s v="21/06/2025"/>
    <n v="1008"/>
    <n v="244"/>
    <s v="Aluminium Frame Door"/>
    <s v="Door"/>
    <n v="59000"/>
    <n v="2"/>
    <n v="70000"/>
    <n v="140000"/>
    <n v="11000"/>
    <n v="22000"/>
    <n v="4400"/>
    <x v="1"/>
    <x v="1"/>
    <s v="0806 876 2345"/>
  </r>
  <r>
    <s v="25/06/2025"/>
    <n v="1009"/>
    <n v="245"/>
    <s v="Concealed Flush Tank"/>
    <s v="Sanitary Ware"/>
    <n v="22000"/>
    <n v="3"/>
    <n v="30000"/>
    <n v="90000"/>
    <n v="8000"/>
    <n v="24000"/>
    <n v="4800"/>
    <x v="0"/>
    <x v="0"/>
    <s v="0803 123 4567"/>
  </r>
  <r>
    <s v="28/06/2025"/>
    <n v="1010"/>
    <n v="311"/>
    <s v="Bathroom Mirror Cabinet"/>
    <s v="Sanitary Ware"/>
    <n v="23000"/>
    <n v="2"/>
    <n v="38000"/>
    <n v="76000"/>
    <n v="15000"/>
    <n v="30000"/>
    <n v="6000"/>
    <x v="1"/>
    <x v="1"/>
    <s v="0806 876 23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4F70E-5C90-4A23-9AEC-988E7E452A5F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15">
    <pivotField showAll="0"/>
    <pivotField showAll="0"/>
    <pivotField showAll="0"/>
    <pivotField showAll="0"/>
    <pivotField showAll="0"/>
    <pivotField numFmtId="164" showAll="0"/>
    <pivotField showAll="0"/>
    <pivotField numFmtId="164" showAll="0"/>
    <pivotField dataField="1" numFmtId="164" showAll="0"/>
    <pivotField numFmtId="164" showAll="0"/>
    <pivotField numFmtId="164"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sd="0" x="1"/>
        <item sd="0" x="0"/>
        <item t="default" sd="0"/>
      </items>
    </pivotField>
    <pivotField showAll="0"/>
  </pivotFields>
  <rowFields count="2">
    <field x="13"/>
    <field x="12"/>
  </rowFields>
  <rowItems count="3">
    <i>
      <x/>
    </i>
    <i>
      <x v="1"/>
    </i>
    <i t="grand">
      <x/>
    </i>
  </rowItems>
  <colItems count="1">
    <i/>
  </colItems>
  <dataFields count="1">
    <dataField name="Sum of Total (₦)" fld="8" baseField="0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8B921C-9FA2-417D-8BA4-7D0A60802D95}" name="Table1" displayName="Table1" ref="A1:O11" totalsRowShown="0" headerRowDxfId="7" headerRowBorderDxfId="6" tableBorderDxfId="5">
  <autoFilter ref="A1:O11" xr:uid="{728B921C-9FA2-417D-8BA4-7D0A60802D95}"/>
  <tableColumns count="15">
    <tableColumn id="1" xr3:uid="{9E706656-0420-4130-A36D-E2D5DFCE90FA}" name="Date"/>
    <tableColumn id="2" xr3:uid="{E93B6F1F-4930-4F54-B392-1492EF54DC4F}" name="Transaction ID"/>
    <tableColumn id="3" xr3:uid="{6C00DC32-7F35-4648-A2D1-374E4653989E}" name="Product Code"/>
    <tableColumn id="4" xr3:uid="{6718B0E9-B1AB-40E8-9243-784C7B983FA6}" name="Product Name"/>
    <tableColumn id="5" xr3:uid="{4DDC5D07-4DC1-4FF1-BE44-4E237C1A7FC7}" name="Category"/>
    <tableColumn id="6" xr3:uid="{A32EEA08-168D-4ABC-AFCD-3E3AFEE70790}" name="Cost Price" dataDxfId="4"/>
    <tableColumn id="7" xr3:uid="{1DC80681-91C5-45ED-BBAE-01D5418F849B}" name="Quantity"/>
    <tableColumn id="8" xr3:uid="{019C20FD-B97B-4B13-8C64-DB19D1F59330}" name="Unit Price (₦)" dataDxfId="3" dataCellStyle="Currency"/>
    <tableColumn id="9" xr3:uid="{242D226D-3F1C-41EE-AA2F-45419D37E767}" name="Total (₦)" dataDxfId="2"/>
    <tableColumn id="10" xr3:uid="{E6DD8F5E-D03A-4A1C-AC0B-9D4DDC71DCD9}" name="Profit" dataDxfId="1">
      <calculatedColumnFormula>H2-F2</calculatedColumnFormula>
    </tableColumn>
    <tableColumn id="11" xr3:uid="{08446439-9DE4-4071-8A38-865AFAD6854B}" name="Net Profit" dataDxfId="0">
      <calculatedColumnFormula>J2*G2</calculatedColumnFormula>
    </tableColumn>
    <tableColumn id="12" xr3:uid="{713E3FCF-C324-42DB-A90C-388C0C80C7B7}" name="Cmmision10% for items less than $5,000, 20% for items more than $5,000 ">
      <calculatedColumnFormula>IF(J2&gt;5000,K2*0.2,K2*0.1)</calculatedColumnFormula>
    </tableColumn>
    <tableColumn id="13" xr3:uid="{04A0498E-1F11-4AE2-9249-14F33BB61E80}" name="Salesperson First Name"/>
    <tableColumn id="14" xr3:uid="{41FD1DDB-8CF3-48BD-915D-C5B16AB58B59}" name="Sales Person Last Name"/>
    <tableColumn id="15" xr3:uid="{9C15D315-FD26-441B-A52A-54F9F272A79E}" name="Phone Numbe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selection activeCell="L2" sqref="L2"/>
    </sheetView>
  </sheetViews>
  <sheetFormatPr defaultRowHeight="14.4" x14ac:dyDescent="0.3"/>
  <cols>
    <col min="1" max="1" width="10.5546875" bestFit="1" customWidth="1"/>
    <col min="2" max="3" width="10.5546875" customWidth="1"/>
    <col min="4" max="4" width="21.88671875" bestFit="1" customWidth="1"/>
    <col min="5" max="5" width="14.44140625" customWidth="1"/>
    <col min="6" max="6" width="16.21875" customWidth="1"/>
    <col min="7" max="7" width="8.33203125" bestFit="1" customWidth="1"/>
    <col min="8" max="8" width="15.5546875" bestFit="1" customWidth="1"/>
    <col min="9" max="9" width="17" bestFit="1" customWidth="1"/>
    <col min="10" max="10" width="16.5546875" customWidth="1"/>
    <col min="11" max="11" width="15.21875" customWidth="1"/>
    <col min="12" max="12" width="15" customWidth="1"/>
    <col min="13" max="13" width="12.109375" bestFit="1" customWidth="1"/>
    <col min="14" max="14" width="12.109375" customWidth="1"/>
    <col min="15" max="15" width="13.88671875" bestFit="1" customWidth="1"/>
  </cols>
  <sheetData>
    <row r="1" spans="1:15" s="3" customFormat="1" ht="85.2" x14ac:dyDescent="0.3">
      <c r="A1" s="6" t="s">
        <v>0</v>
      </c>
      <c r="B1" s="6" t="s">
        <v>32</v>
      </c>
      <c r="C1" s="6" t="s">
        <v>33</v>
      </c>
      <c r="D1" s="6" t="s">
        <v>1</v>
      </c>
      <c r="E1" s="6" t="s">
        <v>2</v>
      </c>
      <c r="F1" s="6" t="s">
        <v>31</v>
      </c>
      <c r="G1" s="6" t="s">
        <v>3</v>
      </c>
      <c r="H1" s="6" t="s">
        <v>4</v>
      </c>
      <c r="I1" s="6" t="s">
        <v>5</v>
      </c>
      <c r="J1" s="6" t="s">
        <v>35</v>
      </c>
      <c r="K1" s="6" t="s">
        <v>42</v>
      </c>
      <c r="L1" s="6" t="s">
        <v>34</v>
      </c>
      <c r="M1" s="6" t="s">
        <v>40</v>
      </c>
      <c r="N1" s="6" t="s">
        <v>41</v>
      </c>
      <c r="O1" s="6" t="s">
        <v>6</v>
      </c>
    </row>
    <row r="2" spans="1:15" x14ac:dyDescent="0.3">
      <c r="A2" t="s">
        <v>7</v>
      </c>
      <c r="B2">
        <v>1001</v>
      </c>
      <c r="C2">
        <v>254</v>
      </c>
      <c r="D2" t="s">
        <v>17</v>
      </c>
      <c r="E2" t="s">
        <v>27</v>
      </c>
      <c r="F2" s="1">
        <v>18000</v>
      </c>
      <c r="G2">
        <v>3</v>
      </c>
      <c r="H2" s="2">
        <v>22000</v>
      </c>
      <c r="I2" s="1">
        <v>66000</v>
      </c>
      <c r="J2" s="1">
        <f>H2-F2</f>
        <v>4000</v>
      </c>
      <c r="K2" s="1">
        <f>J2*G2</f>
        <v>12000</v>
      </c>
      <c r="L2">
        <f>IF(J2&gt;5000,K2*0.2,K2*0.1)</f>
        <v>1200</v>
      </c>
      <c r="M2" t="s">
        <v>36</v>
      </c>
      <c r="N2" t="s">
        <v>37</v>
      </c>
      <c r="O2" t="s">
        <v>29</v>
      </c>
    </row>
    <row r="3" spans="1:15" x14ac:dyDescent="0.3">
      <c r="A3" t="s">
        <v>8</v>
      </c>
      <c r="B3">
        <v>1002</v>
      </c>
      <c r="C3">
        <v>334</v>
      </c>
      <c r="D3" t="s">
        <v>18</v>
      </c>
      <c r="E3" t="s">
        <v>28</v>
      </c>
      <c r="F3" s="1">
        <v>80000</v>
      </c>
      <c r="G3">
        <v>2</v>
      </c>
      <c r="H3" s="2">
        <v>85000</v>
      </c>
      <c r="I3" s="1">
        <v>170000</v>
      </c>
      <c r="J3" s="1">
        <f t="shared" ref="J3:J11" si="0">H3-F3</f>
        <v>5000</v>
      </c>
      <c r="K3" s="1">
        <f t="shared" ref="K3:K11" si="1">J3*G3</f>
        <v>10000</v>
      </c>
      <c r="L3">
        <f t="shared" ref="L3:L11" si="2">IF(J3&gt;5000,K3*0.2,K3*0.1)</f>
        <v>1000</v>
      </c>
      <c r="M3" t="s">
        <v>38</v>
      </c>
      <c r="N3" t="s">
        <v>39</v>
      </c>
      <c r="O3" t="s">
        <v>30</v>
      </c>
    </row>
    <row r="4" spans="1:15" x14ac:dyDescent="0.3">
      <c r="A4" t="s">
        <v>9</v>
      </c>
      <c r="B4">
        <v>1003</v>
      </c>
      <c r="C4">
        <v>332</v>
      </c>
      <c r="D4" t="s">
        <v>19</v>
      </c>
      <c r="E4" t="s">
        <v>27</v>
      </c>
      <c r="F4" s="1">
        <v>31000</v>
      </c>
      <c r="G4">
        <v>4</v>
      </c>
      <c r="H4" s="2">
        <v>35000</v>
      </c>
      <c r="I4" s="1">
        <v>140000</v>
      </c>
      <c r="J4" s="1">
        <f t="shared" si="0"/>
        <v>4000</v>
      </c>
      <c r="K4" s="1">
        <f t="shared" si="1"/>
        <v>16000</v>
      </c>
      <c r="L4">
        <f t="shared" si="2"/>
        <v>1600</v>
      </c>
      <c r="M4" t="s">
        <v>36</v>
      </c>
      <c r="N4" t="s">
        <v>37</v>
      </c>
      <c r="O4" t="s">
        <v>29</v>
      </c>
    </row>
    <row r="5" spans="1:15" x14ac:dyDescent="0.3">
      <c r="A5" t="s">
        <v>10</v>
      </c>
      <c r="B5">
        <v>1004</v>
      </c>
      <c r="C5">
        <v>234</v>
      </c>
      <c r="D5" t="s">
        <v>20</v>
      </c>
      <c r="E5" t="s">
        <v>28</v>
      </c>
      <c r="F5" s="1">
        <v>150000</v>
      </c>
      <c r="G5">
        <v>1</v>
      </c>
      <c r="H5" s="2">
        <v>180000</v>
      </c>
      <c r="I5" s="1">
        <v>180000</v>
      </c>
      <c r="J5" s="1">
        <f t="shared" si="0"/>
        <v>30000</v>
      </c>
      <c r="K5" s="1">
        <f t="shared" si="1"/>
        <v>30000</v>
      </c>
      <c r="L5">
        <f t="shared" si="2"/>
        <v>6000</v>
      </c>
      <c r="M5" t="s">
        <v>38</v>
      </c>
      <c r="N5" t="s">
        <v>39</v>
      </c>
      <c r="O5" t="s">
        <v>30</v>
      </c>
    </row>
    <row r="6" spans="1:15" x14ac:dyDescent="0.3">
      <c r="A6" t="s">
        <v>11</v>
      </c>
      <c r="B6">
        <v>1005</v>
      </c>
      <c r="C6">
        <v>222</v>
      </c>
      <c r="D6" t="s">
        <v>21</v>
      </c>
      <c r="E6" t="s">
        <v>27</v>
      </c>
      <c r="F6" s="1">
        <v>38000</v>
      </c>
      <c r="G6">
        <v>2</v>
      </c>
      <c r="H6" s="2">
        <v>45000</v>
      </c>
      <c r="I6" s="1">
        <v>90000</v>
      </c>
      <c r="J6" s="1">
        <f t="shared" si="0"/>
        <v>7000</v>
      </c>
      <c r="K6" s="1">
        <f t="shared" si="1"/>
        <v>14000</v>
      </c>
      <c r="L6">
        <f t="shared" si="2"/>
        <v>2800</v>
      </c>
      <c r="M6" t="s">
        <v>36</v>
      </c>
      <c r="N6" t="s">
        <v>37</v>
      </c>
      <c r="O6" t="s">
        <v>29</v>
      </c>
    </row>
    <row r="7" spans="1:15" x14ac:dyDescent="0.3">
      <c r="A7" t="s">
        <v>12</v>
      </c>
      <c r="B7">
        <v>1006</v>
      </c>
      <c r="C7">
        <v>244</v>
      </c>
      <c r="D7" t="s">
        <v>22</v>
      </c>
      <c r="E7" t="s">
        <v>28</v>
      </c>
      <c r="F7" s="1">
        <v>21000</v>
      </c>
      <c r="G7">
        <v>5</v>
      </c>
      <c r="H7" s="2">
        <v>25000</v>
      </c>
      <c r="I7" s="1">
        <v>125000</v>
      </c>
      <c r="J7" s="1">
        <f t="shared" si="0"/>
        <v>4000</v>
      </c>
      <c r="K7" s="1">
        <f t="shared" si="1"/>
        <v>20000</v>
      </c>
      <c r="L7">
        <f t="shared" si="2"/>
        <v>2000</v>
      </c>
      <c r="M7" t="s">
        <v>38</v>
      </c>
      <c r="N7" t="s">
        <v>39</v>
      </c>
      <c r="O7" t="s">
        <v>30</v>
      </c>
    </row>
    <row r="8" spans="1:15" x14ac:dyDescent="0.3">
      <c r="A8" t="s">
        <v>13</v>
      </c>
      <c r="B8">
        <v>1007</v>
      </c>
      <c r="C8">
        <v>236</v>
      </c>
      <c r="D8" t="s">
        <v>23</v>
      </c>
      <c r="E8" t="s">
        <v>27</v>
      </c>
      <c r="F8" s="1">
        <v>90000</v>
      </c>
      <c r="G8">
        <v>1</v>
      </c>
      <c r="H8" s="2">
        <v>120000</v>
      </c>
      <c r="I8" s="1">
        <v>120000</v>
      </c>
      <c r="J8" s="1">
        <f t="shared" si="0"/>
        <v>30000</v>
      </c>
      <c r="K8" s="1">
        <f t="shared" si="1"/>
        <v>30000</v>
      </c>
      <c r="L8">
        <f t="shared" si="2"/>
        <v>6000</v>
      </c>
      <c r="M8" t="s">
        <v>36</v>
      </c>
      <c r="N8" t="s">
        <v>37</v>
      </c>
      <c r="O8" t="s">
        <v>29</v>
      </c>
    </row>
    <row r="9" spans="1:15" x14ac:dyDescent="0.3">
      <c r="A9" t="s">
        <v>14</v>
      </c>
      <c r="B9">
        <v>1008</v>
      </c>
      <c r="C9">
        <v>244</v>
      </c>
      <c r="D9" t="s">
        <v>24</v>
      </c>
      <c r="E9" t="s">
        <v>28</v>
      </c>
      <c r="F9" s="1">
        <v>59000</v>
      </c>
      <c r="G9">
        <v>2</v>
      </c>
      <c r="H9" s="2">
        <v>70000</v>
      </c>
      <c r="I9" s="1">
        <v>140000</v>
      </c>
      <c r="J9" s="1">
        <f t="shared" si="0"/>
        <v>11000</v>
      </c>
      <c r="K9" s="1">
        <f t="shared" si="1"/>
        <v>22000</v>
      </c>
      <c r="L9">
        <f t="shared" si="2"/>
        <v>4400</v>
      </c>
      <c r="M9" t="s">
        <v>38</v>
      </c>
      <c r="N9" t="s">
        <v>39</v>
      </c>
      <c r="O9" t="s">
        <v>30</v>
      </c>
    </row>
    <row r="10" spans="1:15" x14ac:dyDescent="0.3">
      <c r="A10" t="s">
        <v>15</v>
      </c>
      <c r="B10">
        <v>1009</v>
      </c>
      <c r="C10">
        <v>245</v>
      </c>
      <c r="D10" t="s">
        <v>25</v>
      </c>
      <c r="E10" t="s">
        <v>27</v>
      </c>
      <c r="F10" s="1">
        <v>22000</v>
      </c>
      <c r="G10">
        <v>3</v>
      </c>
      <c r="H10" s="2">
        <v>30000</v>
      </c>
      <c r="I10" s="1">
        <v>90000</v>
      </c>
      <c r="J10" s="1">
        <f t="shared" si="0"/>
        <v>8000</v>
      </c>
      <c r="K10" s="1">
        <f t="shared" si="1"/>
        <v>24000</v>
      </c>
      <c r="L10">
        <f t="shared" si="2"/>
        <v>4800</v>
      </c>
      <c r="M10" t="s">
        <v>36</v>
      </c>
      <c r="N10" t="s">
        <v>37</v>
      </c>
      <c r="O10" t="s">
        <v>29</v>
      </c>
    </row>
    <row r="11" spans="1:15" x14ac:dyDescent="0.3">
      <c r="A11" t="s">
        <v>16</v>
      </c>
      <c r="B11">
        <v>1010</v>
      </c>
      <c r="C11">
        <v>311</v>
      </c>
      <c r="D11" t="s">
        <v>26</v>
      </c>
      <c r="E11" t="s">
        <v>27</v>
      </c>
      <c r="F11" s="1">
        <v>23000</v>
      </c>
      <c r="G11">
        <v>2</v>
      </c>
      <c r="H11" s="2">
        <v>38000</v>
      </c>
      <c r="I11" s="1">
        <v>76000</v>
      </c>
      <c r="J11" s="1">
        <f t="shared" si="0"/>
        <v>15000</v>
      </c>
      <c r="K11" s="1">
        <f t="shared" si="1"/>
        <v>30000</v>
      </c>
      <c r="L11">
        <f t="shared" si="2"/>
        <v>6000</v>
      </c>
      <c r="M11" t="s">
        <v>38</v>
      </c>
      <c r="N11" t="s">
        <v>39</v>
      </c>
      <c r="O11" t="s">
        <v>30</v>
      </c>
    </row>
    <row r="12" spans="1:15" x14ac:dyDescent="0.3">
      <c r="I12" s="1"/>
    </row>
    <row r="16" spans="1:15" x14ac:dyDescent="0.3">
      <c r="A16" s="10" t="s">
        <v>43</v>
      </c>
      <c r="B16" s="10"/>
      <c r="C16" s="10"/>
      <c r="D16" s="10"/>
      <c r="E16" s="4"/>
      <c r="F16" s="4"/>
      <c r="G16" s="4"/>
      <c r="H16" s="4"/>
      <c r="I16" s="5">
        <f>SUM(I2:I13)</f>
        <v>1197000</v>
      </c>
      <c r="J16" s="5"/>
      <c r="K16" s="5">
        <f>SUM(K2:K13)</f>
        <v>208000</v>
      </c>
      <c r="L16" s="5">
        <f>SUM(L2:L13)</f>
        <v>35800</v>
      </c>
      <c r="M16" s="4"/>
      <c r="N16" s="4"/>
      <c r="O16" s="4"/>
    </row>
    <row r="17" spans="1:15" x14ac:dyDescent="0.3">
      <c r="A17" s="11" t="s">
        <v>44</v>
      </c>
      <c r="B17" s="11"/>
      <c r="C17" s="11"/>
      <c r="D17" s="11"/>
      <c r="E17" s="7"/>
      <c r="F17" s="7"/>
      <c r="G17" s="7"/>
      <c r="H17" s="7"/>
      <c r="I17" s="7"/>
      <c r="J17" s="7">
        <f>SUMIF(J2:J11,"&gt;5000")</f>
        <v>101000</v>
      </c>
      <c r="K17" s="7"/>
      <c r="L17" s="7"/>
      <c r="M17" s="7"/>
      <c r="N17" s="7"/>
      <c r="O17" s="7"/>
    </row>
    <row r="18" spans="1:15" x14ac:dyDescent="0.3">
      <c r="A18" s="10" t="s">
        <v>45</v>
      </c>
      <c r="B18" s="10"/>
      <c r="C18" s="10"/>
      <c r="D18" s="10"/>
      <c r="E18" s="4"/>
      <c r="F18" s="4"/>
      <c r="G18" s="4"/>
      <c r="H18" s="4"/>
      <c r="I18" s="4"/>
      <c r="J18" s="4">
        <f>SUMIF(J2:J10,"&lt;=5000")</f>
        <v>17000</v>
      </c>
      <c r="K18" s="4"/>
      <c r="L18" s="4"/>
      <c r="M18" s="4"/>
      <c r="N18" s="4"/>
      <c r="O18" s="4"/>
    </row>
    <row r="25" spans="1:15" x14ac:dyDescent="0.3">
      <c r="D25" t="s">
        <v>49</v>
      </c>
    </row>
    <row r="26" spans="1:15" x14ac:dyDescent="0.3">
      <c r="D26" t="str">
        <f>M2&amp;" "&amp;N2</f>
        <v>Grace Udofia</v>
      </c>
    </row>
    <row r="27" spans="1:15" x14ac:dyDescent="0.3">
      <c r="D27" t="str">
        <f t="shared" ref="D27:D37" si="3">M3&amp;" "&amp;N3</f>
        <v>Musa Ibrahim</v>
      </c>
    </row>
    <row r="28" spans="1:15" x14ac:dyDescent="0.3">
      <c r="D28" t="str">
        <f t="shared" si="3"/>
        <v>Grace Udofia</v>
      </c>
    </row>
    <row r="29" spans="1:15" x14ac:dyDescent="0.3">
      <c r="D29" t="str">
        <f t="shared" si="3"/>
        <v>Musa Ibrahim</v>
      </c>
    </row>
    <row r="30" spans="1:15" x14ac:dyDescent="0.3">
      <c r="D30" t="str">
        <f t="shared" si="3"/>
        <v>Grace Udofia</v>
      </c>
    </row>
    <row r="31" spans="1:15" x14ac:dyDescent="0.3">
      <c r="D31" t="str">
        <f t="shared" si="3"/>
        <v>Musa Ibrahim</v>
      </c>
    </row>
    <row r="32" spans="1:15" x14ac:dyDescent="0.3">
      <c r="D32" t="str">
        <f t="shared" si="3"/>
        <v>Grace Udofia</v>
      </c>
    </row>
    <row r="33" spans="4:4" x14ac:dyDescent="0.3">
      <c r="D33" t="str">
        <f t="shared" si="3"/>
        <v>Musa Ibrahim</v>
      </c>
    </row>
    <row r="34" spans="4:4" x14ac:dyDescent="0.3">
      <c r="D34" t="str">
        <f t="shared" si="3"/>
        <v>Grace Udofia</v>
      </c>
    </row>
    <row r="35" spans="4:4" x14ac:dyDescent="0.3">
      <c r="D35" t="str">
        <f t="shared" si="3"/>
        <v>Musa Ibrahim</v>
      </c>
    </row>
    <row r="36" spans="4:4" x14ac:dyDescent="0.3">
      <c r="D36" t="str">
        <f t="shared" si="3"/>
        <v xml:space="preserve"> </v>
      </c>
    </row>
    <row r="37" spans="4:4" x14ac:dyDescent="0.3">
      <c r="D37" t="str">
        <f t="shared" si="3"/>
        <v xml:space="preserve"> </v>
      </c>
    </row>
  </sheetData>
  <mergeCells count="3">
    <mergeCell ref="A18:D18"/>
    <mergeCell ref="A17:D17"/>
    <mergeCell ref="A16:D16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B758-345A-4F74-BDD0-664E8F9C46D1}">
  <dimension ref="A3:B6"/>
  <sheetViews>
    <sheetView workbookViewId="0">
      <selection activeCell="N24" sqref="N24"/>
    </sheetView>
  </sheetViews>
  <sheetFormatPr defaultRowHeight="14.4" x14ac:dyDescent="0.3"/>
  <cols>
    <col min="1" max="1" width="12.5546875" bestFit="1" customWidth="1"/>
    <col min="2" max="2" width="17.5546875" bestFit="1" customWidth="1"/>
    <col min="3" max="3" width="15.88671875" bestFit="1" customWidth="1"/>
  </cols>
  <sheetData>
    <row r="3" spans="1:2" x14ac:dyDescent="0.3">
      <c r="A3" s="8" t="s">
        <v>46</v>
      </c>
      <c r="B3" t="s">
        <v>48</v>
      </c>
    </row>
    <row r="4" spans="1:2" x14ac:dyDescent="0.3">
      <c r="A4" s="9" t="s">
        <v>39</v>
      </c>
      <c r="B4" s="1">
        <v>691000</v>
      </c>
    </row>
    <row r="5" spans="1:2" x14ac:dyDescent="0.3">
      <c r="A5" s="9" t="s">
        <v>37</v>
      </c>
      <c r="B5" s="1">
        <v>506000</v>
      </c>
    </row>
    <row r="6" spans="1:2" x14ac:dyDescent="0.3">
      <c r="A6" s="9" t="s">
        <v>47</v>
      </c>
      <c r="B6" s="1">
        <v>1197000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</vt:lpstr>
      <vt:lpstr>Best Sales 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Sullivan Jevizu</cp:lastModifiedBy>
  <cp:lastPrinted>2025-09-01T07:29:36Z</cp:lastPrinted>
  <dcterms:created xsi:type="dcterms:W3CDTF">2025-07-09T09:40:24Z</dcterms:created>
  <dcterms:modified xsi:type="dcterms:W3CDTF">2025-09-01T13:59:31Z</dcterms:modified>
</cp:coreProperties>
</file>