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ek\Desktop\440\"/>
    </mc:Choice>
  </mc:AlternateContent>
  <xr:revisionPtr revIDLastSave="0" documentId="13_ncr:1_{922D006D-AF8A-427A-A271-CD4CBD6449E9}" xr6:coauthVersionLast="45" xr6:coauthVersionMax="45" xr10:uidLastSave="{00000000-0000-0000-0000-000000000000}"/>
  <bookViews>
    <workbookView xWindow="-108" yWindow="-108" windowWidth="23256" windowHeight="12576" firstSheet="2" activeTab="8" xr2:uid="{73578773-A7A5-4D97-ADFA-02448DCFB22A}"/>
  </bookViews>
  <sheets>
    <sheet name="Club" sheetId="4" r:id="rId1"/>
    <sheet name="Games" sheetId="7" r:id="rId2"/>
    <sheet name="Stadium" sheetId="5" r:id="rId3"/>
    <sheet name="PlayerStats" sheetId="2" r:id="rId4"/>
    <sheet name="PLayers_RawData" sheetId="1" r:id="rId5"/>
    <sheet name="Players" sheetId="3" r:id="rId6"/>
    <sheet name="Employee " sheetId="6" r:id="rId7"/>
    <sheet name="Department" sheetId="8" r:id="rId8"/>
    <sheet name="Seats" sheetId="9" r:id="rId9"/>
    <sheet name="Sheet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2" i="9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2" i="6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K2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J3" i="7"/>
  <c r="L3" i="7"/>
  <c r="J4" i="7"/>
  <c r="L4" i="7"/>
  <c r="J5" i="7"/>
  <c r="L5" i="7"/>
  <c r="J6" i="7"/>
  <c r="L6" i="7"/>
  <c r="J7" i="7"/>
  <c r="L7" i="7"/>
  <c r="J8" i="7"/>
  <c r="L8" i="7"/>
  <c r="J9" i="7"/>
  <c r="L9" i="7"/>
  <c r="J10" i="7"/>
  <c r="L10" i="7"/>
  <c r="J11" i="7"/>
  <c r="L11" i="7"/>
  <c r="J12" i="7"/>
  <c r="L12" i="7"/>
  <c r="J13" i="7"/>
  <c r="L13" i="7"/>
  <c r="J14" i="7"/>
  <c r="L14" i="7"/>
  <c r="J15" i="7"/>
  <c r="L15" i="7"/>
  <c r="J16" i="7"/>
  <c r="L16" i="7"/>
  <c r="J17" i="7"/>
  <c r="L17" i="7"/>
  <c r="J18" i="7"/>
  <c r="L18" i="7"/>
  <c r="J19" i="7"/>
  <c r="L19" i="7"/>
  <c r="J20" i="7"/>
  <c r="L20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3" i="7"/>
  <c r="L2" i="7"/>
  <c r="J2" i="7"/>
  <c r="I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" i="7"/>
</calcChain>
</file>

<file path=xl/sharedStrings.xml><?xml version="1.0" encoding="utf-8"?>
<sst xmlns="http://schemas.openxmlformats.org/spreadsheetml/2006/main" count="1210" uniqueCount="520">
  <si>
    <t>Nation</t>
  </si>
  <si>
    <t>Pos</t>
  </si>
  <si>
    <t>Age</t>
  </si>
  <si>
    <t>MP</t>
  </si>
  <si>
    <t>Starts</t>
  </si>
  <si>
    <t>Min</t>
  </si>
  <si>
    <t>Gls</t>
  </si>
  <si>
    <t>Ast</t>
  </si>
  <si>
    <t>PK</t>
  </si>
  <si>
    <t>PKatt</t>
  </si>
  <si>
    <t>CrdY</t>
  </si>
  <si>
    <t>CrdR</t>
  </si>
  <si>
    <t>GK</t>
  </si>
  <si>
    <t>FW</t>
  </si>
  <si>
    <t>DF</t>
  </si>
  <si>
    <t>MF</t>
  </si>
  <si>
    <t>DF,FW</t>
  </si>
  <si>
    <t>Martinelli</t>
  </si>
  <si>
    <t>Germany</t>
  </si>
  <si>
    <t>Gabon</t>
  </si>
  <si>
    <t>Brazil</t>
  </si>
  <si>
    <t>Switzerland</t>
  </si>
  <si>
    <t>Greece</t>
  </si>
  <si>
    <t>France</t>
  </si>
  <si>
    <t>Ivory Coast</t>
  </si>
  <si>
    <t>Uruguay</t>
  </si>
  <si>
    <t>England</t>
  </si>
  <si>
    <t>Bosnia and Herzegovina</t>
  </si>
  <si>
    <t>Spain</t>
  </si>
  <si>
    <t>Scotland</t>
  </si>
  <si>
    <t>Argentina</t>
  </si>
  <si>
    <t>Bernd</t>
  </si>
  <si>
    <t>Leno</t>
  </si>
  <si>
    <t>Pierre-Emerick</t>
  </si>
  <si>
    <t>Aubameyang</t>
  </si>
  <si>
    <t>David</t>
  </si>
  <si>
    <t>Luiz</t>
  </si>
  <si>
    <t>Granit</t>
  </si>
  <si>
    <t>Xhaka</t>
  </si>
  <si>
    <t>Sokratis</t>
  </si>
  <si>
    <t>Papastathopoulos</t>
  </si>
  <si>
    <t>Mattéo</t>
  </si>
  <si>
    <t>Guendouzi</t>
  </si>
  <si>
    <t>Mesut</t>
  </si>
  <si>
    <t>Özil</t>
  </si>
  <si>
    <t>Nicolas</t>
  </si>
  <si>
    <t>Pépé</t>
  </si>
  <si>
    <t>Lucas</t>
  </si>
  <si>
    <t>Torreira</t>
  </si>
  <si>
    <t>Alexandre</t>
  </si>
  <si>
    <t>Lacazette</t>
  </si>
  <si>
    <t>Ainsley</t>
  </si>
  <si>
    <t>Maitland-Niles</t>
  </si>
  <si>
    <t>Sead</t>
  </si>
  <si>
    <t>Kolašinac</t>
  </si>
  <si>
    <t>Calum</t>
  </si>
  <si>
    <t>Chambers</t>
  </si>
  <si>
    <t>Bukayo</t>
  </si>
  <si>
    <t>Saka</t>
  </si>
  <si>
    <t>Dani</t>
  </si>
  <si>
    <t>Ceballos</t>
  </si>
  <si>
    <t>Héctor</t>
  </si>
  <si>
    <t>Bellerín</t>
  </si>
  <si>
    <t>Shkodran</t>
  </si>
  <si>
    <t>Mustafi</t>
  </si>
  <si>
    <t>Joe</t>
  </si>
  <si>
    <t>Willock</t>
  </si>
  <si>
    <t>Reiss</t>
  </si>
  <si>
    <t>Nelson</t>
  </si>
  <si>
    <t>Kieran</t>
  </si>
  <si>
    <t>Tierney</t>
  </si>
  <si>
    <t>Eddie</t>
  </si>
  <si>
    <t>Nketiah</t>
  </si>
  <si>
    <t>Rob</t>
  </si>
  <si>
    <t>Holding</t>
  </si>
  <si>
    <t>Emiliano</t>
  </si>
  <si>
    <t>Martínez</t>
  </si>
  <si>
    <t>First Name</t>
  </si>
  <si>
    <t>Last Name</t>
  </si>
  <si>
    <t>Player Number</t>
  </si>
  <si>
    <t>Gabriel</t>
  </si>
  <si>
    <t>Club#</t>
  </si>
  <si>
    <t>Played</t>
  </si>
  <si>
    <t>Goals</t>
  </si>
  <si>
    <t>Assists</t>
  </si>
  <si>
    <t>YellowCard</t>
  </si>
  <si>
    <t>RedCard</t>
  </si>
  <si>
    <t>Club_name</t>
  </si>
  <si>
    <t>Stadium</t>
  </si>
  <si>
    <t>AFC Bournemouth</t>
  </si>
  <si>
    <t>Arsenal</t>
  </si>
  <si>
    <t>Aston Villa</t>
  </si>
  <si>
    <t>Brighton &amp; Hove Albion</t>
  </si>
  <si>
    <t>Burnley</t>
  </si>
  <si>
    <t>Chelsea</t>
  </si>
  <si>
    <t>Crystal Palace</t>
  </si>
  <si>
    <t>Everton</t>
  </si>
  <si>
    <t>Leicester City</t>
  </si>
  <si>
    <t>Liverpool</t>
  </si>
  <si>
    <t>Manchester City</t>
  </si>
  <si>
    <t>Manchester United</t>
  </si>
  <si>
    <t>Newcastle United</t>
  </si>
  <si>
    <t>Norwich City</t>
  </si>
  <si>
    <t>Sheffield United</t>
  </si>
  <si>
    <t>Southampton</t>
  </si>
  <si>
    <t>Tottenham Hotspur</t>
  </si>
  <si>
    <t>Watford</t>
  </si>
  <si>
    <t>West Ham United</t>
  </si>
  <si>
    <t>Wolverhampton Wanderers</t>
  </si>
  <si>
    <t>Manager</t>
  </si>
  <si>
    <t>City</t>
  </si>
  <si>
    <t>Cap.</t>
  </si>
  <si>
    <t>London</t>
  </si>
  <si>
    <t>Emirates Stadium</t>
  </si>
  <si>
    <t>Bournemouth</t>
  </si>
  <si>
    <t>Vitality Stadium</t>
  </si>
  <si>
    <t>Brighton</t>
  </si>
  <si>
    <t>The Amex</t>
  </si>
  <si>
    <t>Turf Moor</t>
  </si>
  <si>
    <t>Cardiff</t>
  </si>
  <si>
    <t>Cardiff City Stadium</t>
  </si>
  <si>
    <t>Stamford Bridge</t>
  </si>
  <si>
    <t>Selhurst Park</t>
  </si>
  <si>
    <t>Goodison Park</t>
  </si>
  <si>
    <t>Craven Cottage</t>
  </si>
  <si>
    <t>Huddersfield</t>
  </si>
  <si>
    <t>John Smith's Stadium</t>
  </si>
  <si>
    <t>Leicester</t>
  </si>
  <si>
    <t>King Power Stadium</t>
  </si>
  <si>
    <t>Anfield</t>
  </si>
  <si>
    <t>Manchester</t>
  </si>
  <si>
    <t>Etihad Stadium</t>
  </si>
  <si>
    <t>Old Trafford</t>
  </si>
  <si>
    <t>Newcastle upon Tyne</t>
  </si>
  <si>
    <t>St James Park</t>
  </si>
  <si>
    <t>St Mary's Stadium</t>
  </si>
  <si>
    <t>Wembley Stadium</t>
  </si>
  <si>
    <t>Vicarage Road</t>
  </si>
  <si>
    <t>London Stadium</t>
  </si>
  <si>
    <t>Wolverhampton</t>
  </si>
  <si>
    <t>Molineux Stadium</t>
  </si>
  <si>
    <t>Eddie Howe</t>
  </si>
  <si>
    <t>Mikel Arteta</t>
  </si>
  <si>
    <t>Dean Smith</t>
  </si>
  <si>
    <t>Graham Potter</t>
  </si>
  <si>
    <t>Sean Dyche</t>
  </si>
  <si>
    <t>Frank Lampard</t>
  </si>
  <si>
    <t>Roy Hodgson</t>
  </si>
  <si>
    <t>Carlo Ancelotti</t>
  </si>
  <si>
    <t>Brendan Rodgers</t>
  </si>
  <si>
    <t>Jurgen Klopp</t>
  </si>
  <si>
    <t>Pep Guardiola</t>
  </si>
  <si>
    <t>Steve Bruce</t>
  </si>
  <si>
    <t>Daniel Farke</t>
  </si>
  <si>
    <t>Chris Wilder</t>
  </si>
  <si>
    <t>Ralph Hasenhuttl</t>
  </si>
  <si>
    <t>Jose Mourinho</t>
  </si>
  <si>
    <t>Nigel Pearson</t>
  </si>
  <si>
    <t>David Moyes</t>
  </si>
  <si>
    <t>Nuno Santo</t>
  </si>
  <si>
    <t>Stadium#</t>
  </si>
  <si>
    <t>id</t>
  </si>
  <si>
    <t>first_name</t>
  </si>
  <si>
    <t>last_name</t>
  </si>
  <si>
    <t>position</t>
  </si>
  <si>
    <t>salary</t>
  </si>
  <si>
    <t>Margalo</t>
  </si>
  <si>
    <t>Venmore</t>
  </si>
  <si>
    <t>Senior Quality Engineer</t>
  </si>
  <si>
    <t>Deane</t>
  </si>
  <si>
    <t>Iacovaccio</t>
  </si>
  <si>
    <t>Environmental Specialist</t>
  </si>
  <si>
    <t>Webster</t>
  </si>
  <si>
    <t>Grute</t>
  </si>
  <si>
    <t>Project Manager</t>
  </si>
  <si>
    <t>Alia</t>
  </si>
  <si>
    <t>Wilkenson</t>
  </si>
  <si>
    <t>Civil Engineer</t>
  </si>
  <si>
    <t>Isa</t>
  </si>
  <si>
    <t>Spargo</t>
  </si>
  <si>
    <t>Systems Administrator III</t>
  </si>
  <si>
    <t>Deonne</t>
  </si>
  <si>
    <t>Ambrose</t>
  </si>
  <si>
    <t>Dental Hygienist</t>
  </si>
  <si>
    <t>Farlie</t>
  </si>
  <si>
    <t>Rudiger</t>
  </si>
  <si>
    <t>Sales Representative</t>
  </si>
  <si>
    <t>Jefferson</t>
  </si>
  <si>
    <t>Nowill</t>
  </si>
  <si>
    <t>Budget/Accounting Analyst IV</t>
  </si>
  <si>
    <t>Cynthea</t>
  </si>
  <si>
    <t>Haldenby</t>
  </si>
  <si>
    <t>Senior Cost Accountant</t>
  </si>
  <si>
    <t>Lauri</t>
  </si>
  <si>
    <t>Burkinshaw</t>
  </si>
  <si>
    <t>Environmental Tech</t>
  </si>
  <si>
    <t>Artur</t>
  </si>
  <si>
    <t>Gregore</t>
  </si>
  <si>
    <t>Anthony</t>
  </si>
  <si>
    <t>Pinkie</t>
  </si>
  <si>
    <t>Electrical Engineer</t>
  </si>
  <si>
    <t>Ive</t>
  </si>
  <si>
    <t>Shelsher</t>
  </si>
  <si>
    <t>Financial Advisor</t>
  </si>
  <si>
    <t>Luci</t>
  </si>
  <si>
    <t>Okell</t>
  </si>
  <si>
    <t>VP Product Management</t>
  </si>
  <si>
    <t>Katrina</t>
  </si>
  <si>
    <t>Bonin</t>
  </si>
  <si>
    <t>Product Engineer</t>
  </si>
  <si>
    <t>Marcy</t>
  </si>
  <si>
    <t>Keyse</t>
  </si>
  <si>
    <t>Senior Financial Analyst</t>
  </si>
  <si>
    <t>Candace</t>
  </si>
  <si>
    <t>Vennings</t>
  </si>
  <si>
    <t>Database Administrator III</t>
  </si>
  <si>
    <t>Darcy</t>
  </si>
  <si>
    <t>Crop</t>
  </si>
  <si>
    <t>Automation Specialist IV</t>
  </si>
  <si>
    <t>Dennie</t>
  </si>
  <si>
    <t>Francke</t>
  </si>
  <si>
    <t>Human Resources Manager</t>
  </si>
  <si>
    <t>Lester</t>
  </si>
  <si>
    <t>Broughton</t>
  </si>
  <si>
    <t>Actuary</t>
  </si>
  <si>
    <t>Denys</t>
  </si>
  <si>
    <t>Portress</t>
  </si>
  <si>
    <t>Zane</t>
  </si>
  <si>
    <t>Heineking</t>
  </si>
  <si>
    <t>Information Systems Manager</t>
  </si>
  <si>
    <t>Kearney</t>
  </si>
  <si>
    <t>Vasyukhichev</t>
  </si>
  <si>
    <t>Payment Adjustment Coordinator</t>
  </si>
  <si>
    <t>Louella</t>
  </si>
  <si>
    <t>Charleston</t>
  </si>
  <si>
    <t>Bradley</t>
  </si>
  <si>
    <t>Adamec</t>
  </si>
  <si>
    <t>Marketing Assistant</t>
  </si>
  <si>
    <t>Saba</t>
  </si>
  <si>
    <t>Bentame</t>
  </si>
  <si>
    <t>Budget/Accounting Analyst I</t>
  </si>
  <si>
    <t>Bea</t>
  </si>
  <si>
    <t>Pantlin</t>
  </si>
  <si>
    <t>Technical Writer</t>
  </si>
  <si>
    <t>Hardy</t>
  </si>
  <si>
    <t>Burdell</t>
  </si>
  <si>
    <t>Geologist I</t>
  </si>
  <si>
    <t>Jethro</t>
  </si>
  <si>
    <t>Gillinghams</t>
  </si>
  <si>
    <t>Human Resources Assistant II</t>
  </si>
  <si>
    <t>Elianora</t>
  </si>
  <si>
    <t>Pugh</t>
  </si>
  <si>
    <t>Penrod</t>
  </si>
  <si>
    <t>Southey</t>
  </si>
  <si>
    <t>Help Desk Technician</t>
  </si>
  <si>
    <t>Barrie</t>
  </si>
  <si>
    <t>Mitcham</t>
  </si>
  <si>
    <t>Chemical Engineer</t>
  </si>
  <si>
    <t>Gertrudis</t>
  </si>
  <si>
    <t>Middleweek</t>
  </si>
  <si>
    <t>Software Consultant</t>
  </si>
  <si>
    <t>Sallyann</t>
  </si>
  <si>
    <t>Flounders</t>
  </si>
  <si>
    <t>Cost Accountant</t>
  </si>
  <si>
    <t>Tasia</t>
  </si>
  <si>
    <t>Idale</t>
  </si>
  <si>
    <t>Lesley</t>
  </si>
  <si>
    <t>Caush</t>
  </si>
  <si>
    <t>Thorsten</t>
  </si>
  <si>
    <t>Hews</t>
  </si>
  <si>
    <t>Community Outreach Specialist</t>
  </si>
  <si>
    <t>Constantia</t>
  </si>
  <si>
    <t>Robertacci</t>
  </si>
  <si>
    <t>Teacher</t>
  </si>
  <si>
    <t>Lotty</t>
  </si>
  <si>
    <t>Longlands</t>
  </si>
  <si>
    <t>Structural Analysis Engineer</t>
  </si>
  <si>
    <t>Olivero</t>
  </si>
  <si>
    <t>Grimwood</t>
  </si>
  <si>
    <t>Software Engineer II</t>
  </si>
  <si>
    <t>Leanor</t>
  </si>
  <si>
    <t>O'Donegan</t>
  </si>
  <si>
    <t>Desktop Support Technician</t>
  </si>
  <si>
    <t>Colas</t>
  </si>
  <si>
    <t>Corss</t>
  </si>
  <si>
    <t>Financial Analyst</t>
  </si>
  <si>
    <t>Joann</t>
  </si>
  <si>
    <t>Rowter</t>
  </si>
  <si>
    <t>Marketing Manager</t>
  </si>
  <si>
    <t>Ritchie</t>
  </si>
  <si>
    <t>Wenn</t>
  </si>
  <si>
    <t>Kristan</t>
  </si>
  <si>
    <t>Buddles</t>
  </si>
  <si>
    <t>Rosalinda</t>
  </si>
  <si>
    <t>Buxcey</t>
  </si>
  <si>
    <t>Analyst Programmer</t>
  </si>
  <si>
    <t>Forster</t>
  </si>
  <si>
    <t>Joules</t>
  </si>
  <si>
    <t>Help Desk Operator</t>
  </si>
  <si>
    <t>Nickolai</t>
  </si>
  <si>
    <t>Sanbroke</t>
  </si>
  <si>
    <t>Research Nurse</t>
  </si>
  <si>
    <t>Filberto</t>
  </si>
  <si>
    <t>Sandeson</t>
  </si>
  <si>
    <t>Business Systems Development Analyst</t>
  </si>
  <si>
    <t>Devlin</t>
  </si>
  <si>
    <t>Korneichuk</t>
  </si>
  <si>
    <t>VP Sales</t>
  </si>
  <si>
    <t>Damon</t>
  </si>
  <si>
    <t>Skeffington</t>
  </si>
  <si>
    <t>Health Coach I</t>
  </si>
  <si>
    <t>Naomi</t>
  </si>
  <si>
    <t>Rikard</t>
  </si>
  <si>
    <t>Account Representative I</t>
  </si>
  <si>
    <t>Burt</t>
  </si>
  <si>
    <t>Twede</t>
  </si>
  <si>
    <t>Kristi</t>
  </si>
  <si>
    <t>Sanchez</t>
  </si>
  <si>
    <t>Research Assistant III</t>
  </si>
  <si>
    <t>Hildegarde</t>
  </si>
  <si>
    <t>Caplen</t>
  </si>
  <si>
    <t>Daron</t>
  </si>
  <si>
    <t>Hellmore</t>
  </si>
  <si>
    <t>Recruiter</t>
  </si>
  <si>
    <t>Benson</t>
  </si>
  <si>
    <t>Bluck</t>
  </si>
  <si>
    <t>Internal Auditor</t>
  </si>
  <si>
    <t>Marget</t>
  </si>
  <si>
    <t>McGonigle</t>
  </si>
  <si>
    <t>Graphic Designer</t>
  </si>
  <si>
    <t>Vern</t>
  </si>
  <si>
    <t>Charman</t>
  </si>
  <si>
    <t>Margo</t>
  </si>
  <si>
    <t>Mac Geaney</t>
  </si>
  <si>
    <t>Programmer Analyst III</t>
  </si>
  <si>
    <t>Merle</t>
  </si>
  <si>
    <t>Gannaway</t>
  </si>
  <si>
    <t>Structural Engineer</t>
  </si>
  <si>
    <t>Alexis</t>
  </si>
  <si>
    <t>Simonot</t>
  </si>
  <si>
    <t>Food Chemist</t>
  </si>
  <si>
    <t>Avictor</t>
  </si>
  <si>
    <t>Hatchman</t>
  </si>
  <si>
    <t>Abelard</t>
  </si>
  <si>
    <t>Bulbrook</t>
  </si>
  <si>
    <t>Staff Scientist</t>
  </si>
  <si>
    <t>Engelbert</t>
  </si>
  <si>
    <t>Sawford</t>
  </si>
  <si>
    <t>Mildrid</t>
  </si>
  <si>
    <t>Brunn</t>
  </si>
  <si>
    <t>Tedmund</t>
  </si>
  <si>
    <t>MacRory</t>
  </si>
  <si>
    <t>Brant</t>
  </si>
  <si>
    <t>Dielhenn</t>
  </si>
  <si>
    <t>Strotton</t>
  </si>
  <si>
    <t>Administrative Assistant III</t>
  </si>
  <si>
    <t>Stearne</t>
  </si>
  <si>
    <t>Gethyn</t>
  </si>
  <si>
    <t>Rosalia</t>
  </si>
  <si>
    <t>Dominec</t>
  </si>
  <si>
    <t>Tito</t>
  </si>
  <si>
    <t>Scamadin</t>
  </si>
  <si>
    <t>Maire</t>
  </si>
  <si>
    <t>Aiskovitch</t>
  </si>
  <si>
    <t>Roldan</t>
  </si>
  <si>
    <t>Thundercliffe</t>
  </si>
  <si>
    <t>Developer IV</t>
  </si>
  <si>
    <t>Ermengarde</t>
  </si>
  <si>
    <t>MacAskie</t>
  </si>
  <si>
    <t>Jasun</t>
  </si>
  <si>
    <t>Romanelli</t>
  </si>
  <si>
    <t>Arel</t>
  </si>
  <si>
    <t>Burgwyn</t>
  </si>
  <si>
    <t>Database Administrator I</t>
  </si>
  <si>
    <t>Kayne</t>
  </si>
  <si>
    <t>Anshell</t>
  </si>
  <si>
    <t>Legal Assistant</t>
  </si>
  <si>
    <t>Dewey</t>
  </si>
  <si>
    <t>Ridd</t>
  </si>
  <si>
    <t>Jamie</t>
  </si>
  <si>
    <t>Niccolls</t>
  </si>
  <si>
    <t>Tax Accountant</t>
  </si>
  <si>
    <t>Lianne</t>
  </si>
  <si>
    <t>Magnar</t>
  </si>
  <si>
    <t>GIS Technical Architect</t>
  </si>
  <si>
    <t>Timotheus</t>
  </si>
  <si>
    <t>Reimer</t>
  </si>
  <si>
    <t>Social Worker</t>
  </si>
  <si>
    <t>Sib</t>
  </si>
  <si>
    <t>Ladel</t>
  </si>
  <si>
    <t>Data Coordiator</t>
  </si>
  <si>
    <t>Minni</t>
  </si>
  <si>
    <t>Baggalley</t>
  </si>
  <si>
    <t>Beatrice</t>
  </si>
  <si>
    <t>Gibling</t>
  </si>
  <si>
    <t>Tabby</t>
  </si>
  <si>
    <t>Le Fevre</t>
  </si>
  <si>
    <t>Chief Design Engineer</t>
  </si>
  <si>
    <t>Rozalin</t>
  </si>
  <si>
    <t>Minty</t>
  </si>
  <si>
    <t>Geological Engineer</t>
  </si>
  <si>
    <t>Stefanie</t>
  </si>
  <si>
    <t>Tordoff</t>
  </si>
  <si>
    <t>Garfield</t>
  </si>
  <si>
    <t>Ingreda</t>
  </si>
  <si>
    <t>Sigrid</t>
  </si>
  <si>
    <t>Tuther</t>
  </si>
  <si>
    <t>Aura</t>
  </si>
  <si>
    <t>Pendrick</t>
  </si>
  <si>
    <t>Carey</t>
  </si>
  <si>
    <t>Ferrarin</t>
  </si>
  <si>
    <t>Account Executive</t>
  </si>
  <si>
    <t>Bradan</t>
  </si>
  <si>
    <t>Guisler</t>
  </si>
  <si>
    <t>Colleen</t>
  </si>
  <si>
    <t>Fold</t>
  </si>
  <si>
    <t>Harriett</t>
  </si>
  <si>
    <t>McBrier</t>
  </si>
  <si>
    <t>Elnora</t>
  </si>
  <si>
    <t>Jacobsen</t>
  </si>
  <si>
    <t>Research Associate</t>
  </si>
  <si>
    <t>Darius</t>
  </si>
  <si>
    <t>Moyers</t>
  </si>
  <si>
    <t>Nurse Practicioner</t>
  </si>
  <si>
    <t>Virgie</t>
  </si>
  <si>
    <t>Vondrasek</t>
  </si>
  <si>
    <t>Chas</t>
  </si>
  <si>
    <t>Jales</t>
  </si>
  <si>
    <t>Hiram</t>
  </si>
  <si>
    <t>Leacock</t>
  </si>
  <si>
    <t>Game#</t>
  </si>
  <si>
    <t>Home</t>
  </si>
  <si>
    <t>Away</t>
  </si>
  <si>
    <t>RESULT</t>
  </si>
  <si>
    <t>DATE</t>
  </si>
  <si>
    <t>nam</t>
  </si>
  <si>
    <t>Training</t>
  </si>
  <si>
    <t>Engineering</t>
  </si>
  <si>
    <t>Marketing</t>
  </si>
  <si>
    <t>Services</t>
  </si>
  <si>
    <t>Legal</t>
  </si>
  <si>
    <t>Business Development</t>
  </si>
  <si>
    <t>Accounting</t>
  </si>
  <si>
    <t>Human Resources</t>
  </si>
  <si>
    <t>seat#</t>
  </si>
  <si>
    <t>section#</t>
  </si>
  <si>
    <t>zone#</t>
  </si>
  <si>
    <t>stadium#</t>
  </si>
  <si>
    <t>M</t>
  </si>
  <si>
    <t>K</t>
  </si>
  <si>
    <t>P</t>
  </si>
  <si>
    <t>V</t>
  </si>
  <si>
    <t>Q</t>
  </si>
  <si>
    <t>G</t>
  </si>
  <si>
    <t>N</t>
  </si>
  <si>
    <t>H</t>
  </si>
  <si>
    <t>X</t>
  </si>
  <si>
    <t>U</t>
  </si>
  <si>
    <t>B</t>
  </si>
  <si>
    <t>D</t>
  </si>
  <si>
    <t>T</t>
  </si>
  <si>
    <t>C</t>
  </si>
  <si>
    <t>I</t>
  </si>
  <si>
    <t>E</t>
  </si>
  <si>
    <t>Y</t>
  </si>
  <si>
    <t>J</t>
  </si>
  <si>
    <t>F</t>
  </si>
  <si>
    <t>W</t>
  </si>
  <si>
    <t>S</t>
  </si>
  <si>
    <t>O</t>
  </si>
  <si>
    <t>Z</t>
  </si>
  <si>
    <t>A</t>
  </si>
  <si>
    <t>R</t>
  </si>
  <si>
    <t>L</t>
  </si>
  <si>
    <t>INSERT INTO CLUB VALUES</t>
  </si>
  <si>
    <t>Howe</t>
  </si>
  <si>
    <t>Mikel</t>
  </si>
  <si>
    <t>Arteta</t>
  </si>
  <si>
    <t>Dean</t>
  </si>
  <si>
    <t>Smith</t>
  </si>
  <si>
    <t>Graham</t>
  </si>
  <si>
    <t>Potter</t>
  </si>
  <si>
    <t>Sean</t>
  </si>
  <si>
    <t>Dyche</t>
  </si>
  <si>
    <t>Frank</t>
  </si>
  <si>
    <t>Lampard</t>
  </si>
  <si>
    <t>Roy</t>
  </si>
  <si>
    <t>Hodgson</t>
  </si>
  <si>
    <t>Carlo</t>
  </si>
  <si>
    <t>Ancelotti</t>
  </si>
  <si>
    <t>Brendan</t>
  </si>
  <si>
    <t>Rodgers</t>
  </si>
  <si>
    <t>Jurgen</t>
  </si>
  <si>
    <t>Klopp</t>
  </si>
  <si>
    <t>Pep</t>
  </si>
  <si>
    <t>Guardiola</t>
  </si>
  <si>
    <t>Solskjaer</t>
  </si>
  <si>
    <t>Steve</t>
  </si>
  <si>
    <t>Bruce</t>
  </si>
  <si>
    <t>Daniel</t>
  </si>
  <si>
    <t>Farke</t>
  </si>
  <si>
    <t>Chris</t>
  </si>
  <si>
    <t>Wilder</t>
  </si>
  <si>
    <t>Ralph</t>
  </si>
  <si>
    <t>Hasenhuttl</t>
  </si>
  <si>
    <t>Jose</t>
  </si>
  <si>
    <t>Mourinho</t>
  </si>
  <si>
    <t>Nigel</t>
  </si>
  <si>
    <t>Pearson</t>
  </si>
  <si>
    <t>Moyes</t>
  </si>
  <si>
    <t>Nuno</t>
  </si>
  <si>
    <t>Santo</t>
  </si>
  <si>
    <t>Ole-Gunnar Solskjaer</t>
  </si>
  <si>
    <t>Ole-Gunnar</t>
  </si>
  <si>
    <t>INSERT INTO GAMES VALUES</t>
  </si>
  <si>
    <t>INSERT INTO STADIUM VALUES</t>
  </si>
  <si>
    <t>INSERT INTO PLAYERSTATS VALUES</t>
  </si>
  <si>
    <t>INSERT INTO PLAYERS VALUES</t>
  </si>
  <si>
    <t>INSERT INTO EMPLOYEE VALUES</t>
  </si>
  <si>
    <t>INSERT INTO SEATS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</si>
</sst>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00000"/>
      <name val="Arial Unicode MS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Lato"/>
      <family val="2"/>
    </font>
    <font>
      <sz val="11"/>
      <color theme="1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9F9F9"/>
        <bgColor indexed="64"/>
      </patternFill>
    </fill>
  </fills>
  <borders count="14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949698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94969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949698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94969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949698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/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3" fontId="3" fillId="2" borderId="5" xfId="0" applyNumberFormat="1" applyFont="1" applyFill="1" applyBorder="1" applyAlignment="1">
      <alignment horizontal="right" vertical="center"/>
    </xf>
    <xf numFmtId="0" fontId="4" fillId="2" borderId="7" xfId="1" applyFill="1" applyBorder="1" applyAlignment="1">
      <alignment horizontal="left" vertical="center"/>
    </xf>
    <xf numFmtId="0" fontId="4" fillId="2" borderId="8" xfId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3" fontId="3" fillId="2" borderId="8" xfId="0" applyNumberFormat="1" applyFont="1" applyFill="1" applyBorder="1" applyAlignment="1">
      <alignment horizontal="right" vertical="center"/>
    </xf>
    <xf numFmtId="0" fontId="4" fillId="2" borderId="10" xfId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6" borderId="13" xfId="0" applyFont="1" applyFill="1" applyBorder="1" applyAlignment="1">
      <alignment horizontal="left" vertical="top" wrapText="1"/>
    </xf>
    <xf numFmtId="3" fontId="6" fillId="6" borderId="13" xfId="0" applyNumberFormat="1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3" fontId="6" fillId="2" borderId="1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center" indent="1"/>
    </xf>
    <xf numFmtId="0" fontId="4" fillId="0" borderId="0" xfId="1" applyAlignment="1">
      <alignment vertical="center"/>
    </xf>
    <xf numFmtId="0" fontId="6" fillId="5" borderId="0" xfId="0" applyFont="1" applyFill="1" applyBorder="1" applyAlignment="1">
      <alignment horizontal="left" vertical="top" wrapText="1"/>
    </xf>
    <xf numFmtId="3" fontId="6" fillId="5" borderId="0" xfId="0" applyNumberFormat="1" applyFont="1" applyFill="1" applyBorder="1" applyAlignment="1">
      <alignment horizontal="left" vertical="top" wrapText="1"/>
    </xf>
    <xf numFmtId="0" fontId="0" fillId="0" borderId="0" xfId="0" applyFill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17EB-C6DB-44C4-BCE0-37DADF2D917A}">
  <dimension ref="A1:I44"/>
  <sheetViews>
    <sheetView workbookViewId="0">
      <selection activeCell="B21" sqref="B21"/>
    </sheetView>
  </sheetViews>
  <sheetFormatPr defaultRowHeight="14.4"/>
  <cols>
    <col min="2" max="2" width="21.21875" customWidth="1"/>
    <col min="3" max="3" width="23.109375" customWidth="1"/>
    <col min="4" max="4" width="21.21875" customWidth="1"/>
    <col min="5" max="5" width="20.77734375" customWidth="1"/>
    <col min="8" max="8" width="23.5546875" bestFit="1" customWidth="1"/>
    <col min="9" max="9" width="72.44140625" bestFit="1" customWidth="1"/>
  </cols>
  <sheetData>
    <row r="1" spans="1:9" ht="15" thickBot="1">
      <c r="A1" t="s">
        <v>81</v>
      </c>
      <c r="B1" t="s">
        <v>87</v>
      </c>
      <c r="C1" s="18" t="s">
        <v>88</v>
      </c>
      <c r="D1" s="18" t="s">
        <v>110</v>
      </c>
      <c r="E1" t="s">
        <v>109</v>
      </c>
    </row>
    <row r="2" spans="1:9" ht="15" thickBot="1">
      <c r="A2">
        <v>1</v>
      </c>
      <c r="B2" s="28" t="s">
        <v>89</v>
      </c>
      <c r="C2" s="28" t="s">
        <v>113</v>
      </c>
      <c r="D2" s="19" t="s">
        <v>112</v>
      </c>
      <c r="E2" t="s">
        <v>71</v>
      </c>
      <c r="F2" t="s">
        <v>475</v>
      </c>
      <c r="H2" t="s">
        <v>474</v>
      </c>
      <c r="I2" t="str">
        <f>_xlfn.CONCAT("(",A2,",'",B2,"','",C2,"','",D2,"','",E2,"','",F2,"');")</f>
        <v>(1,'AFC Bournemouth','Emirates Stadium','London','Eddie','Howe');</v>
      </c>
    </row>
    <row r="3" spans="1:9" ht="15" thickBot="1">
      <c r="A3">
        <v>2</v>
      </c>
      <c r="B3" s="28" t="s">
        <v>90</v>
      </c>
      <c r="C3" s="28" t="s">
        <v>115</v>
      </c>
      <c r="D3" s="20" t="s">
        <v>114</v>
      </c>
      <c r="E3" t="s">
        <v>476</v>
      </c>
      <c r="F3" t="s">
        <v>477</v>
      </c>
      <c r="H3" t="s">
        <v>474</v>
      </c>
      <c r="I3" t="str">
        <f t="shared" ref="I3:I21" si="0">_xlfn.CONCAT("(",A3,",'",B3,"','",C3,"','",D3,"','",E3,"','",F3,"');")</f>
        <v>(2,'Arsenal','Vitality Stadium','Bournemouth','Mikel','Arteta');</v>
      </c>
    </row>
    <row r="4" spans="1:9" ht="15" thickBot="1">
      <c r="A4">
        <v>3</v>
      </c>
      <c r="B4" s="28" t="s">
        <v>91</v>
      </c>
      <c r="C4" s="28" t="s">
        <v>117</v>
      </c>
      <c r="D4" s="22" t="s">
        <v>116</v>
      </c>
      <c r="E4" t="s">
        <v>478</v>
      </c>
      <c r="F4" t="s">
        <v>479</v>
      </c>
      <c r="H4" t="s">
        <v>474</v>
      </c>
      <c r="I4" t="str">
        <f t="shared" si="0"/>
        <v>(3,'Aston Villa','The Amex','Brighton','Dean','Smith');</v>
      </c>
    </row>
    <row r="5" spans="1:9" ht="15" thickBot="1">
      <c r="A5">
        <v>4</v>
      </c>
      <c r="B5" s="28" t="s">
        <v>92</v>
      </c>
      <c r="C5" s="28" t="s">
        <v>118</v>
      </c>
      <c r="D5" s="20" t="s">
        <v>93</v>
      </c>
      <c r="E5" t="s">
        <v>480</v>
      </c>
      <c r="F5" t="s">
        <v>481</v>
      </c>
      <c r="H5" t="s">
        <v>474</v>
      </c>
      <c r="I5" t="str">
        <f t="shared" si="0"/>
        <v>(4,'Brighton &amp; Hove Albion','Turf Moor','Burnley','Graham','Potter');</v>
      </c>
    </row>
    <row r="6" spans="1:9" ht="22.8" customHeight="1" thickBot="1">
      <c r="A6">
        <v>5</v>
      </c>
      <c r="B6" s="28" t="s">
        <v>93</v>
      </c>
      <c r="C6" s="28" t="s">
        <v>120</v>
      </c>
      <c r="D6" s="22" t="s">
        <v>119</v>
      </c>
      <c r="E6" t="s">
        <v>482</v>
      </c>
      <c r="F6" t="s">
        <v>483</v>
      </c>
      <c r="H6" t="s">
        <v>474</v>
      </c>
      <c r="I6" t="str">
        <f t="shared" si="0"/>
        <v>(5,'Burnley','Cardiff City Stadium','Cardiff','Sean','Dyche');</v>
      </c>
    </row>
    <row r="7" spans="1:9" ht="15" thickBot="1">
      <c r="A7">
        <v>6</v>
      </c>
      <c r="B7" s="28" t="s">
        <v>94</v>
      </c>
      <c r="C7" s="28" t="s">
        <v>121</v>
      </c>
      <c r="D7" s="20" t="s">
        <v>112</v>
      </c>
      <c r="E7" t="s">
        <v>484</v>
      </c>
      <c r="F7" t="s">
        <v>485</v>
      </c>
      <c r="H7" t="s">
        <v>474</v>
      </c>
      <c r="I7" t="str">
        <f t="shared" si="0"/>
        <v>(6,'Chelsea','Stamford Bridge','London','Frank','Lampard');</v>
      </c>
    </row>
    <row r="8" spans="1:9" ht="15" thickBot="1">
      <c r="A8">
        <v>7</v>
      </c>
      <c r="B8" s="28" t="s">
        <v>95</v>
      </c>
      <c r="C8" s="28" t="s">
        <v>122</v>
      </c>
      <c r="D8" s="22" t="s">
        <v>112</v>
      </c>
      <c r="E8" t="s">
        <v>486</v>
      </c>
      <c r="F8" t="s">
        <v>487</v>
      </c>
      <c r="H8" t="s">
        <v>474</v>
      </c>
      <c r="I8" t="str">
        <f t="shared" si="0"/>
        <v>(7,'Crystal Palace','Selhurst Park','London','Roy','Hodgson');</v>
      </c>
    </row>
    <row r="9" spans="1:9" ht="15" thickBot="1">
      <c r="A9">
        <v>8</v>
      </c>
      <c r="B9" s="28" t="s">
        <v>96</v>
      </c>
      <c r="C9" s="28" t="s">
        <v>123</v>
      </c>
      <c r="D9" s="20" t="s">
        <v>98</v>
      </c>
      <c r="E9" t="s">
        <v>488</v>
      </c>
      <c r="F9" t="s">
        <v>489</v>
      </c>
      <c r="H9" t="s">
        <v>474</v>
      </c>
      <c r="I9" t="str">
        <f t="shared" si="0"/>
        <v>(8,'Everton','Goodison Park','Liverpool','Carlo','Ancelotti');</v>
      </c>
    </row>
    <row r="10" spans="1:9" ht="15" thickBot="1">
      <c r="A10">
        <v>9</v>
      </c>
      <c r="B10" s="28" t="s">
        <v>97</v>
      </c>
      <c r="C10" s="28" t="s">
        <v>124</v>
      </c>
      <c r="D10" s="22" t="s">
        <v>112</v>
      </c>
      <c r="E10" t="s">
        <v>490</v>
      </c>
      <c r="F10" t="s">
        <v>491</v>
      </c>
      <c r="H10" t="s">
        <v>474</v>
      </c>
      <c r="I10" t="str">
        <f t="shared" si="0"/>
        <v>(9,'Leicester City','Craven Cottage','London','Brendan','Rodgers');</v>
      </c>
    </row>
    <row r="11" spans="1:9" ht="15" thickBot="1">
      <c r="A11">
        <v>10</v>
      </c>
      <c r="B11" s="28" t="s">
        <v>98</v>
      </c>
      <c r="C11" s="28" t="s">
        <v>126</v>
      </c>
      <c r="D11" s="20" t="s">
        <v>125</v>
      </c>
      <c r="E11" t="s">
        <v>492</v>
      </c>
      <c r="F11" t="s">
        <v>493</v>
      </c>
      <c r="H11" t="s">
        <v>474</v>
      </c>
      <c r="I11" t="str">
        <f t="shared" si="0"/>
        <v>(10,'Liverpool','John Smith's Stadium','Huddersfield','Jurgen','Klopp');</v>
      </c>
    </row>
    <row r="12" spans="1:9" ht="15" thickBot="1">
      <c r="A12">
        <v>11</v>
      </c>
      <c r="B12" s="28" t="s">
        <v>99</v>
      </c>
      <c r="C12" s="28" t="s">
        <v>128</v>
      </c>
      <c r="D12" s="22" t="s">
        <v>127</v>
      </c>
      <c r="E12" t="s">
        <v>494</v>
      </c>
      <c r="F12" t="s">
        <v>495</v>
      </c>
      <c r="H12" t="s">
        <v>474</v>
      </c>
      <c r="I12" t="str">
        <f t="shared" si="0"/>
        <v>(11,'Manchester City','King Power Stadium','Leicester','Pep','Guardiola');</v>
      </c>
    </row>
    <row r="13" spans="1:9" ht="15" thickBot="1">
      <c r="A13">
        <v>12</v>
      </c>
      <c r="B13" s="28" t="s">
        <v>100</v>
      </c>
      <c r="C13" s="28" t="s">
        <v>129</v>
      </c>
      <c r="D13" s="20" t="s">
        <v>98</v>
      </c>
      <c r="E13" t="s">
        <v>513</v>
      </c>
      <c r="F13" t="s">
        <v>496</v>
      </c>
      <c r="H13" t="s">
        <v>474</v>
      </c>
      <c r="I13" t="str">
        <f t="shared" si="0"/>
        <v>(12,'Manchester United','Anfield','Liverpool','Ole-Gunnar','Solskjaer');</v>
      </c>
    </row>
    <row r="14" spans="1:9" ht="15" thickBot="1">
      <c r="A14">
        <v>13</v>
      </c>
      <c r="B14" s="28" t="s">
        <v>101</v>
      </c>
      <c r="C14" s="28" t="s">
        <v>131</v>
      </c>
      <c r="D14" s="22" t="s">
        <v>130</v>
      </c>
      <c r="E14" t="s">
        <v>497</v>
      </c>
      <c r="F14" t="s">
        <v>498</v>
      </c>
      <c r="H14" t="s">
        <v>474</v>
      </c>
      <c r="I14" t="str">
        <f t="shared" si="0"/>
        <v>(13,'Newcastle United','Etihad Stadium','Manchester','Steve','Bruce');</v>
      </c>
    </row>
    <row r="15" spans="1:9" ht="15" thickBot="1">
      <c r="A15">
        <v>14</v>
      </c>
      <c r="B15" s="28" t="s">
        <v>102</v>
      </c>
      <c r="C15" s="28" t="s">
        <v>132</v>
      </c>
      <c r="D15" s="20" t="s">
        <v>130</v>
      </c>
      <c r="E15" t="s">
        <v>499</v>
      </c>
      <c r="F15" t="s">
        <v>500</v>
      </c>
      <c r="H15" t="s">
        <v>474</v>
      </c>
      <c r="I15" t="str">
        <f t="shared" si="0"/>
        <v>(14,'Norwich City','Old Trafford','Manchester','Daniel','Farke');</v>
      </c>
    </row>
    <row r="16" spans="1:9" ht="15" thickBot="1">
      <c r="A16">
        <v>15</v>
      </c>
      <c r="B16" s="28" t="s">
        <v>103</v>
      </c>
      <c r="C16" s="28" t="s">
        <v>134</v>
      </c>
      <c r="D16" s="22" t="s">
        <v>133</v>
      </c>
      <c r="E16" t="s">
        <v>501</v>
      </c>
      <c r="F16" t="s">
        <v>502</v>
      </c>
      <c r="H16" t="s">
        <v>474</v>
      </c>
      <c r="I16" t="str">
        <f t="shared" si="0"/>
        <v>(15,'Sheffield United','St James Park','Newcastle upon Tyne','Chris','Wilder');</v>
      </c>
    </row>
    <row r="17" spans="1:9" ht="15" thickBot="1">
      <c r="A17">
        <v>16</v>
      </c>
      <c r="B17" s="28" t="s">
        <v>104</v>
      </c>
      <c r="C17" s="28" t="s">
        <v>135</v>
      </c>
      <c r="D17" s="20" t="s">
        <v>104</v>
      </c>
      <c r="E17" t="s">
        <v>503</v>
      </c>
      <c r="F17" t="s">
        <v>504</v>
      </c>
      <c r="H17" t="s">
        <v>474</v>
      </c>
      <c r="I17" t="str">
        <f t="shared" si="0"/>
        <v>(16,'Southampton','St Mary's Stadium','Southampton','Ralph','Hasenhuttl');</v>
      </c>
    </row>
    <row r="18" spans="1:9" ht="15" thickBot="1">
      <c r="A18">
        <v>17</v>
      </c>
      <c r="B18" s="28" t="s">
        <v>105</v>
      </c>
      <c r="C18" s="28" t="s">
        <v>136</v>
      </c>
      <c r="D18" s="22" t="s">
        <v>112</v>
      </c>
      <c r="E18" t="s">
        <v>505</v>
      </c>
      <c r="F18" t="s">
        <v>506</v>
      </c>
      <c r="H18" t="s">
        <v>474</v>
      </c>
      <c r="I18" t="str">
        <f t="shared" si="0"/>
        <v>(17,'Tottenham Hotspur','Wembley Stadium','London','Jose','Mourinho');</v>
      </c>
    </row>
    <row r="19" spans="1:9" ht="15" thickBot="1">
      <c r="A19">
        <v>18</v>
      </c>
      <c r="B19" s="28" t="s">
        <v>106</v>
      </c>
      <c r="C19" s="28" t="s">
        <v>137</v>
      </c>
      <c r="D19" s="20" t="s">
        <v>106</v>
      </c>
      <c r="E19" t="s">
        <v>507</v>
      </c>
      <c r="F19" t="s">
        <v>508</v>
      </c>
      <c r="H19" t="s">
        <v>474</v>
      </c>
      <c r="I19" t="str">
        <f t="shared" si="0"/>
        <v>(18,'Watford','Vicarage Road','Watford','Nigel','Pearson');</v>
      </c>
    </row>
    <row r="20" spans="1:9" ht="15" thickBot="1">
      <c r="A20">
        <v>19</v>
      </c>
      <c r="B20" s="28" t="s">
        <v>107</v>
      </c>
      <c r="C20" s="28" t="s">
        <v>138</v>
      </c>
      <c r="D20" s="22" t="s">
        <v>112</v>
      </c>
      <c r="E20" t="s">
        <v>35</v>
      </c>
      <c r="F20" t="s">
        <v>509</v>
      </c>
      <c r="H20" t="s">
        <v>474</v>
      </c>
      <c r="I20" t="str">
        <f t="shared" si="0"/>
        <v>(19,'West Ham United','London Stadium','London','David','Moyes');</v>
      </c>
    </row>
    <row r="21" spans="1:9">
      <c r="A21">
        <v>20</v>
      </c>
      <c r="B21" s="28" t="s">
        <v>108</v>
      </c>
      <c r="C21" s="28" t="s">
        <v>140</v>
      </c>
      <c r="D21" s="20" t="s">
        <v>139</v>
      </c>
      <c r="E21" t="s">
        <v>510</v>
      </c>
      <c r="F21" t="s">
        <v>511</v>
      </c>
      <c r="H21" t="s">
        <v>474</v>
      </c>
      <c r="I21" t="str">
        <f t="shared" si="0"/>
        <v>(20,'Wolverhampton Wanderers','Molineux Stadium','Wolverhampton','Nuno','Santo');</v>
      </c>
    </row>
    <row r="22" spans="1:9">
      <c r="D22" s="24"/>
    </row>
    <row r="23" spans="1:9">
      <c r="D23" s="25"/>
    </row>
    <row r="25" spans="1:9">
      <c r="D25" s="28" t="s">
        <v>141</v>
      </c>
    </row>
    <row r="26" spans="1:9">
      <c r="D26" s="28" t="s">
        <v>142</v>
      </c>
    </row>
    <row r="27" spans="1:9">
      <c r="D27" s="28" t="s">
        <v>143</v>
      </c>
    </row>
    <row r="28" spans="1:9">
      <c r="D28" s="28" t="s">
        <v>144</v>
      </c>
    </row>
    <row r="29" spans="1:9">
      <c r="D29" s="28" t="s">
        <v>145</v>
      </c>
    </row>
    <row r="30" spans="1:9">
      <c r="D30" s="28" t="s">
        <v>146</v>
      </c>
    </row>
    <row r="31" spans="1:9">
      <c r="D31" s="28" t="s">
        <v>147</v>
      </c>
    </row>
    <row r="32" spans="1:9">
      <c r="D32" s="28" t="s">
        <v>148</v>
      </c>
    </row>
    <row r="33" spans="4:4">
      <c r="D33" s="28" t="s">
        <v>149</v>
      </c>
    </row>
    <row r="34" spans="4:4">
      <c r="D34" s="28" t="s">
        <v>150</v>
      </c>
    </row>
    <row r="35" spans="4:4">
      <c r="D35" s="28" t="s">
        <v>151</v>
      </c>
    </row>
    <row r="36" spans="4:4">
      <c r="D36" s="28" t="s">
        <v>512</v>
      </c>
    </row>
    <row r="37" spans="4:4">
      <c r="D37" s="28" t="s">
        <v>152</v>
      </c>
    </row>
    <row r="38" spans="4:4">
      <c r="D38" s="28" t="s">
        <v>153</v>
      </c>
    </row>
    <row r="39" spans="4:4">
      <c r="D39" s="28" t="s">
        <v>154</v>
      </c>
    </row>
    <row r="40" spans="4:4">
      <c r="D40" s="28" t="s">
        <v>155</v>
      </c>
    </row>
    <row r="41" spans="4:4">
      <c r="D41" s="28" t="s">
        <v>156</v>
      </c>
    </row>
    <row r="42" spans="4:4">
      <c r="D42" s="28" t="s">
        <v>157</v>
      </c>
    </row>
    <row r="43" spans="4:4">
      <c r="D43" t="s">
        <v>158</v>
      </c>
    </row>
    <row r="44" spans="4:4">
      <c r="D44" t="s">
        <v>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6E02-3345-40DB-84C0-0A64D5185CC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4FB0-BDCB-41CE-9089-FBBCA98E22DD}">
  <dimension ref="A1:P39"/>
  <sheetViews>
    <sheetView topLeftCell="D1" workbookViewId="0">
      <selection activeCell="H2" sqref="H2"/>
    </sheetView>
  </sheetViews>
  <sheetFormatPr defaultRowHeight="14.4"/>
  <cols>
    <col min="3" max="4" width="23.88671875" bestFit="1" customWidth="1"/>
    <col min="6" max="6" width="9.88671875" bestFit="1" customWidth="1"/>
    <col min="8" max="8" width="25" bestFit="1" customWidth="1"/>
    <col min="9" max="9" width="37.88671875" bestFit="1" customWidth="1"/>
    <col min="11" max="11" width="9.88671875" bestFit="1" customWidth="1"/>
  </cols>
  <sheetData>
    <row r="1" spans="1:16">
      <c r="A1" t="s">
        <v>430</v>
      </c>
      <c r="B1" t="s">
        <v>81</v>
      </c>
      <c r="C1" t="s">
        <v>431</v>
      </c>
      <c r="D1" t="s">
        <v>432</v>
      </c>
      <c r="E1" t="s">
        <v>433</v>
      </c>
      <c r="F1" t="s">
        <v>434</v>
      </c>
    </row>
    <row r="2" spans="1:16">
      <c r="A2">
        <v>1</v>
      </c>
      <c r="B2">
        <v>2</v>
      </c>
      <c r="C2" s="28" t="s">
        <v>90</v>
      </c>
      <c r="D2" s="28" t="s">
        <v>89</v>
      </c>
      <c r="E2" t="str">
        <f>_xlfn.CONCAT(O2,"-",P2)</f>
        <v>5-2</v>
      </c>
      <c r="F2" s="29">
        <v>43710</v>
      </c>
      <c r="H2" t="s">
        <v>514</v>
      </c>
      <c r="I2" t="str">
        <f>_xlfn.CONCAT("(A2",",",B2,",'",C2,"','",D2,"',")</f>
        <v>(A2,2,'Arsenal','AFC Bournemouth',</v>
      </c>
      <c r="J2" t="str">
        <f>_xlfn.CONCAT(E2,"','")</f>
        <v>5-2','</v>
      </c>
      <c r="K2" s="29">
        <v>43710</v>
      </c>
      <c r="L2" t="str">
        <f>_xlfn.CONCAT("');")</f>
        <v>');</v>
      </c>
      <c r="O2">
        <v>5</v>
      </c>
      <c r="P2">
        <v>2</v>
      </c>
    </row>
    <row r="3" spans="1:16">
      <c r="A3">
        <v>2</v>
      </c>
      <c r="B3">
        <v>2</v>
      </c>
      <c r="C3" s="28" t="s">
        <v>90</v>
      </c>
      <c r="D3" s="28" t="s">
        <v>91</v>
      </c>
      <c r="E3" t="str">
        <f>_xlfn.CONCAT(O3,"-",P3)</f>
        <v>2-3</v>
      </c>
      <c r="F3" s="29">
        <v>43755</v>
      </c>
      <c r="H3" t="s">
        <v>514</v>
      </c>
      <c r="I3" t="str">
        <f>_xlfn.CONCAT("(",A3,",",B3,",'",C3,"','",D3,"','")</f>
        <v>(2,2,'Arsenal','Aston Villa','</v>
      </c>
      <c r="J3" t="str">
        <f t="shared" ref="J3:J20" si="0">_xlfn.CONCAT(E3,"','")</f>
        <v>2-3','</v>
      </c>
      <c r="K3" s="29">
        <v>43755</v>
      </c>
      <c r="L3" t="str">
        <f t="shared" ref="L3:L20" si="1">_xlfn.CONCAT("');")</f>
        <v>');</v>
      </c>
      <c r="O3">
        <v>2</v>
      </c>
      <c r="P3">
        <v>3</v>
      </c>
    </row>
    <row r="4" spans="1:16">
      <c r="A4">
        <v>3</v>
      </c>
      <c r="B4">
        <v>2</v>
      </c>
      <c r="C4" s="28" t="s">
        <v>90</v>
      </c>
      <c r="D4" s="28" t="s">
        <v>92</v>
      </c>
      <c r="E4" t="str">
        <f>_xlfn.CONCAT(O4,"-",P4)</f>
        <v>1-1</v>
      </c>
      <c r="F4" s="29">
        <v>43715</v>
      </c>
      <c r="H4" t="s">
        <v>514</v>
      </c>
      <c r="I4" t="str">
        <f t="shared" ref="I4:I20" si="2">_xlfn.CONCAT("(",A4,",",B4,",'",C4,"','",D4,"','")</f>
        <v>(3,2,'Arsenal','Brighton &amp; Hove Albion','</v>
      </c>
      <c r="J4" t="str">
        <f t="shared" si="0"/>
        <v>1-1','</v>
      </c>
      <c r="K4" s="29">
        <v>43715</v>
      </c>
      <c r="L4" t="str">
        <f t="shared" si="1"/>
        <v>');</v>
      </c>
      <c r="O4">
        <v>1</v>
      </c>
      <c r="P4">
        <v>1</v>
      </c>
    </row>
    <row r="5" spans="1:16">
      <c r="A5">
        <v>4</v>
      </c>
      <c r="B5">
        <v>2</v>
      </c>
      <c r="C5" s="28" t="s">
        <v>90</v>
      </c>
      <c r="D5" s="28" t="s">
        <v>93</v>
      </c>
      <c r="E5" t="str">
        <f>_xlfn.CONCAT(O5,"-",P5)</f>
        <v>7-5</v>
      </c>
      <c r="F5" s="29">
        <v>43977</v>
      </c>
      <c r="H5" t="s">
        <v>514</v>
      </c>
      <c r="I5" t="str">
        <f t="shared" si="2"/>
        <v>(4,2,'Arsenal','Burnley','</v>
      </c>
      <c r="J5" t="str">
        <f t="shared" si="0"/>
        <v>7-5','</v>
      </c>
      <c r="K5" s="29">
        <v>43977</v>
      </c>
      <c r="L5" t="str">
        <f t="shared" si="1"/>
        <v>');</v>
      </c>
      <c r="O5">
        <v>7</v>
      </c>
      <c r="P5">
        <v>5</v>
      </c>
    </row>
    <row r="6" spans="1:16">
      <c r="A6">
        <v>5</v>
      </c>
      <c r="B6">
        <v>2</v>
      </c>
      <c r="C6" s="28" t="s">
        <v>90</v>
      </c>
      <c r="D6" s="28" t="s">
        <v>94</v>
      </c>
      <c r="E6" t="str">
        <f>_xlfn.CONCAT(O6,"-",P6)</f>
        <v>6-0</v>
      </c>
      <c r="F6" s="29">
        <v>43874</v>
      </c>
      <c r="H6" t="s">
        <v>514</v>
      </c>
      <c r="I6" t="str">
        <f t="shared" si="2"/>
        <v>(5,2,'Arsenal','Chelsea','</v>
      </c>
      <c r="J6" t="str">
        <f t="shared" si="0"/>
        <v>6-0','</v>
      </c>
      <c r="K6" s="29">
        <v>43874</v>
      </c>
      <c r="L6" t="str">
        <f t="shared" si="1"/>
        <v>');</v>
      </c>
      <c r="O6">
        <v>6</v>
      </c>
      <c r="P6">
        <v>0</v>
      </c>
    </row>
    <row r="7" spans="1:16">
      <c r="A7">
        <v>6</v>
      </c>
      <c r="B7">
        <v>2</v>
      </c>
      <c r="C7" s="28" t="s">
        <v>90</v>
      </c>
      <c r="D7" s="28" t="s">
        <v>95</v>
      </c>
      <c r="E7" t="str">
        <f>_xlfn.CONCAT(O7,"-",P7)</f>
        <v>4-1</v>
      </c>
      <c r="F7" s="29">
        <v>43797</v>
      </c>
      <c r="H7" t="s">
        <v>514</v>
      </c>
      <c r="I7" t="str">
        <f t="shared" si="2"/>
        <v>(6,2,'Arsenal','Crystal Palace','</v>
      </c>
      <c r="J7" t="str">
        <f t="shared" si="0"/>
        <v>4-1','</v>
      </c>
      <c r="K7" s="29">
        <v>43797</v>
      </c>
      <c r="L7" t="str">
        <f t="shared" si="1"/>
        <v>');</v>
      </c>
      <c r="O7">
        <v>4</v>
      </c>
      <c r="P7">
        <v>1</v>
      </c>
    </row>
    <row r="8" spans="1:16">
      <c r="A8">
        <v>7</v>
      </c>
      <c r="B8">
        <v>2</v>
      </c>
      <c r="C8" s="28" t="s">
        <v>90</v>
      </c>
      <c r="D8" s="28" t="s">
        <v>96</v>
      </c>
      <c r="E8" t="str">
        <f>_xlfn.CONCAT(O8,"-",P8)</f>
        <v>7-2</v>
      </c>
      <c r="F8" s="29">
        <v>43965</v>
      </c>
      <c r="H8" t="s">
        <v>514</v>
      </c>
      <c r="I8" t="str">
        <f t="shared" si="2"/>
        <v>(7,2,'Arsenal','Everton','</v>
      </c>
      <c r="J8" t="str">
        <f t="shared" si="0"/>
        <v>7-2','</v>
      </c>
      <c r="K8" s="29">
        <v>43965</v>
      </c>
      <c r="L8" t="str">
        <f t="shared" si="1"/>
        <v>');</v>
      </c>
      <c r="O8">
        <v>7</v>
      </c>
      <c r="P8">
        <v>2</v>
      </c>
    </row>
    <row r="9" spans="1:16">
      <c r="A9">
        <v>8</v>
      </c>
      <c r="B9">
        <v>2</v>
      </c>
      <c r="C9" s="28" t="s">
        <v>90</v>
      </c>
      <c r="D9" s="28" t="s">
        <v>97</v>
      </c>
      <c r="E9" t="str">
        <f>_xlfn.CONCAT(O9,"-",P9)</f>
        <v>1-3</v>
      </c>
      <c r="F9" s="29">
        <v>43932</v>
      </c>
      <c r="H9" t="s">
        <v>514</v>
      </c>
      <c r="I9" t="str">
        <f t="shared" si="2"/>
        <v>(8,2,'Arsenal','Leicester City','</v>
      </c>
      <c r="J9" t="str">
        <f t="shared" si="0"/>
        <v>1-3','</v>
      </c>
      <c r="K9" s="29">
        <v>43932</v>
      </c>
      <c r="L9" t="str">
        <f t="shared" si="1"/>
        <v>');</v>
      </c>
      <c r="O9">
        <v>1</v>
      </c>
      <c r="P9">
        <v>3</v>
      </c>
    </row>
    <row r="10" spans="1:16">
      <c r="A10">
        <v>9</v>
      </c>
      <c r="B10">
        <v>2</v>
      </c>
      <c r="C10" s="28" t="s">
        <v>90</v>
      </c>
      <c r="D10" s="28" t="s">
        <v>98</v>
      </c>
      <c r="E10" t="str">
        <f>_xlfn.CONCAT(O10,"-",P10)</f>
        <v>1-0</v>
      </c>
      <c r="F10" s="29">
        <v>43689</v>
      </c>
      <c r="H10" t="s">
        <v>514</v>
      </c>
      <c r="I10" t="str">
        <f t="shared" si="2"/>
        <v>(9,2,'Arsenal','Liverpool','</v>
      </c>
      <c r="J10" t="str">
        <f t="shared" si="0"/>
        <v>1-0','</v>
      </c>
      <c r="K10" s="29">
        <v>43689</v>
      </c>
      <c r="L10" t="str">
        <f t="shared" si="1"/>
        <v>');</v>
      </c>
      <c r="O10">
        <v>1</v>
      </c>
      <c r="P10">
        <v>0</v>
      </c>
    </row>
    <row r="11" spans="1:16">
      <c r="A11">
        <v>10</v>
      </c>
      <c r="B11">
        <v>2</v>
      </c>
      <c r="C11" s="28" t="s">
        <v>90</v>
      </c>
      <c r="D11" s="28" t="s">
        <v>99</v>
      </c>
      <c r="E11" t="str">
        <f>_xlfn.CONCAT(O11,"-",P11)</f>
        <v>5-7</v>
      </c>
      <c r="F11" s="29">
        <v>43753</v>
      </c>
      <c r="H11" t="s">
        <v>514</v>
      </c>
      <c r="I11" t="str">
        <f t="shared" si="2"/>
        <v>(10,2,'Arsenal','Manchester City','</v>
      </c>
      <c r="J11" t="str">
        <f t="shared" si="0"/>
        <v>5-7','</v>
      </c>
      <c r="K11" s="29">
        <v>43753</v>
      </c>
      <c r="L11" t="str">
        <f t="shared" si="1"/>
        <v>');</v>
      </c>
      <c r="O11">
        <v>5</v>
      </c>
      <c r="P11">
        <v>7</v>
      </c>
    </row>
    <row r="12" spans="1:16">
      <c r="A12">
        <v>11</v>
      </c>
      <c r="B12">
        <v>2</v>
      </c>
      <c r="C12" s="28" t="s">
        <v>90</v>
      </c>
      <c r="D12" s="28" t="s">
        <v>100</v>
      </c>
      <c r="E12" t="str">
        <f>_xlfn.CONCAT(O12,"-",P12)</f>
        <v>6-6</v>
      </c>
      <c r="F12" s="29">
        <v>43882</v>
      </c>
      <c r="H12" t="s">
        <v>514</v>
      </c>
      <c r="I12" t="str">
        <f t="shared" si="2"/>
        <v>(11,2,'Arsenal','Manchester United','</v>
      </c>
      <c r="J12" t="str">
        <f t="shared" si="0"/>
        <v>6-6','</v>
      </c>
      <c r="K12" s="29">
        <v>43882</v>
      </c>
      <c r="L12" t="str">
        <f t="shared" si="1"/>
        <v>');</v>
      </c>
      <c r="O12">
        <v>6</v>
      </c>
      <c r="P12">
        <v>6</v>
      </c>
    </row>
    <row r="13" spans="1:16">
      <c r="A13">
        <v>12</v>
      </c>
      <c r="B13">
        <v>2</v>
      </c>
      <c r="C13" s="28" t="s">
        <v>90</v>
      </c>
      <c r="D13" s="28" t="s">
        <v>101</v>
      </c>
      <c r="E13" t="str">
        <f>_xlfn.CONCAT(O13,"-",P13)</f>
        <v>7-5</v>
      </c>
      <c r="F13" s="29">
        <v>43978</v>
      </c>
      <c r="H13" t="s">
        <v>514</v>
      </c>
      <c r="I13" t="str">
        <f t="shared" si="2"/>
        <v>(12,2,'Arsenal','Newcastle United','</v>
      </c>
      <c r="J13" t="str">
        <f t="shared" si="0"/>
        <v>7-5','</v>
      </c>
      <c r="K13" s="29">
        <v>43978</v>
      </c>
      <c r="L13" t="str">
        <f t="shared" si="1"/>
        <v>');</v>
      </c>
      <c r="O13">
        <v>7</v>
      </c>
      <c r="P13">
        <v>5</v>
      </c>
    </row>
    <row r="14" spans="1:16">
      <c r="A14">
        <v>13</v>
      </c>
      <c r="B14">
        <v>2</v>
      </c>
      <c r="C14" s="28" t="s">
        <v>90</v>
      </c>
      <c r="D14" s="28" t="s">
        <v>102</v>
      </c>
      <c r="E14" t="str">
        <f>_xlfn.CONCAT(O14,"-",P14)</f>
        <v>4-0</v>
      </c>
      <c r="F14" s="29">
        <v>43747</v>
      </c>
      <c r="H14" t="s">
        <v>514</v>
      </c>
      <c r="I14" t="str">
        <f t="shared" si="2"/>
        <v>(13,2,'Arsenal','Norwich City','</v>
      </c>
      <c r="J14" t="str">
        <f t="shared" si="0"/>
        <v>4-0','</v>
      </c>
      <c r="K14" s="29">
        <v>43747</v>
      </c>
      <c r="L14" t="str">
        <f t="shared" si="1"/>
        <v>');</v>
      </c>
      <c r="O14">
        <v>4</v>
      </c>
      <c r="P14">
        <v>0</v>
      </c>
    </row>
    <row r="15" spans="1:16">
      <c r="A15">
        <v>14</v>
      </c>
      <c r="B15">
        <v>2</v>
      </c>
      <c r="C15" s="28" t="s">
        <v>90</v>
      </c>
      <c r="D15" s="28" t="s">
        <v>103</v>
      </c>
      <c r="E15" t="str">
        <f>_xlfn.CONCAT(O15,"-",P15)</f>
        <v>4-2</v>
      </c>
      <c r="F15" s="29">
        <v>43924</v>
      </c>
      <c r="H15" t="s">
        <v>514</v>
      </c>
      <c r="I15" t="str">
        <f t="shared" si="2"/>
        <v>(14,2,'Arsenal','Sheffield United','</v>
      </c>
      <c r="J15" t="str">
        <f t="shared" si="0"/>
        <v>4-2','</v>
      </c>
      <c r="K15" s="29">
        <v>43924</v>
      </c>
      <c r="L15" t="str">
        <f t="shared" si="1"/>
        <v>');</v>
      </c>
      <c r="O15">
        <v>4</v>
      </c>
      <c r="P15">
        <v>2</v>
      </c>
    </row>
    <row r="16" spans="1:16">
      <c r="A16">
        <v>15</v>
      </c>
      <c r="B16">
        <v>2</v>
      </c>
      <c r="C16" s="28" t="s">
        <v>90</v>
      </c>
      <c r="D16" s="28" t="s">
        <v>104</v>
      </c>
      <c r="E16" t="str">
        <f>_xlfn.CONCAT(O16,"-",P16)</f>
        <v>2-7</v>
      </c>
      <c r="F16" s="29">
        <v>43808</v>
      </c>
      <c r="H16" t="s">
        <v>514</v>
      </c>
      <c r="I16" t="str">
        <f t="shared" si="2"/>
        <v>(15,2,'Arsenal','Southampton','</v>
      </c>
      <c r="J16" t="str">
        <f t="shared" si="0"/>
        <v>2-7','</v>
      </c>
      <c r="K16" s="29">
        <v>43808</v>
      </c>
      <c r="L16" t="str">
        <f t="shared" si="1"/>
        <v>');</v>
      </c>
      <c r="O16">
        <v>2</v>
      </c>
      <c r="P16">
        <v>7</v>
      </c>
    </row>
    <row r="17" spans="1:16">
      <c r="A17">
        <v>16</v>
      </c>
      <c r="B17">
        <v>2</v>
      </c>
      <c r="C17" s="28" t="s">
        <v>90</v>
      </c>
      <c r="D17" s="28" t="s">
        <v>105</v>
      </c>
      <c r="E17" t="str">
        <f>_xlfn.CONCAT(O17,"-",P17)</f>
        <v>2-1</v>
      </c>
      <c r="F17" s="29">
        <v>43810</v>
      </c>
      <c r="H17" t="s">
        <v>514</v>
      </c>
      <c r="I17" t="str">
        <f t="shared" si="2"/>
        <v>(16,2,'Arsenal','Tottenham Hotspur','</v>
      </c>
      <c r="J17" t="str">
        <f t="shared" si="0"/>
        <v>2-1','</v>
      </c>
      <c r="K17" s="29">
        <v>43810</v>
      </c>
      <c r="L17" t="str">
        <f t="shared" si="1"/>
        <v>');</v>
      </c>
      <c r="O17">
        <v>2</v>
      </c>
      <c r="P17">
        <v>1</v>
      </c>
    </row>
    <row r="18" spans="1:16">
      <c r="A18">
        <v>17</v>
      </c>
      <c r="B18">
        <v>2</v>
      </c>
      <c r="C18" s="28" t="s">
        <v>90</v>
      </c>
      <c r="D18" s="28" t="s">
        <v>106</v>
      </c>
      <c r="E18" t="str">
        <f>_xlfn.CONCAT(O18,"-",P18)</f>
        <v>4-4</v>
      </c>
      <c r="F18" s="29">
        <v>43706</v>
      </c>
      <c r="H18" t="s">
        <v>514</v>
      </c>
      <c r="I18" t="str">
        <f t="shared" si="2"/>
        <v>(17,2,'Arsenal','Watford','</v>
      </c>
      <c r="J18" t="str">
        <f t="shared" si="0"/>
        <v>4-4','</v>
      </c>
      <c r="K18" s="29">
        <v>43706</v>
      </c>
      <c r="L18" t="str">
        <f t="shared" si="1"/>
        <v>');</v>
      </c>
      <c r="O18">
        <v>4</v>
      </c>
      <c r="P18">
        <v>4</v>
      </c>
    </row>
    <row r="19" spans="1:16">
      <c r="A19">
        <v>18</v>
      </c>
      <c r="B19">
        <v>2</v>
      </c>
      <c r="C19" s="28" t="s">
        <v>90</v>
      </c>
      <c r="D19" s="28" t="s">
        <v>107</v>
      </c>
      <c r="E19" t="str">
        <f>_xlfn.CONCAT(O19,"-",P19)</f>
        <v>3-0</v>
      </c>
      <c r="F19" s="29">
        <v>43721</v>
      </c>
      <c r="H19" t="s">
        <v>514</v>
      </c>
      <c r="I19" t="str">
        <f t="shared" si="2"/>
        <v>(18,2,'Arsenal','West Ham United','</v>
      </c>
      <c r="J19" t="str">
        <f t="shared" si="0"/>
        <v>3-0','</v>
      </c>
      <c r="K19" s="29">
        <v>43721</v>
      </c>
      <c r="L19" t="str">
        <f t="shared" si="1"/>
        <v>');</v>
      </c>
      <c r="O19">
        <v>3</v>
      </c>
      <c r="P19">
        <v>0</v>
      </c>
    </row>
    <row r="20" spans="1:16">
      <c r="A20">
        <v>19</v>
      </c>
      <c r="B20">
        <v>2</v>
      </c>
      <c r="C20" s="28" t="s">
        <v>90</v>
      </c>
      <c r="D20" s="28" t="s">
        <v>108</v>
      </c>
      <c r="E20" t="str">
        <f>_xlfn.CONCAT(O20,"-",P20)</f>
        <v>3-5</v>
      </c>
      <c r="F20" s="29">
        <v>43894</v>
      </c>
      <c r="H20" t="s">
        <v>514</v>
      </c>
      <c r="I20" t="str">
        <f t="shared" si="2"/>
        <v>(19,2,'Arsenal','Wolverhampton Wanderers','</v>
      </c>
      <c r="J20" t="str">
        <f t="shared" si="0"/>
        <v>3-5','</v>
      </c>
      <c r="K20" s="29">
        <v>43894</v>
      </c>
      <c r="L20" t="str">
        <f t="shared" si="1"/>
        <v>');</v>
      </c>
      <c r="O20">
        <v>3</v>
      </c>
      <c r="P20">
        <v>5</v>
      </c>
    </row>
    <row r="21" spans="1:16">
      <c r="C21" s="28"/>
      <c r="D21" s="28"/>
    </row>
    <row r="22" spans="1:16">
      <c r="C22" s="28"/>
      <c r="D22" s="28"/>
    </row>
    <row r="23" spans="1:16">
      <c r="C23" s="28"/>
      <c r="D23" s="28"/>
    </row>
    <row r="24" spans="1:16">
      <c r="C24" s="28"/>
      <c r="D24" s="28"/>
    </row>
    <row r="25" spans="1:16">
      <c r="C25" s="28"/>
      <c r="D25" s="28"/>
    </row>
    <row r="26" spans="1:16">
      <c r="C26" s="28"/>
      <c r="D26" s="28"/>
    </row>
    <row r="27" spans="1:16">
      <c r="C27" s="28"/>
      <c r="D27" s="28"/>
    </row>
    <row r="28" spans="1:16">
      <c r="C28" s="28"/>
      <c r="D28" s="28"/>
    </row>
    <row r="29" spans="1:16">
      <c r="C29" s="28"/>
      <c r="D29" s="28"/>
    </row>
    <row r="30" spans="1:16">
      <c r="C30" s="28"/>
      <c r="D30" s="28"/>
    </row>
    <row r="31" spans="1:16">
      <c r="C31" s="28"/>
      <c r="D31" s="28"/>
    </row>
    <row r="32" spans="1:16">
      <c r="C32" s="28"/>
      <c r="D32" s="28"/>
    </row>
    <row r="33" spans="3:4">
      <c r="C33" s="28"/>
      <c r="D33" s="28"/>
    </row>
    <row r="34" spans="3:4">
      <c r="C34" s="28"/>
      <c r="D34" s="28"/>
    </row>
    <row r="35" spans="3:4">
      <c r="C35" s="28"/>
      <c r="D35" s="28"/>
    </row>
    <row r="36" spans="3:4">
      <c r="C36" s="28"/>
      <c r="D36" s="28"/>
    </row>
    <row r="37" spans="3:4">
      <c r="C37" s="28"/>
      <c r="D37" s="28"/>
    </row>
    <row r="38" spans="3:4">
      <c r="C38" s="28"/>
      <c r="D38" s="28"/>
    </row>
    <row r="39" spans="3:4">
      <c r="C39" s="28"/>
      <c r="D39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6A-80E8-4DF7-A15A-4E5C3678D522}">
  <dimension ref="A1:H23"/>
  <sheetViews>
    <sheetView workbookViewId="0">
      <selection activeCell="G2" sqref="G2"/>
    </sheetView>
  </sheetViews>
  <sheetFormatPr defaultRowHeight="14.4"/>
  <cols>
    <col min="3" max="3" width="23.109375" customWidth="1"/>
    <col min="4" max="4" width="21.21875" customWidth="1"/>
    <col min="7" max="7" width="27" bestFit="1" customWidth="1"/>
    <col min="8" max="8" width="44.5546875" bestFit="1" customWidth="1"/>
  </cols>
  <sheetData>
    <row r="1" spans="1:8" ht="15" thickBot="1">
      <c r="A1" t="s">
        <v>81</v>
      </c>
      <c r="B1" t="s">
        <v>160</v>
      </c>
      <c r="C1" s="18" t="s">
        <v>88</v>
      </c>
      <c r="D1" s="18" t="s">
        <v>110</v>
      </c>
      <c r="E1" s="18" t="s">
        <v>111</v>
      </c>
    </row>
    <row r="2" spans="1:8" ht="15" thickBot="1">
      <c r="A2">
        <v>1</v>
      </c>
      <c r="B2">
        <v>4</v>
      </c>
      <c r="C2" s="28" t="s">
        <v>113</v>
      </c>
      <c r="D2" s="26" t="s">
        <v>112</v>
      </c>
      <c r="E2" s="27">
        <v>60361</v>
      </c>
      <c r="G2" t="s">
        <v>515</v>
      </c>
      <c r="H2" t="str">
        <f>_xlfn.CONCAT("(",A2,",",B2,",'",C2,"','",D2,"',",E2,");")</f>
        <v>(1,4,'Emirates Stadium','London',60361);</v>
      </c>
    </row>
    <row r="3" spans="1:8" ht="15" thickBot="1">
      <c r="A3">
        <v>2</v>
      </c>
      <c r="B3">
        <v>19</v>
      </c>
      <c r="C3" s="28" t="s">
        <v>115</v>
      </c>
      <c r="D3" s="20" t="s">
        <v>114</v>
      </c>
      <c r="E3" s="21">
        <v>11464</v>
      </c>
      <c r="G3" t="s">
        <v>515</v>
      </c>
      <c r="H3" t="str">
        <f t="shared" ref="H3:H21" si="0">_xlfn.CONCAT("(",A3,",",B3,",'",C3,"','",D3,"',",E3,");")</f>
        <v>(2,19,'Vitality Stadium','Bournemouth',11464);</v>
      </c>
    </row>
    <row r="4" spans="1:8" ht="15" thickBot="1">
      <c r="A4">
        <v>3</v>
      </c>
      <c r="B4">
        <v>16</v>
      </c>
      <c r="C4" s="28" t="s">
        <v>117</v>
      </c>
      <c r="D4" s="22" t="s">
        <v>116</v>
      </c>
      <c r="E4" s="23">
        <v>30750</v>
      </c>
      <c r="G4" t="s">
        <v>515</v>
      </c>
      <c r="H4" t="str">
        <f t="shared" si="0"/>
        <v>(3,16,'The Amex','Brighton',30750);</v>
      </c>
    </row>
    <row r="5" spans="1:8" ht="15" thickBot="1">
      <c r="A5">
        <v>4</v>
      </c>
      <c r="B5">
        <v>17</v>
      </c>
      <c r="C5" s="28" t="s">
        <v>118</v>
      </c>
      <c r="D5" s="20" t="s">
        <v>93</v>
      </c>
      <c r="E5" s="21">
        <v>22619</v>
      </c>
      <c r="G5" t="s">
        <v>515</v>
      </c>
      <c r="H5" t="str">
        <f t="shared" si="0"/>
        <v>(4,17,'Turf Moor','Burnley',22619);</v>
      </c>
    </row>
    <row r="6" spans="1:8" ht="15" thickBot="1">
      <c r="A6">
        <v>5</v>
      </c>
      <c r="B6">
        <v>2</v>
      </c>
      <c r="C6" s="28" t="s">
        <v>120</v>
      </c>
      <c r="D6" s="22" t="s">
        <v>119</v>
      </c>
      <c r="E6" s="23">
        <v>33338</v>
      </c>
      <c r="G6" t="s">
        <v>515</v>
      </c>
      <c r="H6" t="str">
        <f t="shared" si="0"/>
        <v>(5,2,'Cardiff City Stadium','Cardiff',33338);</v>
      </c>
    </row>
    <row r="7" spans="1:8" ht="15" thickBot="1">
      <c r="A7">
        <v>6</v>
      </c>
      <c r="B7">
        <v>15</v>
      </c>
      <c r="C7" s="28" t="s">
        <v>121</v>
      </c>
      <c r="D7" s="20" t="s">
        <v>112</v>
      </c>
      <c r="E7" s="21">
        <v>41837</v>
      </c>
      <c r="G7" t="s">
        <v>515</v>
      </c>
      <c r="H7" t="str">
        <f t="shared" si="0"/>
        <v>(6,15,'Stamford Bridge','London',41837);</v>
      </c>
    </row>
    <row r="8" spans="1:8" ht="15" thickBot="1">
      <c r="A8">
        <v>7</v>
      </c>
      <c r="B8">
        <v>12</v>
      </c>
      <c r="C8" s="28" t="s">
        <v>122</v>
      </c>
      <c r="D8" s="22" t="s">
        <v>112</v>
      </c>
      <c r="E8" s="23">
        <v>26225</v>
      </c>
      <c r="G8" t="s">
        <v>515</v>
      </c>
      <c r="H8" t="str">
        <f t="shared" si="0"/>
        <v>(7,12,'Selhurst Park','London',26225);</v>
      </c>
    </row>
    <row r="9" spans="1:8" ht="15" thickBot="1">
      <c r="A9">
        <v>8</v>
      </c>
      <c r="B9">
        <v>6</v>
      </c>
      <c r="C9" s="28" t="s">
        <v>123</v>
      </c>
      <c r="D9" s="20" t="s">
        <v>98</v>
      </c>
      <c r="E9" s="21">
        <v>40157</v>
      </c>
      <c r="G9" t="s">
        <v>515</v>
      </c>
      <c r="H9" t="str">
        <f t="shared" si="0"/>
        <v>(8,6,'Goodison Park','Liverpool',40157);</v>
      </c>
    </row>
    <row r="10" spans="1:8" ht="15" thickBot="1">
      <c r="A10">
        <v>9</v>
      </c>
      <c r="B10">
        <v>3</v>
      </c>
      <c r="C10" s="28" t="s">
        <v>124</v>
      </c>
      <c r="D10" s="22" t="s">
        <v>112</v>
      </c>
      <c r="E10" s="23">
        <v>25700</v>
      </c>
      <c r="G10" t="s">
        <v>515</v>
      </c>
      <c r="H10" t="str">
        <f t="shared" si="0"/>
        <v>(9,3,'Craven Cottage','London',25700);</v>
      </c>
    </row>
    <row r="11" spans="1:8" ht="15" thickBot="1">
      <c r="A11">
        <v>10</v>
      </c>
      <c r="B11">
        <v>7</v>
      </c>
      <c r="C11" s="28" t="s">
        <v>126</v>
      </c>
      <c r="D11" s="20" t="s">
        <v>125</v>
      </c>
      <c r="E11" s="21">
        <v>24554</v>
      </c>
      <c r="G11" t="s">
        <v>515</v>
      </c>
      <c r="H11" t="str">
        <f t="shared" si="0"/>
        <v>(10,7,'John Smith's Stadium','Huddersfield',24554);</v>
      </c>
    </row>
    <row r="12" spans="1:8" ht="15" thickBot="1">
      <c r="A12">
        <v>11</v>
      </c>
      <c r="B12">
        <v>8</v>
      </c>
      <c r="C12" s="28" t="s">
        <v>128</v>
      </c>
      <c r="D12" s="22" t="s">
        <v>127</v>
      </c>
      <c r="E12" s="23">
        <v>32312</v>
      </c>
      <c r="G12" t="s">
        <v>515</v>
      </c>
      <c r="H12" t="str">
        <f t="shared" si="0"/>
        <v>(11,8,'King Power Stadium','Leicester',32312);</v>
      </c>
    </row>
    <row r="13" spans="1:8" ht="15" thickBot="1">
      <c r="A13">
        <v>12</v>
      </c>
      <c r="B13">
        <v>1</v>
      </c>
      <c r="C13" s="28" t="s">
        <v>129</v>
      </c>
      <c r="D13" s="20" t="s">
        <v>98</v>
      </c>
      <c r="E13" s="21">
        <v>54074</v>
      </c>
      <c r="G13" t="s">
        <v>515</v>
      </c>
      <c r="H13" t="str">
        <f t="shared" si="0"/>
        <v>(12,1,'Anfield','Liverpool',54074);</v>
      </c>
    </row>
    <row r="14" spans="1:8" ht="15" thickBot="1">
      <c r="A14">
        <v>13</v>
      </c>
      <c r="B14">
        <v>5</v>
      </c>
      <c r="C14" s="28" t="s">
        <v>131</v>
      </c>
      <c r="D14" s="22" t="s">
        <v>130</v>
      </c>
      <c r="E14" s="23">
        <v>55000</v>
      </c>
      <c r="G14" t="s">
        <v>515</v>
      </c>
      <c r="H14" t="str">
        <f t="shared" si="0"/>
        <v>(13,5,'Etihad Stadium','Manchester',55000);</v>
      </c>
    </row>
    <row r="15" spans="1:8" ht="15" thickBot="1">
      <c r="A15">
        <v>14</v>
      </c>
      <c r="B15">
        <v>11</v>
      </c>
      <c r="C15" s="28" t="s">
        <v>132</v>
      </c>
      <c r="D15" s="20" t="s">
        <v>130</v>
      </c>
      <c r="E15" s="21">
        <v>75811</v>
      </c>
      <c r="G15" t="s">
        <v>515</v>
      </c>
      <c r="H15" t="str">
        <f t="shared" si="0"/>
        <v>(14,11,'Old Trafford','Manchester',75811);</v>
      </c>
    </row>
    <row r="16" spans="1:8" ht="15" thickBot="1">
      <c r="A16">
        <v>15</v>
      </c>
      <c r="B16">
        <v>13</v>
      </c>
      <c r="C16" s="28" t="s">
        <v>134</v>
      </c>
      <c r="D16" s="22" t="s">
        <v>133</v>
      </c>
      <c r="E16" s="23">
        <v>52339</v>
      </c>
      <c r="G16" t="s">
        <v>515</v>
      </c>
      <c r="H16" t="str">
        <f t="shared" si="0"/>
        <v>(15,13,'St James Park','Newcastle upon Tyne',52339);</v>
      </c>
    </row>
    <row r="17" spans="1:8" ht="15" thickBot="1">
      <c r="A17">
        <v>16</v>
      </c>
      <c r="B17">
        <v>14</v>
      </c>
      <c r="C17" s="28" t="s">
        <v>135</v>
      </c>
      <c r="D17" s="20" t="s">
        <v>104</v>
      </c>
      <c r="E17" s="21">
        <v>32689</v>
      </c>
      <c r="G17" t="s">
        <v>515</v>
      </c>
      <c r="H17" t="str">
        <f t="shared" si="0"/>
        <v>(16,14,'St Mary's Stadium','Southampton',32689);</v>
      </c>
    </row>
    <row r="18" spans="1:8" ht="15" thickBot="1">
      <c r="A18">
        <v>17</v>
      </c>
      <c r="B18">
        <v>20</v>
      </c>
      <c r="C18" s="28" t="s">
        <v>136</v>
      </c>
      <c r="D18" s="22" t="s">
        <v>112</v>
      </c>
      <c r="E18" s="23">
        <v>90000</v>
      </c>
      <c r="G18" t="s">
        <v>515</v>
      </c>
      <c r="H18" t="str">
        <f t="shared" si="0"/>
        <v>(17,20,'Wembley Stadium','London',90000);</v>
      </c>
    </row>
    <row r="19" spans="1:8" ht="15" thickBot="1">
      <c r="A19">
        <v>18</v>
      </c>
      <c r="B19">
        <v>18</v>
      </c>
      <c r="C19" s="28" t="s">
        <v>137</v>
      </c>
      <c r="D19" s="20" t="s">
        <v>106</v>
      </c>
      <c r="E19" s="21">
        <v>21500</v>
      </c>
      <c r="G19" t="s">
        <v>515</v>
      </c>
      <c r="H19" t="str">
        <f t="shared" si="0"/>
        <v>(18,18,'Vicarage Road','Watford',21500);</v>
      </c>
    </row>
    <row r="20" spans="1:8" ht="15" thickBot="1">
      <c r="A20">
        <v>19</v>
      </c>
      <c r="B20">
        <v>9</v>
      </c>
      <c r="C20" s="28" t="s">
        <v>138</v>
      </c>
      <c r="D20" s="22" t="s">
        <v>112</v>
      </c>
      <c r="E20" s="23">
        <v>60000</v>
      </c>
      <c r="G20" t="s">
        <v>515</v>
      </c>
      <c r="H20" t="str">
        <f t="shared" si="0"/>
        <v>(19,9,'London Stadium','London',60000);</v>
      </c>
    </row>
    <row r="21" spans="1:8">
      <c r="A21">
        <v>20</v>
      </c>
      <c r="B21">
        <v>10</v>
      </c>
      <c r="C21" s="28" t="s">
        <v>140</v>
      </c>
      <c r="D21" s="20" t="s">
        <v>139</v>
      </c>
      <c r="E21" s="21">
        <v>31700</v>
      </c>
      <c r="G21" t="s">
        <v>515</v>
      </c>
      <c r="H21" t="str">
        <f t="shared" si="0"/>
        <v>(20,10,'Molineux Stadium','Wolverhampton',31700);</v>
      </c>
    </row>
    <row r="22" spans="1:8">
      <c r="D22" s="24"/>
    </row>
    <row r="23" spans="1:8">
      <c r="D23" s="25"/>
    </row>
  </sheetData>
  <sortState xmlns:xlrd2="http://schemas.microsoft.com/office/spreadsheetml/2017/richdata2" ref="A2:E2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5E5A-C877-44B6-ACFD-146570B4D200}">
  <dimension ref="A1:K25"/>
  <sheetViews>
    <sheetView topLeftCell="A10" workbookViewId="0">
      <selection activeCell="K24" sqref="J3:K24"/>
    </sheetView>
  </sheetViews>
  <sheetFormatPr defaultRowHeight="14.4"/>
  <cols>
    <col min="10" max="10" width="30.33203125" bestFit="1" customWidth="1"/>
    <col min="11" max="11" width="23.6640625" bestFit="1" customWidth="1"/>
  </cols>
  <sheetData>
    <row r="1" spans="1:11" ht="15" thickBot="1">
      <c r="A1" t="s">
        <v>79</v>
      </c>
      <c r="B1" s="2" t="s">
        <v>77</v>
      </c>
      <c r="C1" s="17" t="s">
        <v>78</v>
      </c>
      <c r="D1" s="4" t="s">
        <v>82</v>
      </c>
      <c r="E1" s="4" t="s">
        <v>83</v>
      </c>
      <c r="F1" s="3" t="s">
        <v>84</v>
      </c>
      <c r="G1" s="3" t="s">
        <v>85</v>
      </c>
      <c r="H1" s="3" t="s">
        <v>86</v>
      </c>
    </row>
    <row r="2" spans="1:11" ht="15" thickBot="1">
      <c r="A2">
        <v>1</v>
      </c>
      <c r="B2" t="s">
        <v>31</v>
      </c>
      <c r="C2" t="s">
        <v>32</v>
      </c>
      <c r="D2" s="7">
        <v>27</v>
      </c>
      <c r="E2" s="7">
        <v>0</v>
      </c>
      <c r="F2" s="8">
        <v>0</v>
      </c>
      <c r="G2" s="8">
        <v>2</v>
      </c>
      <c r="H2" s="8">
        <v>0</v>
      </c>
      <c r="J2" t="s">
        <v>516</v>
      </c>
      <c r="K2" t="str">
        <f>_xlfn.CONCAT("(",A2,",'",B2,"','",C2,"',",D2,",",E2,",",F2,",",G2,",",H2,");")</f>
        <v>(1,'Bernd','Leno',27,0,0,2,0);</v>
      </c>
    </row>
    <row r="3" spans="1:11" ht="15" thickBot="1">
      <c r="A3">
        <v>14</v>
      </c>
      <c r="B3" t="s">
        <v>33</v>
      </c>
      <c r="C3" t="s">
        <v>34</v>
      </c>
      <c r="D3" s="13">
        <v>25</v>
      </c>
      <c r="E3" s="13">
        <v>17</v>
      </c>
      <c r="F3" s="14">
        <v>1</v>
      </c>
      <c r="G3" s="14">
        <v>3</v>
      </c>
      <c r="H3" s="14">
        <v>1</v>
      </c>
      <c r="J3" t="s">
        <v>516</v>
      </c>
      <c r="K3" t="str">
        <f t="shared" ref="K3:K24" si="0">_xlfn.CONCAT("(",A3,",'",B3,"','",C3,"',",D3,",",E3,",",F3,",",G3,",",H3,");")</f>
        <v>(14,'Pierre-Emerick','Aubameyang',25,17,1,3,1);</v>
      </c>
    </row>
    <row r="4" spans="1:11" ht="15" thickBot="1">
      <c r="A4">
        <v>23</v>
      </c>
      <c r="B4" t="s">
        <v>35</v>
      </c>
      <c r="C4" t="s">
        <v>36</v>
      </c>
      <c r="D4" s="13">
        <v>24</v>
      </c>
      <c r="E4" s="13">
        <v>2</v>
      </c>
      <c r="F4" s="14">
        <v>1</v>
      </c>
      <c r="G4" s="14">
        <v>4</v>
      </c>
      <c r="H4" s="14">
        <v>1</v>
      </c>
      <c r="J4" t="s">
        <v>516</v>
      </c>
      <c r="K4" t="str">
        <f t="shared" si="0"/>
        <v>(23,'David','Luiz',24,2,1,4,1);</v>
      </c>
    </row>
    <row r="5" spans="1:11" ht="15" thickBot="1">
      <c r="A5">
        <v>34</v>
      </c>
      <c r="B5" t="s">
        <v>37</v>
      </c>
      <c r="C5" t="s">
        <v>38</v>
      </c>
      <c r="D5" s="13">
        <v>21</v>
      </c>
      <c r="E5" s="13">
        <v>0</v>
      </c>
      <c r="F5" s="14">
        <v>1</v>
      </c>
      <c r="G5" s="14">
        <v>7</v>
      </c>
      <c r="H5" s="14">
        <v>0</v>
      </c>
      <c r="J5" t="s">
        <v>516</v>
      </c>
      <c r="K5" t="str">
        <f t="shared" si="0"/>
        <v>(34,'Granit','Xhaka',21,0,1,7,0);</v>
      </c>
    </row>
    <row r="6" spans="1:11" ht="15" thickBot="1">
      <c r="A6">
        <v>5</v>
      </c>
      <c r="B6" t="s">
        <v>39</v>
      </c>
      <c r="C6" t="s">
        <v>40</v>
      </c>
      <c r="D6" s="13">
        <v>18</v>
      </c>
      <c r="E6" s="13">
        <v>2</v>
      </c>
      <c r="F6" s="14">
        <v>0</v>
      </c>
      <c r="G6" s="14">
        <v>5</v>
      </c>
      <c r="H6" s="14">
        <v>0</v>
      </c>
      <c r="J6" t="s">
        <v>516</v>
      </c>
      <c r="K6" t="str">
        <f t="shared" si="0"/>
        <v>(5,'Sokratis','Papastathopoulos',18,2,0,5,0);</v>
      </c>
    </row>
    <row r="7" spans="1:11" ht="15" thickBot="1">
      <c r="A7">
        <v>29</v>
      </c>
      <c r="B7" t="s">
        <v>41</v>
      </c>
      <c r="C7" t="s">
        <v>42</v>
      </c>
      <c r="D7" s="13">
        <v>22</v>
      </c>
      <c r="E7" s="13">
        <v>0</v>
      </c>
      <c r="F7" s="14">
        <v>1</v>
      </c>
      <c r="G7" s="14">
        <v>6</v>
      </c>
      <c r="H7" s="14">
        <v>0</v>
      </c>
      <c r="J7" t="s">
        <v>516</v>
      </c>
      <c r="K7" t="str">
        <f t="shared" si="0"/>
        <v>(29,'Mattéo','Guendouzi',22,0,1,6,0);</v>
      </c>
    </row>
    <row r="8" spans="1:11" ht="15" thickBot="1">
      <c r="A8">
        <v>10</v>
      </c>
      <c r="B8" t="s">
        <v>43</v>
      </c>
      <c r="C8" t="s">
        <v>44</v>
      </c>
      <c r="D8" s="13">
        <v>17</v>
      </c>
      <c r="E8" s="13">
        <v>1</v>
      </c>
      <c r="F8" s="14">
        <v>1</v>
      </c>
      <c r="G8" s="14">
        <v>1</v>
      </c>
      <c r="H8" s="14">
        <v>0</v>
      </c>
      <c r="J8" t="s">
        <v>516</v>
      </c>
      <c r="K8" t="str">
        <f t="shared" si="0"/>
        <v>(10,'Mesut','Özil',17,1,1,1,0);</v>
      </c>
    </row>
    <row r="9" spans="1:11" ht="15" thickBot="1">
      <c r="A9">
        <v>19</v>
      </c>
      <c r="B9" t="s">
        <v>45</v>
      </c>
      <c r="C9" t="s">
        <v>46</v>
      </c>
      <c r="D9" s="13">
        <v>23</v>
      </c>
      <c r="E9" s="13">
        <v>4</v>
      </c>
      <c r="F9" s="14">
        <v>6</v>
      </c>
      <c r="G9" s="14">
        <v>3</v>
      </c>
      <c r="H9" s="14">
        <v>0</v>
      </c>
      <c r="J9" t="s">
        <v>516</v>
      </c>
      <c r="K9" t="str">
        <f t="shared" si="0"/>
        <v>(19,'Nicolas','Pépé',23,4,6,3,0);</v>
      </c>
    </row>
    <row r="10" spans="1:11" ht="15" thickBot="1">
      <c r="A10">
        <v>11</v>
      </c>
      <c r="B10" t="s">
        <v>47</v>
      </c>
      <c r="C10" t="s">
        <v>48</v>
      </c>
      <c r="D10" s="13">
        <v>24</v>
      </c>
      <c r="E10" s="13">
        <v>1</v>
      </c>
      <c r="F10" s="14">
        <v>1</v>
      </c>
      <c r="G10" s="14">
        <v>4</v>
      </c>
      <c r="H10" s="14">
        <v>0</v>
      </c>
      <c r="J10" t="s">
        <v>516</v>
      </c>
      <c r="K10" t="str">
        <f t="shared" si="0"/>
        <v>(11,'Lucas','Torreira',24,1,1,4,0);</v>
      </c>
    </row>
    <row r="11" spans="1:11" ht="15" thickBot="1">
      <c r="A11">
        <v>9</v>
      </c>
      <c r="B11" t="s">
        <v>49</v>
      </c>
      <c r="C11" t="s">
        <v>50</v>
      </c>
      <c r="D11" s="13">
        <v>19</v>
      </c>
      <c r="E11" s="13">
        <v>6</v>
      </c>
      <c r="F11" s="14">
        <v>3</v>
      </c>
      <c r="G11" s="14">
        <v>5</v>
      </c>
      <c r="H11" s="14">
        <v>0</v>
      </c>
      <c r="J11" t="s">
        <v>516</v>
      </c>
      <c r="K11" t="str">
        <f t="shared" si="0"/>
        <v>(9,'Alexandre','Lacazette',19,6,3,5,0);</v>
      </c>
    </row>
    <row r="12" spans="1:11" ht="15" thickBot="1">
      <c r="A12">
        <v>15</v>
      </c>
      <c r="B12" t="s">
        <v>51</v>
      </c>
      <c r="C12" t="s">
        <v>52</v>
      </c>
      <c r="D12" s="13">
        <v>14</v>
      </c>
      <c r="E12" s="13">
        <v>0</v>
      </c>
      <c r="F12" s="14">
        <v>2</v>
      </c>
      <c r="G12" s="14">
        <v>5</v>
      </c>
      <c r="H12" s="14">
        <v>1</v>
      </c>
      <c r="J12" t="s">
        <v>516</v>
      </c>
      <c r="K12" t="str">
        <f t="shared" si="0"/>
        <v>(15,'Ainsley','Maitland-Niles',14,0,2,5,1);</v>
      </c>
    </row>
    <row r="13" spans="1:11" ht="15" thickBot="1">
      <c r="A13">
        <v>31</v>
      </c>
      <c r="B13" t="s">
        <v>53</v>
      </c>
      <c r="C13" t="s">
        <v>54</v>
      </c>
      <c r="D13" s="13">
        <v>17</v>
      </c>
      <c r="E13" s="13">
        <v>0</v>
      </c>
      <c r="F13" s="14">
        <v>2</v>
      </c>
      <c r="G13" s="14">
        <v>3</v>
      </c>
      <c r="H13" s="14">
        <v>0</v>
      </c>
      <c r="J13" t="s">
        <v>516</v>
      </c>
      <c r="K13" t="str">
        <f t="shared" si="0"/>
        <v>(31,'Sead','Kolašinac',17,0,2,3,0);</v>
      </c>
    </row>
    <row r="14" spans="1:11" ht="15" thickBot="1">
      <c r="A14">
        <v>21</v>
      </c>
      <c r="B14" t="s">
        <v>55</v>
      </c>
      <c r="C14" t="s">
        <v>56</v>
      </c>
      <c r="D14" s="13">
        <v>14</v>
      </c>
      <c r="E14" s="13">
        <v>1</v>
      </c>
      <c r="F14" s="14">
        <v>1</v>
      </c>
      <c r="G14" s="14">
        <v>5</v>
      </c>
      <c r="H14" s="14">
        <v>0</v>
      </c>
      <c r="J14" t="s">
        <v>516</v>
      </c>
      <c r="K14" t="str">
        <f t="shared" si="0"/>
        <v>(21,'Calum','Chambers',14,1,1,5,0);</v>
      </c>
    </row>
    <row r="15" spans="1:11" ht="15" thickBot="1">
      <c r="A15">
        <v>77</v>
      </c>
      <c r="B15" t="s">
        <v>57</v>
      </c>
      <c r="C15" t="s">
        <v>58</v>
      </c>
      <c r="D15" s="13">
        <v>17</v>
      </c>
      <c r="E15" s="13">
        <v>0</v>
      </c>
      <c r="F15" s="14">
        <v>3</v>
      </c>
      <c r="G15" s="14">
        <v>4</v>
      </c>
      <c r="H15" s="14">
        <v>0</v>
      </c>
      <c r="J15" t="s">
        <v>516</v>
      </c>
      <c r="K15" t="str">
        <f t="shared" si="0"/>
        <v>(77,'Bukayo','Saka',17,0,3,4,0);</v>
      </c>
    </row>
    <row r="16" spans="1:11" ht="15" thickBot="1">
      <c r="A16">
        <v>8</v>
      </c>
      <c r="B16" t="s">
        <v>59</v>
      </c>
      <c r="C16" t="s">
        <v>60</v>
      </c>
      <c r="D16" s="13">
        <v>13</v>
      </c>
      <c r="E16" s="13">
        <v>0</v>
      </c>
      <c r="F16" s="14">
        <v>2</v>
      </c>
      <c r="G16" s="14">
        <v>0</v>
      </c>
      <c r="H16" s="14">
        <v>0</v>
      </c>
      <c r="J16" t="s">
        <v>516</v>
      </c>
      <c r="K16" t="str">
        <f t="shared" si="0"/>
        <v>(8,'Dani','Ceballos',13,0,2,0,0);</v>
      </c>
    </row>
    <row r="17" spans="1:11" ht="15" thickBot="1">
      <c r="A17">
        <v>2</v>
      </c>
      <c r="B17" t="s">
        <v>61</v>
      </c>
      <c r="C17" t="s">
        <v>62</v>
      </c>
      <c r="D17" s="13">
        <v>7</v>
      </c>
      <c r="E17" s="13">
        <v>1</v>
      </c>
      <c r="F17" s="14">
        <v>0</v>
      </c>
      <c r="G17" s="14">
        <v>2</v>
      </c>
      <c r="H17" s="14">
        <v>0</v>
      </c>
      <c r="J17" t="s">
        <v>516</v>
      </c>
      <c r="K17" t="str">
        <f t="shared" si="0"/>
        <v>(2,'Héctor','Bellerín',7,1,0,2,0);</v>
      </c>
    </row>
    <row r="18" spans="1:11" ht="15" thickBot="1">
      <c r="A18">
        <v>35</v>
      </c>
      <c r="B18" t="s">
        <v>17</v>
      </c>
      <c r="C18" t="s">
        <v>80</v>
      </c>
      <c r="D18" s="13">
        <v>14</v>
      </c>
      <c r="E18" s="13">
        <v>3</v>
      </c>
      <c r="F18" s="14">
        <v>0</v>
      </c>
      <c r="G18" s="14">
        <v>1</v>
      </c>
      <c r="H18" s="14">
        <v>0</v>
      </c>
      <c r="J18" t="s">
        <v>516</v>
      </c>
      <c r="K18" t="str">
        <f t="shared" si="0"/>
        <v>(35,'Martinelli','Gabriel',14,3,0,1,0);</v>
      </c>
    </row>
    <row r="19" spans="1:11" ht="15" thickBot="1">
      <c r="A19">
        <v>20</v>
      </c>
      <c r="B19" t="s">
        <v>63</v>
      </c>
      <c r="C19" t="s">
        <v>64</v>
      </c>
      <c r="D19" s="13">
        <v>8</v>
      </c>
      <c r="E19" s="13">
        <v>0</v>
      </c>
      <c r="F19" s="14">
        <v>1</v>
      </c>
      <c r="G19" s="14">
        <v>0</v>
      </c>
      <c r="H19" s="14">
        <v>0</v>
      </c>
      <c r="J19" t="s">
        <v>516</v>
      </c>
      <c r="K19" t="str">
        <f t="shared" si="0"/>
        <v>(20,'Shkodran','Mustafi',8,0,1,0,0);</v>
      </c>
    </row>
    <row r="20" spans="1:11" ht="15" thickBot="1">
      <c r="A20">
        <v>28</v>
      </c>
      <c r="B20" t="s">
        <v>65</v>
      </c>
      <c r="C20" t="s">
        <v>66</v>
      </c>
      <c r="D20" s="13">
        <v>19</v>
      </c>
      <c r="E20" s="13">
        <v>0</v>
      </c>
      <c r="F20" s="14">
        <v>0</v>
      </c>
      <c r="G20" s="14">
        <v>1</v>
      </c>
      <c r="H20" s="14">
        <v>0</v>
      </c>
      <c r="J20" t="s">
        <v>516</v>
      </c>
      <c r="K20" t="str">
        <f t="shared" si="0"/>
        <v>(28,'Joe','Willock',19,0,0,1,0);</v>
      </c>
    </row>
    <row r="21" spans="1:11" ht="15" thickBot="1">
      <c r="A21">
        <v>24</v>
      </c>
      <c r="B21" t="s">
        <v>67</v>
      </c>
      <c r="C21" t="s">
        <v>68</v>
      </c>
      <c r="D21" s="13">
        <v>10</v>
      </c>
      <c r="E21" s="13">
        <v>0</v>
      </c>
      <c r="F21" s="14">
        <v>0</v>
      </c>
      <c r="G21" s="14">
        <v>1</v>
      </c>
      <c r="H21" s="14">
        <v>0</v>
      </c>
      <c r="J21" t="s">
        <v>516</v>
      </c>
      <c r="K21" t="str">
        <f t="shared" si="0"/>
        <v>(24,'Reiss','Nelson',10,0,0,1,0);</v>
      </c>
    </row>
    <row r="22" spans="1:11" ht="15" thickBot="1">
      <c r="A22">
        <v>3</v>
      </c>
      <c r="B22" t="s">
        <v>69</v>
      </c>
      <c r="C22" t="s">
        <v>70</v>
      </c>
      <c r="D22" s="13">
        <v>5</v>
      </c>
      <c r="E22" s="13">
        <v>0</v>
      </c>
      <c r="F22" s="14">
        <v>0</v>
      </c>
      <c r="G22" s="14">
        <v>1</v>
      </c>
      <c r="H22" s="14">
        <v>0</v>
      </c>
      <c r="J22" t="s">
        <v>516</v>
      </c>
      <c r="K22" t="str">
        <f t="shared" si="0"/>
        <v>(3,'Kieran','Tierney',5,0,0,1,0);</v>
      </c>
    </row>
    <row r="23" spans="1:11" ht="15" thickBot="1">
      <c r="A23">
        <v>30</v>
      </c>
      <c r="B23" t="s">
        <v>71</v>
      </c>
      <c r="C23" t="s">
        <v>72</v>
      </c>
      <c r="D23" s="13">
        <v>4</v>
      </c>
      <c r="E23" s="13">
        <v>1</v>
      </c>
      <c r="F23" s="14">
        <v>0</v>
      </c>
      <c r="G23" s="14">
        <v>0</v>
      </c>
      <c r="H23" s="14">
        <v>0</v>
      </c>
      <c r="J23" t="s">
        <v>516</v>
      </c>
      <c r="K23" t="str">
        <f t="shared" si="0"/>
        <v>(30,'Eddie','Nketiah',4,1,0,0,0);</v>
      </c>
    </row>
    <row r="24" spans="1:11" ht="15" thickBot="1">
      <c r="A24">
        <v>16</v>
      </c>
      <c r="B24" t="s">
        <v>73</v>
      </c>
      <c r="C24" t="s">
        <v>74</v>
      </c>
      <c r="D24" s="13">
        <v>2</v>
      </c>
      <c r="E24" s="13">
        <v>0</v>
      </c>
      <c r="F24" s="14">
        <v>0</v>
      </c>
      <c r="G24" s="14">
        <v>0</v>
      </c>
      <c r="H24" s="14">
        <v>0</v>
      </c>
      <c r="J24" t="s">
        <v>516</v>
      </c>
      <c r="K24" t="str">
        <f t="shared" si="0"/>
        <v>(16,'Rob','Holding',2,0,0,0,0);</v>
      </c>
    </row>
    <row r="25" spans="1:11">
      <c r="A25">
        <v>26</v>
      </c>
      <c r="B25" t="s">
        <v>75</v>
      </c>
      <c r="C25" t="s">
        <v>76</v>
      </c>
      <c r="D25" s="13">
        <v>0</v>
      </c>
      <c r="E25" s="13"/>
      <c r="F25" s="14"/>
      <c r="G25" s="14"/>
      <c r="H2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B600-8444-40F8-9571-D42EDE7D954C}">
  <dimension ref="A1:AD27"/>
  <sheetViews>
    <sheetView workbookViewId="0">
      <selection activeCell="E26" sqref="E2:E26"/>
    </sheetView>
  </sheetViews>
  <sheetFormatPr defaultRowHeight="14.4"/>
  <cols>
    <col min="1" max="1" width="13.109375" bestFit="1" customWidth="1"/>
    <col min="2" max="2" width="13.109375" customWidth="1"/>
    <col min="3" max="3" width="24.109375" bestFit="1" customWidth="1"/>
    <col min="4" max="4" width="24.109375" customWidth="1"/>
    <col min="5" max="5" width="7.88671875" bestFit="1" customWidth="1"/>
  </cols>
  <sheetData>
    <row r="1" spans="1:30" ht="15" thickBot="1">
      <c r="A1" t="s">
        <v>79</v>
      </c>
      <c r="B1" t="s">
        <v>81</v>
      </c>
      <c r="C1" s="2" t="s">
        <v>77</v>
      </c>
      <c r="D1" s="17" t="s">
        <v>78</v>
      </c>
      <c r="E1" s="3" t="s">
        <v>0</v>
      </c>
      <c r="F1" s="3" t="s">
        <v>2</v>
      </c>
      <c r="G1" s="3" t="s">
        <v>1</v>
      </c>
      <c r="H1" s="4" t="s">
        <v>3</v>
      </c>
      <c r="I1" s="3" t="s">
        <v>4</v>
      </c>
      <c r="J1" s="3" t="s">
        <v>5</v>
      </c>
      <c r="K1" s="4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4"/>
      <c r="R1" s="3"/>
      <c r="S1" s="3"/>
      <c r="T1" s="3"/>
      <c r="U1" s="3"/>
      <c r="V1" s="4"/>
      <c r="W1" s="3"/>
      <c r="X1" s="3"/>
      <c r="Y1" s="4"/>
      <c r="Z1" s="3"/>
      <c r="AA1" s="3"/>
      <c r="AB1" s="3"/>
      <c r="AC1" s="3"/>
      <c r="AD1" s="5"/>
    </row>
    <row r="2" spans="1:30" ht="15" thickBot="1">
      <c r="A2">
        <v>1</v>
      </c>
      <c r="B2">
        <v>1</v>
      </c>
      <c r="C2" t="s">
        <v>31</v>
      </c>
      <c r="D2" t="s">
        <v>32</v>
      </c>
      <c r="E2" s="28" t="s">
        <v>18</v>
      </c>
      <c r="F2" s="6">
        <v>27</v>
      </c>
      <c r="G2" s="6" t="s">
        <v>12</v>
      </c>
      <c r="H2" s="7">
        <v>27</v>
      </c>
      <c r="I2" s="8">
        <v>27</v>
      </c>
      <c r="J2" s="9">
        <v>2430</v>
      </c>
      <c r="K2" s="7">
        <v>0</v>
      </c>
      <c r="L2" s="8">
        <v>0</v>
      </c>
      <c r="M2" s="8">
        <v>0</v>
      </c>
      <c r="N2" s="8">
        <v>0</v>
      </c>
      <c r="O2" s="8">
        <v>2</v>
      </c>
      <c r="P2" s="8">
        <v>0</v>
      </c>
      <c r="Q2" s="7"/>
      <c r="R2" s="8"/>
      <c r="S2" s="8"/>
      <c r="T2" s="8"/>
      <c r="U2" s="8"/>
      <c r="V2" s="7"/>
      <c r="W2" s="8"/>
      <c r="X2" s="8"/>
      <c r="Y2" s="7"/>
      <c r="Z2" s="8"/>
      <c r="AA2" s="8"/>
      <c r="AB2" s="8"/>
      <c r="AC2" s="8"/>
      <c r="AD2" s="10"/>
    </row>
    <row r="3" spans="1:30" ht="15" thickBot="1">
      <c r="A3">
        <v>14</v>
      </c>
      <c r="B3">
        <v>1</v>
      </c>
      <c r="C3" t="s">
        <v>33</v>
      </c>
      <c r="D3" t="s">
        <v>34</v>
      </c>
      <c r="E3" s="28" t="s">
        <v>19</v>
      </c>
      <c r="F3" s="12">
        <v>30</v>
      </c>
      <c r="G3" s="12" t="s">
        <v>13</v>
      </c>
      <c r="H3" s="13">
        <v>25</v>
      </c>
      <c r="I3" s="14">
        <v>25</v>
      </c>
      <c r="J3" s="15">
        <v>2214</v>
      </c>
      <c r="K3" s="13">
        <v>17</v>
      </c>
      <c r="L3" s="14">
        <v>1</v>
      </c>
      <c r="M3" s="14">
        <v>1</v>
      </c>
      <c r="N3" s="14">
        <v>1</v>
      </c>
      <c r="O3" s="14">
        <v>3</v>
      </c>
      <c r="P3" s="14">
        <v>1</v>
      </c>
      <c r="Q3" s="13"/>
      <c r="R3" s="14"/>
      <c r="S3" s="14"/>
      <c r="T3" s="14"/>
      <c r="U3" s="14"/>
      <c r="V3" s="13"/>
      <c r="W3" s="14"/>
      <c r="X3" s="14"/>
      <c r="Y3" s="13"/>
      <c r="Z3" s="14"/>
      <c r="AA3" s="14"/>
      <c r="AB3" s="14"/>
      <c r="AC3" s="14"/>
      <c r="AD3" s="16"/>
    </row>
    <row r="4" spans="1:30" ht="15" thickBot="1">
      <c r="A4">
        <v>23</v>
      </c>
      <c r="B4">
        <v>1</v>
      </c>
      <c r="C4" t="s">
        <v>35</v>
      </c>
      <c r="D4" t="s">
        <v>36</v>
      </c>
      <c r="E4" s="28" t="s">
        <v>20</v>
      </c>
      <c r="F4" s="12">
        <v>32</v>
      </c>
      <c r="G4" s="12" t="s">
        <v>14</v>
      </c>
      <c r="H4" s="13">
        <v>24</v>
      </c>
      <c r="I4" s="14">
        <v>24</v>
      </c>
      <c r="J4" s="15">
        <v>2095</v>
      </c>
      <c r="K4" s="13">
        <v>2</v>
      </c>
      <c r="L4" s="14">
        <v>1</v>
      </c>
      <c r="M4" s="14">
        <v>0</v>
      </c>
      <c r="N4" s="14">
        <v>0</v>
      </c>
      <c r="O4" s="14">
        <v>4</v>
      </c>
      <c r="P4" s="14">
        <v>1</v>
      </c>
      <c r="Q4" s="13"/>
      <c r="R4" s="14"/>
      <c r="S4" s="14"/>
      <c r="T4" s="14"/>
      <c r="U4" s="14"/>
      <c r="V4" s="13"/>
      <c r="W4" s="14"/>
      <c r="X4" s="14"/>
      <c r="Y4" s="13"/>
      <c r="Z4" s="14"/>
      <c r="AA4" s="14"/>
      <c r="AB4" s="14"/>
      <c r="AC4" s="14"/>
      <c r="AD4" s="16"/>
    </row>
    <row r="5" spans="1:30" ht="15" thickBot="1">
      <c r="A5">
        <v>34</v>
      </c>
      <c r="B5">
        <v>1</v>
      </c>
      <c r="C5" t="s">
        <v>37</v>
      </c>
      <c r="D5" t="s">
        <v>38</v>
      </c>
      <c r="E5" s="28" t="s">
        <v>21</v>
      </c>
      <c r="F5" s="12">
        <v>26</v>
      </c>
      <c r="G5" s="12" t="s">
        <v>15</v>
      </c>
      <c r="H5" s="13">
        <v>21</v>
      </c>
      <c r="I5" s="14">
        <v>21</v>
      </c>
      <c r="J5" s="15">
        <v>1818</v>
      </c>
      <c r="K5" s="13">
        <v>0</v>
      </c>
      <c r="L5" s="14">
        <v>1</v>
      </c>
      <c r="M5" s="14">
        <v>0</v>
      </c>
      <c r="N5" s="14">
        <v>0</v>
      </c>
      <c r="O5" s="14">
        <v>7</v>
      </c>
      <c r="P5" s="14">
        <v>0</v>
      </c>
      <c r="Q5" s="13"/>
      <c r="R5" s="14"/>
      <c r="S5" s="14"/>
      <c r="T5" s="14"/>
      <c r="U5" s="14"/>
      <c r="V5" s="13"/>
      <c r="W5" s="14"/>
      <c r="X5" s="14"/>
      <c r="Y5" s="13"/>
      <c r="Z5" s="14"/>
      <c r="AA5" s="14"/>
      <c r="AB5" s="14"/>
      <c r="AC5" s="14"/>
      <c r="AD5" s="16"/>
    </row>
    <row r="6" spans="1:30" ht="15" thickBot="1">
      <c r="A6">
        <v>5</v>
      </c>
      <c r="B6">
        <v>1</v>
      </c>
      <c r="C6" t="s">
        <v>39</v>
      </c>
      <c r="D6" t="s">
        <v>40</v>
      </c>
      <c r="E6" s="28" t="s">
        <v>22</v>
      </c>
      <c r="F6" s="12">
        <v>31</v>
      </c>
      <c r="G6" s="12" t="s">
        <v>14</v>
      </c>
      <c r="H6" s="13">
        <v>18</v>
      </c>
      <c r="I6" s="14">
        <v>18</v>
      </c>
      <c r="J6" s="15">
        <v>1607</v>
      </c>
      <c r="K6" s="13">
        <v>2</v>
      </c>
      <c r="L6" s="14">
        <v>0</v>
      </c>
      <c r="M6" s="14">
        <v>0</v>
      </c>
      <c r="N6" s="14">
        <v>0</v>
      </c>
      <c r="O6" s="14">
        <v>5</v>
      </c>
      <c r="P6" s="14">
        <v>0</v>
      </c>
      <c r="Q6" s="13"/>
      <c r="R6" s="14"/>
      <c r="S6" s="14"/>
      <c r="T6" s="14"/>
      <c r="U6" s="14"/>
      <c r="V6" s="13"/>
      <c r="W6" s="14"/>
      <c r="X6" s="14"/>
      <c r="Y6" s="13"/>
      <c r="Z6" s="14"/>
      <c r="AA6" s="14"/>
      <c r="AB6" s="14"/>
      <c r="AC6" s="14"/>
      <c r="AD6" s="16"/>
    </row>
    <row r="7" spans="1:30" ht="15" thickBot="1">
      <c r="A7">
        <v>29</v>
      </c>
      <c r="B7">
        <v>1</v>
      </c>
      <c r="C7" t="s">
        <v>41</v>
      </c>
      <c r="D7" t="s">
        <v>42</v>
      </c>
      <c r="E7" s="28" t="s">
        <v>23</v>
      </c>
      <c r="F7" s="12">
        <v>20</v>
      </c>
      <c r="G7" s="12" t="s">
        <v>15</v>
      </c>
      <c r="H7" s="13">
        <v>22</v>
      </c>
      <c r="I7" s="14">
        <v>17</v>
      </c>
      <c r="J7" s="15">
        <v>1591</v>
      </c>
      <c r="K7" s="13">
        <v>0</v>
      </c>
      <c r="L7" s="14">
        <v>1</v>
      </c>
      <c r="M7" s="14">
        <v>0</v>
      </c>
      <c r="N7" s="14">
        <v>0</v>
      </c>
      <c r="O7" s="14">
        <v>6</v>
      </c>
      <c r="P7" s="14">
        <v>0</v>
      </c>
      <c r="Q7" s="13"/>
      <c r="R7" s="14"/>
      <c r="S7" s="14"/>
      <c r="T7" s="14"/>
      <c r="U7" s="14"/>
      <c r="V7" s="13"/>
      <c r="W7" s="14"/>
      <c r="X7" s="14"/>
      <c r="Y7" s="13"/>
      <c r="Z7" s="14"/>
      <c r="AA7" s="14"/>
      <c r="AB7" s="14"/>
      <c r="AC7" s="14"/>
      <c r="AD7" s="16"/>
    </row>
    <row r="8" spans="1:30" ht="15" thickBot="1">
      <c r="A8">
        <v>10</v>
      </c>
      <c r="B8">
        <v>1</v>
      </c>
      <c r="C8" t="s">
        <v>43</v>
      </c>
      <c r="D8" t="s">
        <v>44</v>
      </c>
      <c r="E8" s="28" t="s">
        <v>18</v>
      </c>
      <c r="F8" s="12">
        <v>30</v>
      </c>
      <c r="G8" s="12" t="s">
        <v>15</v>
      </c>
      <c r="H8" s="13">
        <v>17</v>
      </c>
      <c r="I8" s="14">
        <v>17</v>
      </c>
      <c r="J8" s="15">
        <v>1360</v>
      </c>
      <c r="K8" s="13">
        <v>1</v>
      </c>
      <c r="L8" s="14">
        <v>1</v>
      </c>
      <c r="M8" s="14">
        <v>0</v>
      </c>
      <c r="N8" s="14">
        <v>0</v>
      </c>
      <c r="O8" s="14">
        <v>1</v>
      </c>
      <c r="P8" s="14">
        <v>0</v>
      </c>
      <c r="Q8" s="13"/>
      <c r="R8" s="14"/>
      <c r="S8" s="14"/>
      <c r="T8" s="14"/>
      <c r="U8" s="14"/>
      <c r="V8" s="13"/>
      <c r="W8" s="14"/>
      <c r="X8" s="14"/>
      <c r="Y8" s="13"/>
      <c r="Z8" s="14"/>
      <c r="AA8" s="14"/>
      <c r="AB8" s="14"/>
      <c r="AC8" s="14"/>
      <c r="AD8" s="16"/>
    </row>
    <row r="9" spans="1:30" ht="15" thickBot="1">
      <c r="A9">
        <v>19</v>
      </c>
      <c r="B9">
        <v>1</v>
      </c>
      <c r="C9" t="s">
        <v>45</v>
      </c>
      <c r="D9" t="s">
        <v>46</v>
      </c>
      <c r="E9" s="28" t="s">
        <v>24</v>
      </c>
      <c r="F9" s="12">
        <v>24</v>
      </c>
      <c r="G9" s="12" t="s">
        <v>13</v>
      </c>
      <c r="H9" s="13">
        <v>23</v>
      </c>
      <c r="I9" s="14">
        <v>16</v>
      </c>
      <c r="J9" s="15">
        <v>1525</v>
      </c>
      <c r="K9" s="13">
        <v>4</v>
      </c>
      <c r="L9" s="14">
        <v>6</v>
      </c>
      <c r="M9" s="14">
        <v>1</v>
      </c>
      <c r="N9" s="14">
        <v>1</v>
      </c>
      <c r="O9" s="14">
        <v>3</v>
      </c>
      <c r="P9" s="14">
        <v>0</v>
      </c>
      <c r="Q9" s="13"/>
      <c r="R9" s="14"/>
      <c r="S9" s="14"/>
      <c r="T9" s="14"/>
      <c r="U9" s="14"/>
      <c r="V9" s="13"/>
      <c r="W9" s="14"/>
      <c r="X9" s="14"/>
      <c r="Y9" s="13"/>
      <c r="Z9" s="14"/>
      <c r="AA9" s="14"/>
      <c r="AB9" s="14"/>
      <c r="AC9" s="14"/>
      <c r="AD9" s="16"/>
    </row>
    <row r="10" spans="1:30" ht="15" thickBot="1">
      <c r="A10">
        <v>11</v>
      </c>
      <c r="B10">
        <v>1</v>
      </c>
      <c r="C10" t="s">
        <v>47</v>
      </c>
      <c r="D10" t="s">
        <v>48</v>
      </c>
      <c r="E10" s="28" t="s">
        <v>25</v>
      </c>
      <c r="F10" s="12">
        <v>23</v>
      </c>
      <c r="G10" s="12" t="s">
        <v>15</v>
      </c>
      <c r="H10" s="13">
        <v>24</v>
      </c>
      <c r="I10" s="14">
        <v>15</v>
      </c>
      <c r="J10" s="15">
        <v>1371</v>
      </c>
      <c r="K10" s="13">
        <v>1</v>
      </c>
      <c r="L10" s="14">
        <v>1</v>
      </c>
      <c r="M10" s="14">
        <v>0</v>
      </c>
      <c r="N10" s="14">
        <v>0</v>
      </c>
      <c r="O10" s="14">
        <v>4</v>
      </c>
      <c r="P10" s="14">
        <v>0</v>
      </c>
      <c r="Q10" s="13"/>
      <c r="R10" s="14"/>
      <c r="S10" s="14"/>
      <c r="T10" s="14"/>
      <c r="U10" s="14"/>
      <c r="V10" s="13"/>
      <c r="W10" s="14"/>
      <c r="X10" s="14"/>
      <c r="Y10" s="13"/>
      <c r="Z10" s="14"/>
      <c r="AA10" s="14"/>
      <c r="AB10" s="14"/>
      <c r="AC10" s="14"/>
      <c r="AD10" s="16"/>
    </row>
    <row r="11" spans="1:30" ht="15" thickBot="1">
      <c r="A11">
        <v>9</v>
      </c>
      <c r="B11">
        <v>1</v>
      </c>
      <c r="C11" t="s">
        <v>49</v>
      </c>
      <c r="D11" t="s">
        <v>50</v>
      </c>
      <c r="E11" s="28" t="s">
        <v>23</v>
      </c>
      <c r="F11" s="12">
        <v>28</v>
      </c>
      <c r="G11" s="12" t="s">
        <v>13</v>
      </c>
      <c r="H11" s="13">
        <v>19</v>
      </c>
      <c r="I11" s="14">
        <v>15</v>
      </c>
      <c r="J11" s="15">
        <v>1287</v>
      </c>
      <c r="K11" s="13">
        <v>6</v>
      </c>
      <c r="L11" s="14">
        <v>3</v>
      </c>
      <c r="M11" s="14">
        <v>0</v>
      </c>
      <c r="N11" s="14">
        <v>0</v>
      </c>
      <c r="O11" s="14">
        <v>5</v>
      </c>
      <c r="P11" s="14">
        <v>0</v>
      </c>
      <c r="Q11" s="13"/>
      <c r="R11" s="14"/>
      <c r="S11" s="14"/>
      <c r="T11" s="14"/>
      <c r="U11" s="14"/>
      <c r="V11" s="13"/>
      <c r="W11" s="14"/>
      <c r="X11" s="14"/>
      <c r="Y11" s="13"/>
      <c r="Z11" s="14"/>
      <c r="AA11" s="14"/>
      <c r="AB11" s="14"/>
      <c r="AC11" s="14"/>
      <c r="AD11" s="16"/>
    </row>
    <row r="12" spans="1:30" ht="15" thickBot="1">
      <c r="A12">
        <v>15</v>
      </c>
      <c r="B12">
        <v>1</v>
      </c>
      <c r="C12" t="s">
        <v>51</v>
      </c>
      <c r="D12" t="s">
        <v>52</v>
      </c>
      <c r="E12" s="28" t="s">
        <v>26</v>
      </c>
      <c r="F12" s="12">
        <v>21</v>
      </c>
      <c r="G12" s="12" t="s">
        <v>14</v>
      </c>
      <c r="H12" s="13">
        <v>14</v>
      </c>
      <c r="I12" s="14">
        <v>14</v>
      </c>
      <c r="J12" s="15">
        <v>1210</v>
      </c>
      <c r="K12" s="13">
        <v>0</v>
      </c>
      <c r="L12" s="14">
        <v>2</v>
      </c>
      <c r="M12" s="14">
        <v>0</v>
      </c>
      <c r="N12" s="14">
        <v>0</v>
      </c>
      <c r="O12" s="14">
        <v>5</v>
      </c>
      <c r="P12" s="14">
        <v>1</v>
      </c>
      <c r="Q12" s="13"/>
      <c r="R12" s="14"/>
      <c r="S12" s="14"/>
      <c r="T12" s="14"/>
      <c r="U12" s="14"/>
      <c r="V12" s="13"/>
      <c r="W12" s="14"/>
      <c r="X12" s="14"/>
      <c r="Y12" s="13"/>
      <c r="Z12" s="14"/>
      <c r="AA12" s="14"/>
      <c r="AB12" s="14"/>
      <c r="AC12" s="14"/>
      <c r="AD12" s="16"/>
    </row>
    <row r="13" spans="1:30" ht="15" thickBot="1">
      <c r="A13">
        <v>31</v>
      </c>
      <c r="B13">
        <v>1</v>
      </c>
      <c r="C13" t="s">
        <v>53</v>
      </c>
      <c r="D13" t="s">
        <v>54</v>
      </c>
      <c r="E13" s="11" t="s">
        <v>27</v>
      </c>
      <c r="F13" s="12">
        <v>26</v>
      </c>
      <c r="G13" s="12" t="s">
        <v>14</v>
      </c>
      <c r="H13" s="13">
        <v>17</v>
      </c>
      <c r="I13" s="14">
        <v>13</v>
      </c>
      <c r="J13" s="15">
        <v>1107</v>
      </c>
      <c r="K13" s="13">
        <v>0</v>
      </c>
      <c r="L13" s="14">
        <v>2</v>
      </c>
      <c r="M13" s="14">
        <v>0</v>
      </c>
      <c r="N13" s="14">
        <v>0</v>
      </c>
      <c r="O13" s="14">
        <v>3</v>
      </c>
      <c r="P13" s="14">
        <v>0</v>
      </c>
      <c r="Q13" s="13"/>
      <c r="R13" s="14"/>
      <c r="S13" s="14"/>
      <c r="T13" s="14"/>
      <c r="U13" s="14"/>
      <c r="V13" s="13"/>
      <c r="W13" s="14"/>
      <c r="X13" s="14"/>
      <c r="Y13" s="13"/>
      <c r="Z13" s="14"/>
      <c r="AA13" s="14"/>
      <c r="AB13" s="14"/>
      <c r="AC13" s="14"/>
      <c r="AD13" s="16"/>
    </row>
    <row r="14" spans="1:30" ht="15" thickBot="1">
      <c r="A14">
        <v>21</v>
      </c>
      <c r="B14">
        <v>1</v>
      </c>
      <c r="C14" t="s">
        <v>55</v>
      </c>
      <c r="D14" t="s">
        <v>56</v>
      </c>
      <c r="E14" s="28" t="s">
        <v>26</v>
      </c>
      <c r="F14" s="12">
        <v>24</v>
      </c>
      <c r="G14" s="12" t="s">
        <v>14</v>
      </c>
      <c r="H14" s="13">
        <v>14</v>
      </c>
      <c r="I14" s="14">
        <v>13</v>
      </c>
      <c r="J14" s="15">
        <v>1103</v>
      </c>
      <c r="K14" s="13">
        <v>1</v>
      </c>
      <c r="L14" s="14">
        <v>1</v>
      </c>
      <c r="M14" s="14">
        <v>0</v>
      </c>
      <c r="N14" s="14">
        <v>0</v>
      </c>
      <c r="O14" s="14">
        <v>5</v>
      </c>
      <c r="P14" s="14">
        <v>0</v>
      </c>
      <c r="Q14" s="13"/>
      <c r="R14" s="14"/>
      <c r="S14" s="14"/>
      <c r="T14" s="14"/>
      <c r="U14" s="14"/>
      <c r="V14" s="13"/>
      <c r="W14" s="14"/>
      <c r="X14" s="14"/>
      <c r="Y14" s="13"/>
      <c r="Z14" s="14"/>
      <c r="AA14" s="14"/>
      <c r="AB14" s="14"/>
      <c r="AC14" s="14"/>
      <c r="AD14" s="16"/>
    </row>
    <row r="15" spans="1:30" ht="15" thickBot="1">
      <c r="A15">
        <v>77</v>
      </c>
      <c r="B15">
        <v>1</v>
      </c>
      <c r="C15" t="s">
        <v>57</v>
      </c>
      <c r="D15" t="s">
        <v>58</v>
      </c>
      <c r="E15" s="28" t="s">
        <v>26</v>
      </c>
      <c r="F15" s="12">
        <v>17</v>
      </c>
      <c r="G15" s="12" t="s">
        <v>16</v>
      </c>
      <c r="H15" s="13">
        <v>17</v>
      </c>
      <c r="I15" s="14">
        <v>11</v>
      </c>
      <c r="J15" s="15">
        <v>1084</v>
      </c>
      <c r="K15" s="13">
        <v>0</v>
      </c>
      <c r="L15" s="14">
        <v>3</v>
      </c>
      <c r="M15" s="14">
        <v>0</v>
      </c>
      <c r="N15" s="14">
        <v>0</v>
      </c>
      <c r="O15" s="14">
        <v>4</v>
      </c>
      <c r="P15" s="14">
        <v>0</v>
      </c>
      <c r="Q15" s="13"/>
      <c r="R15" s="14"/>
      <c r="S15" s="14"/>
      <c r="T15" s="14"/>
      <c r="U15" s="14"/>
      <c r="V15" s="13"/>
      <c r="W15" s="14"/>
      <c r="X15" s="14"/>
      <c r="Y15" s="13"/>
      <c r="Z15" s="14"/>
      <c r="AA15" s="14"/>
      <c r="AB15" s="14"/>
      <c r="AC15" s="14"/>
      <c r="AD15" s="16"/>
    </row>
    <row r="16" spans="1:30" ht="15" thickBot="1">
      <c r="A16">
        <v>8</v>
      </c>
      <c r="B16">
        <v>1</v>
      </c>
      <c r="C16" t="s">
        <v>59</v>
      </c>
      <c r="D16" t="s">
        <v>60</v>
      </c>
      <c r="E16" s="28" t="s">
        <v>28</v>
      </c>
      <c r="F16" s="12">
        <v>22</v>
      </c>
      <c r="G16" s="12" t="s">
        <v>15</v>
      </c>
      <c r="H16" s="13">
        <v>13</v>
      </c>
      <c r="I16" s="14">
        <v>9</v>
      </c>
      <c r="J16" s="14">
        <v>822</v>
      </c>
      <c r="K16" s="13">
        <v>0</v>
      </c>
      <c r="L16" s="14">
        <v>2</v>
      </c>
      <c r="M16" s="14">
        <v>0</v>
      </c>
      <c r="N16" s="14">
        <v>0</v>
      </c>
      <c r="O16" s="14">
        <v>0</v>
      </c>
      <c r="P16" s="14">
        <v>0</v>
      </c>
      <c r="Q16" s="13"/>
      <c r="R16" s="14"/>
      <c r="S16" s="14"/>
      <c r="T16" s="14"/>
      <c r="U16" s="14"/>
      <c r="V16" s="13"/>
      <c r="W16" s="14"/>
      <c r="X16" s="14"/>
      <c r="Y16" s="13"/>
      <c r="Z16" s="14"/>
      <c r="AA16" s="14"/>
      <c r="AB16" s="14"/>
      <c r="AC16" s="14"/>
      <c r="AD16" s="16"/>
    </row>
    <row r="17" spans="1:30" ht="15" thickBot="1">
      <c r="A17">
        <v>2</v>
      </c>
      <c r="B17">
        <v>1</v>
      </c>
      <c r="C17" t="s">
        <v>61</v>
      </c>
      <c r="D17" t="s">
        <v>62</v>
      </c>
      <c r="E17" s="28" t="s">
        <v>28</v>
      </c>
      <c r="F17" s="12">
        <v>24</v>
      </c>
      <c r="G17" s="12" t="s">
        <v>14</v>
      </c>
      <c r="H17" s="13">
        <v>7</v>
      </c>
      <c r="I17" s="14">
        <v>7</v>
      </c>
      <c r="J17" s="14">
        <v>623</v>
      </c>
      <c r="K17" s="13">
        <v>1</v>
      </c>
      <c r="L17" s="14">
        <v>0</v>
      </c>
      <c r="M17" s="14">
        <v>0</v>
      </c>
      <c r="N17" s="14">
        <v>0</v>
      </c>
      <c r="O17" s="14">
        <v>2</v>
      </c>
      <c r="P17" s="14">
        <v>0</v>
      </c>
      <c r="Q17" s="13"/>
      <c r="R17" s="14"/>
      <c r="S17" s="14"/>
      <c r="T17" s="14"/>
      <c r="U17" s="14"/>
      <c r="V17" s="13"/>
      <c r="W17" s="14"/>
      <c r="X17" s="14"/>
      <c r="Y17" s="13"/>
      <c r="Z17" s="14"/>
      <c r="AA17" s="14"/>
      <c r="AB17" s="14"/>
      <c r="AC17" s="14"/>
      <c r="AD17" s="16"/>
    </row>
    <row r="18" spans="1:30" ht="15" thickBot="1">
      <c r="A18">
        <v>35</v>
      </c>
      <c r="B18">
        <v>1</v>
      </c>
      <c r="C18" t="s">
        <v>17</v>
      </c>
      <c r="D18" t="s">
        <v>80</v>
      </c>
      <c r="E18" s="28" t="s">
        <v>20</v>
      </c>
      <c r="F18" s="12">
        <v>18</v>
      </c>
      <c r="G18" s="12" t="s">
        <v>13</v>
      </c>
      <c r="H18" s="13">
        <v>14</v>
      </c>
      <c r="I18" s="14">
        <v>6</v>
      </c>
      <c r="J18" s="14">
        <v>656</v>
      </c>
      <c r="K18" s="13">
        <v>3</v>
      </c>
      <c r="L18" s="14">
        <v>0</v>
      </c>
      <c r="M18" s="14">
        <v>0</v>
      </c>
      <c r="N18" s="14">
        <v>0</v>
      </c>
      <c r="O18" s="14">
        <v>1</v>
      </c>
      <c r="P18" s="14">
        <v>0</v>
      </c>
      <c r="Q18" s="13"/>
      <c r="R18" s="14"/>
      <c r="S18" s="14"/>
      <c r="T18" s="14"/>
      <c r="U18" s="14"/>
      <c r="V18" s="13"/>
      <c r="W18" s="14"/>
      <c r="X18" s="14"/>
      <c r="Y18" s="13"/>
      <c r="Z18" s="14"/>
      <c r="AA18" s="14"/>
      <c r="AB18" s="14"/>
      <c r="AC18" s="14"/>
      <c r="AD18" s="16"/>
    </row>
    <row r="19" spans="1:30" ht="15" thickBot="1">
      <c r="A19">
        <v>20</v>
      </c>
      <c r="B19">
        <v>1</v>
      </c>
      <c r="C19" t="s">
        <v>63</v>
      </c>
      <c r="D19" t="s">
        <v>64</v>
      </c>
      <c r="E19" s="28" t="s">
        <v>18</v>
      </c>
      <c r="F19" s="12">
        <v>27</v>
      </c>
      <c r="G19" s="12" t="s">
        <v>14</v>
      </c>
      <c r="H19" s="13">
        <v>8</v>
      </c>
      <c r="I19" s="14">
        <v>6</v>
      </c>
      <c r="J19" s="14">
        <v>620</v>
      </c>
      <c r="K19" s="13">
        <v>0</v>
      </c>
      <c r="L19" s="14">
        <v>1</v>
      </c>
      <c r="M19" s="14">
        <v>0</v>
      </c>
      <c r="N19" s="14">
        <v>0</v>
      </c>
      <c r="O19" s="14">
        <v>0</v>
      </c>
      <c r="P19" s="14">
        <v>0</v>
      </c>
      <c r="Q19" s="13"/>
      <c r="R19" s="14"/>
      <c r="S19" s="14"/>
      <c r="T19" s="14"/>
      <c r="U19" s="14"/>
      <c r="V19" s="13"/>
      <c r="W19" s="14"/>
      <c r="X19" s="14"/>
      <c r="Y19" s="13"/>
      <c r="Z19" s="14"/>
      <c r="AA19" s="14"/>
      <c r="AB19" s="14"/>
      <c r="AC19" s="14"/>
      <c r="AD19" s="16"/>
    </row>
    <row r="20" spans="1:30" ht="15" thickBot="1">
      <c r="A20">
        <v>28</v>
      </c>
      <c r="B20">
        <v>1</v>
      </c>
      <c r="C20" t="s">
        <v>65</v>
      </c>
      <c r="D20" t="s">
        <v>66</v>
      </c>
      <c r="E20" s="28" t="s">
        <v>26</v>
      </c>
      <c r="F20" s="12">
        <v>19</v>
      </c>
      <c r="G20" s="12" t="s">
        <v>15</v>
      </c>
      <c r="H20" s="13">
        <v>19</v>
      </c>
      <c r="I20" s="14">
        <v>6</v>
      </c>
      <c r="J20" s="14">
        <v>574</v>
      </c>
      <c r="K20" s="13">
        <v>0</v>
      </c>
      <c r="L20" s="14">
        <v>0</v>
      </c>
      <c r="M20" s="14">
        <v>0</v>
      </c>
      <c r="N20" s="14">
        <v>0</v>
      </c>
      <c r="O20" s="14">
        <v>1</v>
      </c>
      <c r="P20" s="14">
        <v>0</v>
      </c>
      <c r="Q20" s="13"/>
      <c r="R20" s="14"/>
      <c r="S20" s="14"/>
      <c r="T20" s="14"/>
      <c r="U20" s="14"/>
      <c r="V20" s="13"/>
      <c r="W20" s="14"/>
      <c r="X20" s="14"/>
      <c r="Y20" s="13"/>
      <c r="Z20" s="14"/>
      <c r="AA20" s="14"/>
      <c r="AB20" s="14"/>
      <c r="AC20" s="14"/>
      <c r="AD20" s="16"/>
    </row>
    <row r="21" spans="1:30" ht="15" thickBot="1">
      <c r="A21">
        <v>24</v>
      </c>
      <c r="B21">
        <v>1</v>
      </c>
      <c r="C21" t="s">
        <v>67</v>
      </c>
      <c r="D21" t="s">
        <v>68</v>
      </c>
      <c r="E21" s="28" t="s">
        <v>26</v>
      </c>
      <c r="F21" s="12">
        <v>19</v>
      </c>
      <c r="G21" s="12" t="s">
        <v>13</v>
      </c>
      <c r="H21" s="13">
        <v>10</v>
      </c>
      <c r="I21" s="14">
        <v>5</v>
      </c>
      <c r="J21" s="14">
        <v>439</v>
      </c>
      <c r="K21" s="13">
        <v>0</v>
      </c>
      <c r="L21" s="14">
        <v>0</v>
      </c>
      <c r="M21" s="14">
        <v>0</v>
      </c>
      <c r="N21" s="14">
        <v>0</v>
      </c>
      <c r="O21" s="14">
        <v>1</v>
      </c>
      <c r="P21" s="14">
        <v>0</v>
      </c>
      <c r="Q21" s="13"/>
      <c r="R21" s="14"/>
      <c r="S21" s="14"/>
      <c r="T21" s="14"/>
      <c r="U21" s="14"/>
      <c r="V21" s="13"/>
      <c r="W21" s="14"/>
      <c r="X21" s="14"/>
      <c r="Y21" s="13"/>
      <c r="Z21" s="14"/>
      <c r="AA21" s="14"/>
      <c r="AB21" s="14"/>
      <c r="AC21" s="14"/>
      <c r="AD21" s="16"/>
    </row>
    <row r="22" spans="1:30" ht="15" thickBot="1">
      <c r="A22">
        <v>3</v>
      </c>
      <c r="B22">
        <v>1</v>
      </c>
      <c r="C22" t="s">
        <v>69</v>
      </c>
      <c r="D22" t="s">
        <v>70</v>
      </c>
      <c r="E22" s="28" t="s">
        <v>29</v>
      </c>
      <c r="F22" s="12">
        <v>22</v>
      </c>
      <c r="G22" s="12" t="s">
        <v>14</v>
      </c>
      <c r="H22" s="13">
        <v>5</v>
      </c>
      <c r="I22" s="14">
        <v>4</v>
      </c>
      <c r="J22" s="14">
        <v>299</v>
      </c>
      <c r="K22" s="13">
        <v>0</v>
      </c>
      <c r="L22" s="14">
        <v>0</v>
      </c>
      <c r="M22" s="14">
        <v>0</v>
      </c>
      <c r="N22" s="14">
        <v>0</v>
      </c>
      <c r="O22" s="14">
        <v>1</v>
      </c>
      <c r="P22" s="14">
        <v>0</v>
      </c>
      <c r="Q22" s="13"/>
      <c r="R22" s="14"/>
      <c r="S22" s="14"/>
      <c r="T22" s="14"/>
      <c r="U22" s="14"/>
      <c r="V22" s="13"/>
      <c r="W22" s="14"/>
      <c r="X22" s="14"/>
      <c r="Y22" s="13"/>
      <c r="Z22" s="14"/>
      <c r="AA22" s="14"/>
      <c r="AB22" s="14"/>
      <c r="AC22" s="14"/>
      <c r="AD22" s="16"/>
    </row>
    <row r="23" spans="1:30" ht="15" thickBot="1">
      <c r="A23">
        <v>30</v>
      </c>
      <c r="B23">
        <v>1</v>
      </c>
      <c r="C23" t="s">
        <v>71</v>
      </c>
      <c r="D23" t="s">
        <v>72</v>
      </c>
      <c r="E23" s="28" t="s">
        <v>26</v>
      </c>
      <c r="F23" s="12">
        <v>20</v>
      </c>
      <c r="G23" s="12" t="s">
        <v>13</v>
      </c>
      <c r="H23" s="13">
        <v>4</v>
      </c>
      <c r="I23" s="14">
        <v>2</v>
      </c>
      <c r="J23" s="14">
        <v>192</v>
      </c>
      <c r="K23" s="13">
        <v>1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3"/>
      <c r="R23" s="14"/>
      <c r="S23" s="14"/>
      <c r="T23" s="14"/>
      <c r="U23" s="14"/>
      <c r="V23" s="13"/>
      <c r="W23" s="14"/>
      <c r="X23" s="14"/>
      <c r="Y23" s="13"/>
      <c r="Z23" s="14"/>
      <c r="AA23" s="14"/>
      <c r="AB23" s="14"/>
      <c r="AC23" s="14"/>
      <c r="AD23" s="16"/>
    </row>
    <row r="24" spans="1:30" ht="15" thickBot="1">
      <c r="A24">
        <v>16</v>
      </c>
      <c r="B24">
        <v>1</v>
      </c>
      <c r="C24" t="s">
        <v>73</v>
      </c>
      <c r="D24" t="s">
        <v>74</v>
      </c>
      <c r="E24" s="28" t="s">
        <v>26</v>
      </c>
      <c r="F24" s="12">
        <v>23</v>
      </c>
      <c r="G24" s="12" t="s">
        <v>16</v>
      </c>
      <c r="H24" s="13">
        <v>2</v>
      </c>
      <c r="I24" s="14">
        <v>1</v>
      </c>
      <c r="J24" s="14">
        <v>86</v>
      </c>
      <c r="K24" s="13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3"/>
      <c r="R24" s="14"/>
      <c r="S24" s="14"/>
      <c r="T24" s="14"/>
      <c r="U24" s="14"/>
      <c r="V24" s="13"/>
      <c r="W24" s="14"/>
      <c r="X24" s="14"/>
      <c r="Y24" s="13"/>
      <c r="Z24" s="14"/>
      <c r="AA24" s="14"/>
      <c r="AB24" s="14"/>
      <c r="AC24" s="14"/>
      <c r="AD24" s="16"/>
    </row>
    <row r="25" spans="1:30">
      <c r="A25">
        <v>26</v>
      </c>
      <c r="B25">
        <v>1</v>
      </c>
      <c r="C25" t="s">
        <v>75</v>
      </c>
      <c r="D25" t="s">
        <v>76</v>
      </c>
      <c r="E25" s="28" t="s">
        <v>30</v>
      </c>
      <c r="F25" s="12">
        <v>26</v>
      </c>
      <c r="G25" s="12" t="s">
        <v>12</v>
      </c>
      <c r="H25" s="13">
        <v>0</v>
      </c>
      <c r="I25" s="14">
        <v>0</v>
      </c>
      <c r="J25" s="14"/>
      <c r="K25" s="13"/>
      <c r="L25" s="14"/>
      <c r="M25" s="14"/>
      <c r="N25" s="14"/>
      <c r="O25" s="14"/>
      <c r="P25" s="14"/>
      <c r="Q25" s="13"/>
      <c r="R25" s="14"/>
      <c r="S25" s="14"/>
      <c r="T25" s="14"/>
      <c r="U25" s="14"/>
      <c r="V25" s="13"/>
      <c r="W25" s="14"/>
      <c r="X25" s="14"/>
      <c r="Y25" s="13"/>
      <c r="Z25" s="14"/>
      <c r="AA25" s="14"/>
      <c r="AB25" s="14"/>
      <c r="AC25" s="14"/>
      <c r="AD25" s="16"/>
    </row>
    <row r="26" spans="1:30">
      <c r="C26" s="1"/>
      <c r="D26" s="1"/>
    </row>
    <row r="27" spans="1:30">
      <c r="C27" s="1"/>
      <c r="D2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8704-C93F-4AAB-BCD9-325A24AF9004}">
  <dimension ref="A1:J25"/>
  <sheetViews>
    <sheetView workbookViewId="0">
      <selection activeCell="I2" sqref="I2"/>
    </sheetView>
  </sheetViews>
  <sheetFormatPr defaultRowHeight="14.4"/>
  <cols>
    <col min="9" max="9" width="30.33203125" bestFit="1" customWidth="1"/>
    <col min="10" max="10" width="31.77734375" bestFit="1" customWidth="1"/>
  </cols>
  <sheetData>
    <row r="1" spans="1:10" ht="15" thickBot="1">
      <c r="A1" t="s">
        <v>79</v>
      </c>
      <c r="B1" t="s">
        <v>81</v>
      </c>
      <c r="C1" s="2" t="s">
        <v>77</v>
      </c>
      <c r="D1" s="17" t="s">
        <v>78</v>
      </c>
      <c r="E1" s="3" t="s">
        <v>0</v>
      </c>
      <c r="F1" s="3" t="s">
        <v>2</v>
      </c>
      <c r="G1" s="3" t="s">
        <v>1</v>
      </c>
    </row>
    <row r="2" spans="1:10" ht="15" thickBot="1">
      <c r="A2">
        <v>1</v>
      </c>
      <c r="B2">
        <v>1</v>
      </c>
      <c r="C2" t="s">
        <v>31</v>
      </c>
      <c r="D2" t="s">
        <v>32</v>
      </c>
      <c r="E2" s="28" t="s">
        <v>18</v>
      </c>
      <c r="F2" s="6">
        <v>27</v>
      </c>
      <c r="G2" s="6" t="s">
        <v>12</v>
      </c>
      <c r="I2" t="s">
        <v>517</v>
      </c>
      <c r="J2" t="str">
        <f>_xlfn.CONCAT("(",A2,",",B2,",'",C2,"','",D2,"','",E2,"',",F2,",'","G2","');")</f>
        <v>(1,1,'Bernd','Leno','Germany',27,'G2');</v>
      </c>
    </row>
    <row r="3" spans="1:10" ht="15" thickBot="1">
      <c r="A3">
        <v>14</v>
      </c>
      <c r="B3">
        <v>1</v>
      </c>
      <c r="C3" t="s">
        <v>33</v>
      </c>
      <c r="D3" t="s">
        <v>34</v>
      </c>
      <c r="E3" s="28" t="s">
        <v>19</v>
      </c>
      <c r="F3" s="12">
        <v>30</v>
      </c>
      <c r="G3" s="12" t="s">
        <v>13</v>
      </c>
      <c r="I3" t="s">
        <v>517</v>
      </c>
      <c r="J3" t="str">
        <f t="shared" ref="J3:J25" si="0">_xlfn.CONCAT("(",A3,",",B3,",'",C3,"','",D3,"','",E3,"',",F3,",'","G2","');")</f>
        <v>(14,1,'Pierre-Emerick','Aubameyang','Gabon',30,'G2');</v>
      </c>
    </row>
    <row r="4" spans="1:10" ht="15" thickBot="1">
      <c r="A4">
        <v>23</v>
      </c>
      <c r="B4">
        <v>1</v>
      </c>
      <c r="C4" t="s">
        <v>35</v>
      </c>
      <c r="D4" t="s">
        <v>36</v>
      </c>
      <c r="E4" s="28" t="s">
        <v>20</v>
      </c>
      <c r="F4" s="12">
        <v>32</v>
      </c>
      <c r="G4" s="12" t="s">
        <v>14</v>
      </c>
      <c r="I4" t="s">
        <v>517</v>
      </c>
      <c r="J4" t="str">
        <f t="shared" si="0"/>
        <v>(23,1,'David','Luiz','Brazil',32,'G2');</v>
      </c>
    </row>
    <row r="5" spans="1:10" ht="15" thickBot="1">
      <c r="A5">
        <v>34</v>
      </c>
      <c r="B5">
        <v>1</v>
      </c>
      <c r="C5" t="s">
        <v>37</v>
      </c>
      <c r="D5" t="s">
        <v>38</v>
      </c>
      <c r="E5" s="28" t="s">
        <v>21</v>
      </c>
      <c r="F5" s="12">
        <v>26</v>
      </c>
      <c r="G5" s="12" t="s">
        <v>15</v>
      </c>
      <c r="I5" t="s">
        <v>517</v>
      </c>
      <c r="J5" t="str">
        <f t="shared" si="0"/>
        <v>(34,1,'Granit','Xhaka','Switzerland',26,'G2');</v>
      </c>
    </row>
    <row r="6" spans="1:10" ht="15" thickBot="1">
      <c r="A6">
        <v>5</v>
      </c>
      <c r="B6">
        <v>1</v>
      </c>
      <c r="C6" t="s">
        <v>39</v>
      </c>
      <c r="D6" t="s">
        <v>40</v>
      </c>
      <c r="E6" s="28" t="s">
        <v>22</v>
      </c>
      <c r="F6" s="12">
        <v>31</v>
      </c>
      <c r="G6" s="12" t="s">
        <v>14</v>
      </c>
      <c r="I6" t="s">
        <v>517</v>
      </c>
      <c r="J6" t="str">
        <f t="shared" si="0"/>
        <v>(5,1,'Sokratis','Papastathopoulos','Greece',31,'G2');</v>
      </c>
    </row>
    <row r="7" spans="1:10" ht="15" thickBot="1">
      <c r="A7">
        <v>29</v>
      </c>
      <c r="B7">
        <v>1</v>
      </c>
      <c r="C7" t="s">
        <v>41</v>
      </c>
      <c r="D7" t="s">
        <v>42</v>
      </c>
      <c r="E7" s="28" t="s">
        <v>23</v>
      </c>
      <c r="F7" s="12">
        <v>20</v>
      </c>
      <c r="G7" s="12" t="s">
        <v>15</v>
      </c>
      <c r="I7" t="s">
        <v>517</v>
      </c>
      <c r="J7" t="str">
        <f t="shared" si="0"/>
        <v>(29,1,'Mattéo','Guendouzi','France',20,'G2');</v>
      </c>
    </row>
    <row r="8" spans="1:10" ht="15" thickBot="1">
      <c r="A8">
        <v>10</v>
      </c>
      <c r="B8">
        <v>1</v>
      </c>
      <c r="C8" t="s">
        <v>43</v>
      </c>
      <c r="D8" t="s">
        <v>44</v>
      </c>
      <c r="E8" s="28" t="s">
        <v>18</v>
      </c>
      <c r="F8" s="12">
        <v>30</v>
      </c>
      <c r="G8" s="12" t="s">
        <v>15</v>
      </c>
      <c r="I8" t="s">
        <v>517</v>
      </c>
      <c r="J8" t="str">
        <f t="shared" si="0"/>
        <v>(10,1,'Mesut','Özil','Germany',30,'G2');</v>
      </c>
    </row>
    <row r="9" spans="1:10" ht="15" thickBot="1">
      <c r="A9">
        <v>19</v>
      </c>
      <c r="B9">
        <v>1</v>
      </c>
      <c r="C9" t="s">
        <v>45</v>
      </c>
      <c r="D9" t="s">
        <v>46</v>
      </c>
      <c r="E9" s="28" t="s">
        <v>24</v>
      </c>
      <c r="F9" s="12">
        <v>24</v>
      </c>
      <c r="G9" s="12" t="s">
        <v>13</v>
      </c>
      <c r="I9" t="s">
        <v>517</v>
      </c>
      <c r="J9" t="str">
        <f t="shared" si="0"/>
        <v>(19,1,'Nicolas','Pépé','Ivory Coast',24,'G2');</v>
      </c>
    </row>
    <row r="10" spans="1:10" ht="15" thickBot="1">
      <c r="A10">
        <v>11</v>
      </c>
      <c r="B10">
        <v>1</v>
      </c>
      <c r="C10" t="s">
        <v>47</v>
      </c>
      <c r="D10" t="s">
        <v>48</v>
      </c>
      <c r="E10" s="28" t="s">
        <v>25</v>
      </c>
      <c r="F10" s="12">
        <v>23</v>
      </c>
      <c r="G10" s="12" t="s">
        <v>15</v>
      </c>
      <c r="I10" t="s">
        <v>517</v>
      </c>
      <c r="J10" t="str">
        <f t="shared" si="0"/>
        <v>(11,1,'Lucas','Torreira','Uruguay',23,'G2');</v>
      </c>
    </row>
    <row r="11" spans="1:10" ht="15" thickBot="1">
      <c r="A11">
        <v>9</v>
      </c>
      <c r="B11">
        <v>1</v>
      </c>
      <c r="C11" t="s">
        <v>49</v>
      </c>
      <c r="D11" t="s">
        <v>50</v>
      </c>
      <c r="E11" s="28" t="s">
        <v>23</v>
      </c>
      <c r="F11" s="12">
        <v>28</v>
      </c>
      <c r="G11" s="12" t="s">
        <v>13</v>
      </c>
      <c r="I11" t="s">
        <v>517</v>
      </c>
      <c r="J11" t="str">
        <f t="shared" si="0"/>
        <v>(9,1,'Alexandre','Lacazette','France',28,'G2');</v>
      </c>
    </row>
    <row r="12" spans="1:10" ht="15" thickBot="1">
      <c r="A12">
        <v>15</v>
      </c>
      <c r="B12">
        <v>1</v>
      </c>
      <c r="C12" t="s">
        <v>51</v>
      </c>
      <c r="D12" t="s">
        <v>52</v>
      </c>
      <c r="E12" s="28" t="s">
        <v>26</v>
      </c>
      <c r="F12" s="12">
        <v>21</v>
      </c>
      <c r="G12" s="12" t="s">
        <v>14</v>
      </c>
      <c r="I12" t="s">
        <v>517</v>
      </c>
      <c r="J12" t="str">
        <f t="shared" si="0"/>
        <v>(15,1,'Ainsley','Maitland-Niles','England',21,'G2');</v>
      </c>
    </row>
    <row r="13" spans="1:10" ht="15" thickBot="1">
      <c r="A13">
        <v>31</v>
      </c>
      <c r="B13">
        <v>1</v>
      </c>
      <c r="C13" t="s">
        <v>53</v>
      </c>
      <c r="D13" t="s">
        <v>54</v>
      </c>
      <c r="E13" s="11" t="s">
        <v>27</v>
      </c>
      <c r="F13" s="12">
        <v>26</v>
      </c>
      <c r="G13" s="12" t="s">
        <v>14</v>
      </c>
      <c r="I13" t="s">
        <v>517</v>
      </c>
      <c r="J13" t="str">
        <f t="shared" si="0"/>
        <v>(31,1,'Sead','Kolašinac','Bosnia and Herzegovina',26,'G2');</v>
      </c>
    </row>
    <row r="14" spans="1:10" ht="15" thickBot="1">
      <c r="A14">
        <v>21</v>
      </c>
      <c r="B14">
        <v>1</v>
      </c>
      <c r="C14" t="s">
        <v>55</v>
      </c>
      <c r="D14" t="s">
        <v>56</v>
      </c>
      <c r="E14" s="28" t="s">
        <v>26</v>
      </c>
      <c r="F14" s="12">
        <v>24</v>
      </c>
      <c r="G14" s="12" t="s">
        <v>14</v>
      </c>
      <c r="I14" t="s">
        <v>517</v>
      </c>
      <c r="J14" t="str">
        <f t="shared" si="0"/>
        <v>(21,1,'Calum','Chambers','England',24,'G2');</v>
      </c>
    </row>
    <row r="15" spans="1:10" ht="15" thickBot="1">
      <c r="A15">
        <v>77</v>
      </c>
      <c r="B15">
        <v>1</v>
      </c>
      <c r="C15" t="s">
        <v>57</v>
      </c>
      <c r="D15" t="s">
        <v>58</v>
      </c>
      <c r="E15" s="28" t="s">
        <v>26</v>
      </c>
      <c r="F15" s="12">
        <v>17</v>
      </c>
      <c r="G15" s="12" t="s">
        <v>16</v>
      </c>
      <c r="I15" t="s">
        <v>517</v>
      </c>
      <c r="J15" t="str">
        <f t="shared" si="0"/>
        <v>(77,1,'Bukayo','Saka','England',17,'G2');</v>
      </c>
    </row>
    <row r="16" spans="1:10" ht="15" thickBot="1">
      <c r="A16">
        <v>8</v>
      </c>
      <c r="B16">
        <v>1</v>
      </c>
      <c r="C16" t="s">
        <v>59</v>
      </c>
      <c r="D16" t="s">
        <v>60</v>
      </c>
      <c r="E16" s="28" t="s">
        <v>28</v>
      </c>
      <c r="F16" s="12">
        <v>22</v>
      </c>
      <c r="G16" s="12" t="s">
        <v>15</v>
      </c>
      <c r="I16" t="s">
        <v>517</v>
      </c>
      <c r="J16" t="str">
        <f t="shared" si="0"/>
        <v>(8,1,'Dani','Ceballos','Spain',22,'G2');</v>
      </c>
    </row>
    <row r="17" spans="1:10" ht="15" thickBot="1">
      <c r="A17">
        <v>2</v>
      </c>
      <c r="B17">
        <v>1</v>
      </c>
      <c r="C17" t="s">
        <v>61</v>
      </c>
      <c r="D17" t="s">
        <v>62</v>
      </c>
      <c r="E17" s="28" t="s">
        <v>28</v>
      </c>
      <c r="F17" s="12">
        <v>24</v>
      </c>
      <c r="G17" s="12" t="s">
        <v>14</v>
      </c>
      <c r="I17" t="s">
        <v>517</v>
      </c>
      <c r="J17" t="str">
        <f t="shared" si="0"/>
        <v>(2,1,'Héctor','Bellerín','Spain',24,'G2');</v>
      </c>
    </row>
    <row r="18" spans="1:10" ht="15" thickBot="1">
      <c r="A18">
        <v>35</v>
      </c>
      <c r="B18">
        <v>1</v>
      </c>
      <c r="C18" t="s">
        <v>17</v>
      </c>
      <c r="D18" t="s">
        <v>80</v>
      </c>
      <c r="E18" s="28" t="s">
        <v>20</v>
      </c>
      <c r="F18" s="12">
        <v>18</v>
      </c>
      <c r="G18" s="12" t="s">
        <v>13</v>
      </c>
      <c r="I18" t="s">
        <v>517</v>
      </c>
      <c r="J18" t="str">
        <f t="shared" si="0"/>
        <v>(35,1,'Martinelli','Gabriel','Brazil',18,'G2');</v>
      </c>
    </row>
    <row r="19" spans="1:10" ht="15" thickBot="1">
      <c r="A19">
        <v>20</v>
      </c>
      <c r="B19">
        <v>1</v>
      </c>
      <c r="C19" t="s">
        <v>63</v>
      </c>
      <c r="D19" t="s">
        <v>64</v>
      </c>
      <c r="E19" s="28" t="s">
        <v>18</v>
      </c>
      <c r="F19" s="12">
        <v>27</v>
      </c>
      <c r="G19" s="12" t="s">
        <v>14</v>
      </c>
      <c r="I19" t="s">
        <v>517</v>
      </c>
      <c r="J19" t="str">
        <f t="shared" si="0"/>
        <v>(20,1,'Shkodran','Mustafi','Germany',27,'G2');</v>
      </c>
    </row>
    <row r="20" spans="1:10" ht="15" thickBot="1">
      <c r="A20">
        <v>28</v>
      </c>
      <c r="B20">
        <v>1</v>
      </c>
      <c r="C20" t="s">
        <v>65</v>
      </c>
      <c r="D20" t="s">
        <v>66</v>
      </c>
      <c r="E20" s="28" t="s">
        <v>26</v>
      </c>
      <c r="F20" s="12">
        <v>19</v>
      </c>
      <c r="G20" s="12" t="s">
        <v>15</v>
      </c>
      <c r="I20" t="s">
        <v>517</v>
      </c>
      <c r="J20" t="str">
        <f t="shared" si="0"/>
        <v>(28,1,'Joe','Willock','England',19,'G2');</v>
      </c>
    </row>
    <row r="21" spans="1:10" ht="15" thickBot="1">
      <c r="A21">
        <v>24</v>
      </c>
      <c r="B21">
        <v>1</v>
      </c>
      <c r="C21" t="s">
        <v>67</v>
      </c>
      <c r="D21" t="s">
        <v>68</v>
      </c>
      <c r="E21" s="28" t="s">
        <v>26</v>
      </c>
      <c r="F21" s="12">
        <v>19</v>
      </c>
      <c r="G21" s="12" t="s">
        <v>13</v>
      </c>
      <c r="I21" t="s">
        <v>517</v>
      </c>
      <c r="J21" t="str">
        <f t="shared" si="0"/>
        <v>(24,1,'Reiss','Nelson','England',19,'G2');</v>
      </c>
    </row>
    <row r="22" spans="1:10" ht="15" thickBot="1">
      <c r="A22">
        <v>3</v>
      </c>
      <c r="B22">
        <v>1</v>
      </c>
      <c r="C22" t="s">
        <v>69</v>
      </c>
      <c r="D22" t="s">
        <v>70</v>
      </c>
      <c r="E22" s="28" t="s">
        <v>29</v>
      </c>
      <c r="F22" s="12">
        <v>22</v>
      </c>
      <c r="G22" s="12" t="s">
        <v>14</v>
      </c>
      <c r="I22" t="s">
        <v>517</v>
      </c>
      <c r="J22" t="str">
        <f t="shared" si="0"/>
        <v>(3,1,'Kieran','Tierney','Scotland',22,'G2');</v>
      </c>
    </row>
    <row r="23" spans="1:10" ht="15" thickBot="1">
      <c r="A23">
        <v>30</v>
      </c>
      <c r="B23">
        <v>1</v>
      </c>
      <c r="C23" t="s">
        <v>71</v>
      </c>
      <c r="D23" t="s">
        <v>72</v>
      </c>
      <c r="E23" s="28" t="s">
        <v>26</v>
      </c>
      <c r="F23" s="12">
        <v>20</v>
      </c>
      <c r="G23" s="12" t="s">
        <v>13</v>
      </c>
      <c r="I23" t="s">
        <v>517</v>
      </c>
      <c r="J23" t="str">
        <f t="shared" si="0"/>
        <v>(30,1,'Eddie','Nketiah','England',20,'G2');</v>
      </c>
    </row>
    <row r="24" spans="1:10" ht="15" thickBot="1">
      <c r="A24">
        <v>16</v>
      </c>
      <c r="B24">
        <v>1</v>
      </c>
      <c r="C24" t="s">
        <v>73</v>
      </c>
      <c r="D24" t="s">
        <v>74</v>
      </c>
      <c r="E24" s="28" t="s">
        <v>26</v>
      </c>
      <c r="F24" s="12">
        <v>23</v>
      </c>
      <c r="G24" s="12" t="s">
        <v>16</v>
      </c>
      <c r="I24" t="s">
        <v>517</v>
      </c>
      <c r="J24" t="str">
        <f t="shared" si="0"/>
        <v>(16,1,'Rob','Holding','England',23,'G2');</v>
      </c>
    </row>
    <row r="25" spans="1:10">
      <c r="A25">
        <v>26</v>
      </c>
      <c r="B25">
        <v>1</v>
      </c>
      <c r="C25" t="s">
        <v>75</v>
      </c>
      <c r="D25" t="s">
        <v>76</v>
      </c>
      <c r="E25" s="28" t="s">
        <v>30</v>
      </c>
      <c r="F25" s="12">
        <v>26</v>
      </c>
      <c r="G25" s="12" t="s">
        <v>12</v>
      </c>
      <c r="I25" t="s">
        <v>517</v>
      </c>
      <c r="J25" t="str">
        <f t="shared" si="0"/>
        <v>(26,1,'Emiliano','Martínez','Argentina',26,'G2');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399D-E629-411E-AC13-67CAAA1E6FD3}">
  <dimension ref="A1:H101"/>
  <sheetViews>
    <sheetView workbookViewId="0">
      <selection activeCell="G2" sqref="G2"/>
    </sheetView>
  </sheetViews>
  <sheetFormatPr defaultRowHeight="14.4"/>
  <cols>
    <col min="4" max="4" width="33.109375" bestFit="1" customWidth="1"/>
    <col min="7" max="7" width="28.109375" bestFit="1" customWidth="1"/>
    <col min="8" max="8" width="47.109375" bestFit="1" customWidth="1"/>
  </cols>
  <sheetData>
    <row r="1" spans="1:8">
      <c r="A1" t="s">
        <v>161</v>
      </c>
      <c r="B1" t="s">
        <v>162</v>
      </c>
      <c r="C1" t="s">
        <v>163</v>
      </c>
      <c r="D1" t="s">
        <v>164</v>
      </c>
      <c r="E1" t="s">
        <v>165</v>
      </c>
    </row>
    <row r="2" spans="1:8">
      <c r="A2">
        <v>1</v>
      </c>
      <c r="B2" t="s">
        <v>166</v>
      </c>
      <c r="C2" t="s">
        <v>167</v>
      </c>
      <c r="D2" t="s">
        <v>168</v>
      </c>
      <c r="E2">
        <v>85015</v>
      </c>
      <c r="G2" t="s">
        <v>518</v>
      </c>
      <c r="H2" t="str">
        <f>_xlfn.CONCAT("(",A2,",'",B2,"','",C2,"','",D2,"',",E2,");")</f>
        <v>(1,'Margalo','Venmore','Senior Quality Engineer',85015);</v>
      </c>
    </row>
    <row r="3" spans="1:8">
      <c r="A3">
        <v>2</v>
      </c>
      <c r="B3" t="s">
        <v>169</v>
      </c>
      <c r="C3" t="s">
        <v>170</v>
      </c>
      <c r="D3" t="s">
        <v>171</v>
      </c>
      <c r="E3">
        <v>77723</v>
      </c>
      <c r="G3" t="s">
        <v>518</v>
      </c>
      <c r="H3" t="str">
        <f t="shared" ref="H3:H66" si="0">_xlfn.CONCAT("(",A3,",'",B3,"','",C3,"','",D3,"',",E3,");")</f>
        <v>(2,'Deane','Iacovaccio','Environmental Specialist',77723);</v>
      </c>
    </row>
    <row r="4" spans="1:8">
      <c r="A4">
        <v>3</v>
      </c>
      <c r="B4" t="s">
        <v>172</v>
      </c>
      <c r="C4" t="s">
        <v>173</v>
      </c>
      <c r="D4" t="s">
        <v>174</v>
      </c>
      <c r="E4">
        <v>75649</v>
      </c>
      <c r="G4" t="s">
        <v>518</v>
      </c>
      <c r="H4" t="str">
        <f t="shared" si="0"/>
        <v>(3,'Webster','Grute','Project Manager',75649);</v>
      </c>
    </row>
    <row r="5" spans="1:8">
      <c r="A5">
        <v>4</v>
      </c>
      <c r="B5" t="s">
        <v>175</v>
      </c>
      <c r="C5" t="s">
        <v>176</v>
      </c>
      <c r="D5" t="s">
        <v>177</v>
      </c>
      <c r="E5">
        <v>95720</v>
      </c>
      <c r="G5" t="s">
        <v>518</v>
      </c>
      <c r="H5" t="str">
        <f t="shared" si="0"/>
        <v>(4,'Alia','Wilkenson','Civil Engineer',95720);</v>
      </c>
    </row>
    <row r="6" spans="1:8">
      <c r="A6">
        <v>5</v>
      </c>
      <c r="B6" t="s">
        <v>178</v>
      </c>
      <c r="C6" t="s">
        <v>179</v>
      </c>
      <c r="D6" t="s">
        <v>180</v>
      </c>
      <c r="E6">
        <v>95698</v>
      </c>
      <c r="G6" t="s">
        <v>518</v>
      </c>
      <c r="H6" t="str">
        <f t="shared" si="0"/>
        <v>(5,'Isa','Spargo','Systems Administrator III',95698);</v>
      </c>
    </row>
    <row r="7" spans="1:8">
      <c r="A7">
        <v>6</v>
      </c>
      <c r="B7" t="s">
        <v>181</v>
      </c>
      <c r="C7" t="s">
        <v>182</v>
      </c>
      <c r="D7" t="s">
        <v>183</v>
      </c>
      <c r="E7">
        <v>84581</v>
      </c>
      <c r="G7" t="s">
        <v>518</v>
      </c>
      <c r="H7" t="str">
        <f t="shared" si="0"/>
        <v>(6,'Deonne','Ambrose','Dental Hygienist',84581);</v>
      </c>
    </row>
    <row r="8" spans="1:8">
      <c r="A8">
        <v>7</v>
      </c>
      <c r="B8" t="s">
        <v>184</v>
      </c>
      <c r="C8" t="s">
        <v>185</v>
      </c>
      <c r="D8" t="s">
        <v>186</v>
      </c>
      <c r="E8">
        <v>63854</v>
      </c>
      <c r="G8" t="s">
        <v>518</v>
      </c>
      <c r="H8" t="str">
        <f t="shared" si="0"/>
        <v>(7,'Farlie','Rudiger','Sales Representative',63854);</v>
      </c>
    </row>
    <row r="9" spans="1:8">
      <c r="A9">
        <v>8</v>
      </c>
      <c r="B9" t="s">
        <v>187</v>
      </c>
      <c r="C9" t="s">
        <v>188</v>
      </c>
      <c r="D9" t="s">
        <v>189</v>
      </c>
      <c r="E9">
        <v>98370</v>
      </c>
      <c r="G9" t="s">
        <v>518</v>
      </c>
      <c r="H9" t="str">
        <f t="shared" si="0"/>
        <v>(8,'Jefferson','Nowill','Budget/Accounting Analyst IV',98370);</v>
      </c>
    </row>
    <row r="10" spans="1:8">
      <c r="A10">
        <v>9</v>
      </c>
      <c r="B10" t="s">
        <v>190</v>
      </c>
      <c r="C10" t="s">
        <v>191</v>
      </c>
      <c r="D10" t="s">
        <v>192</v>
      </c>
      <c r="E10">
        <v>90856</v>
      </c>
      <c r="G10" t="s">
        <v>518</v>
      </c>
      <c r="H10" t="str">
        <f t="shared" si="0"/>
        <v>(9,'Cynthea','Haldenby','Senior Cost Accountant',90856);</v>
      </c>
    </row>
    <row r="11" spans="1:8">
      <c r="A11">
        <v>10</v>
      </c>
      <c r="B11" t="s">
        <v>193</v>
      </c>
      <c r="C11" t="s">
        <v>194</v>
      </c>
      <c r="D11" t="s">
        <v>195</v>
      </c>
      <c r="E11">
        <v>94472</v>
      </c>
      <c r="G11" t="s">
        <v>518</v>
      </c>
      <c r="H11" t="str">
        <f t="shared" si="0"/>
        <v>(10,'Lauri','Burkinshaw','Environmental Tech',94472);</v>
      </c>
    </row>
    <row r="12" spans="1:8">
      <c r="A12">
        <v>11</v>
      </c>
      <c r="B12" t="s">
        <v>196</v>
      </c>
      <c r="C12" t="s">
        <v>197</v>
      </c>
      <c r="D12" t="s">
        <v>174</v>
      </c>
      <c r="E12">
        <v>52032</v>
      </c>
      <c r="G12" t="s">
        <v>518</v>
      </c>
      <c r="H12" t="str">
        <f t="shared" si="0"/>
        <v>(11,'Artur','Gregore','Project Manager',52032);</v>
      </c>
    </row>
    <row r="13" spans="1:8">
      <c r="A13">
        <v>12</v>
      </c>
      <c r="B13" t="s">
        <v>198</v>
      </c>
      <c r="C13" t="s">
        <v>199</v>
      </c>
      <c r="D13" t="s">
        <v>200</v>
      </c>
      <c r="E13">
        <v>86385</v>
      </c>
      <c r="G13" t="s">
        <v>518</v>
      </c>
      <c r="H13" t="str">
        <f t="shared" si="0"/>
        <v>(12,'Anthony','Pinkie','Electrical Engineer',86385);</v>
      </c>
    </row>
    <row r="14" spans="1:8">
      <c r="A14">
        <v>13</v>
      </c>
      <c r="B14" t="s">
        <v>201</v>
      </c>
      <c r="C14" t="s">
        <v>202</v>
      </c>
      <c r="D14" t="s">
        <v>203</v>
      </c>
      <c r="E14">
        <v>91442</v>
      </c>
      <c r="G14" t="s">
        <v>518</v>
      </c>
      <c r="H14" t="str">
        <f t="shared" si="0"/>
        <v>(13,'Ive','Shelsher','Financial Advisor',91442);</v>
      </c>
    </row>
    <row r="15" spans="1:8">
      <c r="A15">
        <v>14</v>
      </c>
      <c r="B15" t="s">
        <v>204</v>
      </c>
      <c r="C15" t="s">
        <v>205</v>
      </c>
      <c r="D15" t="s">
        <v>206</v>
      </c>
      <c r="E15">
        <v>42122</v>
      </c>
      <c r="G15" t="s">
        <v>518</v>
      </c>
      <c r="H15" t="str">
        <f t="shared" si="0"/>
        <v>(14,'Luci','Okell','VP Product Management',42122);</v>
      </c>
    </row>
    <row r="16" spans="1:8">
      <c r="A16">
        <v>15</v>
      </c>
      <c r="B16" t="s">
        <v>207</v>
      </c>
      <c r="C16" t="s">
        <v>208</v>
      </c>
      <c r="D16" t="s">
        <v>209</v>
      </c>
      <c r="E16">
        <v>62628</v>
      </c>
      <c r="G16" t="s">
        <v>518</v>
      </c>
      <c r="H16" t="str">
        <f t="shared" si="0"/>
        <v>(15,'Katrina','Bonin','Product Engineer',62628);</v>
      </c>
    </row>
    <row r="17" spans="1:8">
      <c r="A17">
        <v>16</v>
      </c>
      <c r="B17" t="s">
        <v>210</v>
      </c>
      <c r="C17" t="s">
        <v>211</v>
      </c>
      <c r="D17" t="s">
        <v>212</v>
      </c>
      <c r="E17">
        <v>59953</v>
      </c>
      <c r="G17" t="s">
        <v>518</v>
      </c>
      <c r="H17" t="str">
        <f t="shared" si="0"/>
        <v>(16,'Marcy','Keyse','Senior Financial Analyst',59953);</v>
      </c>
    </row>
    <row r="18" spans="1:8">
      <c r="A18">
        <v>17</v>
      </c>
      <c r="B18" t="s">
        <v>213</v>
      </c>
      <c r="C18" t="s">
        <v>214</v>
      </c>
      <c r="D18" t="s">
        <v>215</v>
      </c>
      <c r="E18">
        <v>55501</v>
      </c>
      <c r="G18" t="s">
        <v>518</v>
      </c>
      <c r="H18" t="str">
        <f t="shared" si="0"/>
        <v>(17,'Candace','Vennings','Database Administrator III',55501);</v>
      </c>
    </row>
    <row r="19" spans="1:8">
      <c r="A19">
        <v>18</v>
      </c>
      <c r="B19" t="s">
        <v>216</v>
      </c>
      <c r="C19" t="s">
        <v>217</v>
      </c>
      <c r="D19" t="s">
        <v>218</v>
      </c>
      <c r="E19">
        <v>80101</v>
      </c>
      <c r="G19" t="s">
        <v>518</v>
      </c>
      <c r="H19" t="str">
        <f t="shared" si="0"/>
        <v>(18,'Darcy','Crop','Automation Specialist IV',80101);</v>
      </c>
    </row>
    <row r="20" spans="1:8">
      <c r="A20">
        <v>19</v>
      </c>
      <c r="B20" t="s">
        <v>219</v>
      </c>
      <c r="C20" t="s">
        <v>220</v>
      </c>
      <c r="D20" t="s">
        <v>221</v>
      </c>
      <c r="E20">
        <v>73374</v>
      </c>
      <c r="G20" t="s">
        <v>518</v>
      </c>
      <c r="H20" t="str">
        <f t="shared" si="0"/>
        <v>(19,'Dennie','Francke','Human Resources Manager',73374);</v>
      </c>
    </row>
    <row r="21" spans="1:8">
      <c r="A21">
        <v>20</v>
      </c>
      <c r="B21" t="s">
        <v>222</v>
      </c>
      <c r="C21" t="s">
        <v>223</v>
      </c>
      <c r="D21" t="s">
        <v>224</v>
      </c>
      <c r="E21">
        <v>82775</v>
      </c>
      <c r="G21" t="s">
        <v>518</v>
      </c>
      <c r="H21" t="str">
        <f t="shared" si="0"/>
        <v>(20,'Lester','Broughton','Actuary',82775);</v>
      </c>
    </row>
    <row r="22" spans="1:8">
      <c r="A22">
        <v>21</v>
      </c>
      <c r="B22" t="s">
        <v>225</v>
      </c>
      <c r="C22" t="s">
        <v>226</v>
      </c>
      <c r="D22" t="s">
        <v>209</v>
      </c>
      <c r="E22">
        <v>64175</v>
      </c>
      <c r="G22" t="s">
        <v>518</v>
      </c>
      <c r="H22" t="str">
        <f t="shared" si="0"/>
        <v>(21,'Denys','Portress','Product Engineer',64175);</v>
      </c>
    </row>
    <row r="23" spans="1:8">
      <c r="A23">
        <v>22</v>
      </c>
      <c r="B23" t="s">
        <v>227</v>
      </c>
      <c r="C23" t="s">
        <v>228</v>
      </c>
      <c r="D23" t="s">
        <v>229</v>
      </c>
      <c r="E23">
        <v>74376</v>
      </c>
      <c r="G23" t="s">
        <v>518</v>
      </c>
      <c r="H23" t="str">
        <f t="shared" si="0"/>
        <v>(22,'Zane','Heineking','Information Systems Manager',74376);</v>
      </c>
    </row>
    <row r="24" spans="1:8">
      <c r="A24">
        <v>23</v>
      </c>
      <c r="B24" t="s">
        <v>230</v>
      </c>
      <c r="C24" t="s">
        <v>231</v>
      </c>
      <c r="D24" t="s">
        <v>232</v>
      </c>
      <c r="E24">
        <v>80368</v>
      </c>
      <c r="G24" t="s">
        <v>518</v>
      </c>
      <c r="H24" t="str">
        <f t="shared" si="0"/>
        <v>(23,'Kearney','Vasyukhichev','Payment Adjustment Coordinator',80368);</v>
      </c>
    </row>
    <row r="25" spans="1:8">
      <c r="A25">
        <v>24</v>
      </c>
      <c r="B25" t="s">
        <v>233</v>
      </c>
      <c r="C25" t="s">
        <v>234</v>
      </c>
      <c r="D25" t="s">
        <v>183</v>
      </c>
      <c r="E25">
        <v>55678</v>
      </c>
      <c r="G25" t="s">
        <v>518</v>
      </c>
      <c r="H25" t="str">
        <f t="shared" si="0"/>
        <v>(24,'Louella','Charleston','Dental Hygienist',55678);</v>
      </c>
    </row>
    <row r="26" spans="1:8">
      <c r="A26">
        <v>25</v>
      </c>
      <c r="B26" t="s">
        <v>235</v>
      </c>
      <c r="C26" t="s">
        <v>236</v>
      </c>
      <c r="D26" t="s">
        <v>237</v>
      </c>
      <c r="E26">
        <v>62390</v>
      </c>
      <c r="G26" t="s">
        <v>518</v>
      </c>
      <c r="H26" t="str">
        <f t="shared" si="0"/>
        <v>(25,'Bradley','Adamec','Marketing Assistant',62390);</v>
      </c>
    </row>
    <row r="27" spans="1:8">
      <c r="A27">
        <v>26</v>
      </c>
      <c r="B27" t="s">
        <v>238</v>
      </c>
      <c r="C27" t="s">
        <v>239</v>
      </c>
      <c r="D27" t="s">
        <v>240</v>
      </c>
      <c r="E27">
        <v>69817</v>
      </c>
      <c r="G27" t="s">
        <v>518</v>
      </c>
      <c r="H27" t="str">
        <f t="shared" si="0"/>
        <v>(26,'Saba','Bentame','Budget/Accounting Analyst I',69817);</v>
      </c>
    </row>
    <row r="28" spans="1:8">
      <c r="A28">
        <v>27</v>
      </c>
      <c r="B28" t="s">
        <v>241</v>
      </c>
      <c r="C28" t="s">
        <v>242</v>
      </c>
      <c r="D28" t="s">
        <v>243</v>
      </c>
      <c r="E28">
        <v>82315</v>
      </c>
      <c r="G28" t="s">
        <v>518</v>
      </c>
      <c r="H28" t="str">
        <f t="shared" si="0"/>
        <v>(27,'Bea','Pantlin','Technical Writer',82315);</v>
      </c>
    </row>
    <row r="29" spans="1:8">
      <c r="A29">
        <v>28</v>
      </c>
      <c r="B29" t="s">
        <v>244</v>
      </c>
      <c r="C29" t="s">
        <v>245</v>
      </c>
      <c r="D29" t="s">
        <v>246</v>
      </c>
      <c r="E29">
        <v>81828</v>
      </c>
      <c r="G29" t="s">
        <v>518</v>
      </c>
      <c r="H29" t="str">
        <f t="shared" si="0"/>
        <v>(28,'Hardy','Burdell','Geologist I',81828);</v>
      </c>
    </row>
    <row r="30" spans="1:8">
      <c r="A30">
        <v>29</v>
      </c>
      <c r="B30" t="s">
        <v>247</v>
      </c>
      <c r="C30" t="s">
        <v>248</v>
      </c>
      <c r="D30" t="s">
        <v>249</v>
      </c>
      <c r="E30">
        <v>51339</v>
      </c>
      <c r="G30" t="s">
        <v>518</v>
      </c>
      <c r="H30" t="str">
        <f t="shared" si="0"/>
        <v>(29,'Jethro','Gillinghams','Human Resources Assistant II',51339);</v>
      </c>
    </row>
    <row r="31" spans="1:8">
      <c r="A31">
        <v>30</v>
      </c>
      <c r="B31" t="s">
        <v>250</v>
      </c>
      <c r="C31" t="s">
        <v>251</v>
      </c>
      <c r="D31" t="s">
        <v>229</v>
      </c>
      <c r="E31">
        <v>81512</v>
      </c>
      <c r="G31" t="s">
        <v>518</v>
      </c>
      <c r="H31" t="str">
        <f t="shared" si="0"/>
        <v>(30,'Elianora','Pugh','Information Systems Manager',81512);</v>
      </c>
    </row>
    <row r="32" spans="1:8">
      <c r="A32">
        <v>31</v>
      </c>
      <c r="B32" t="s">
        <v>252</v>
      </c>
      <c r="C32" t="s">
        <v>253</v>
      </c>
      <c r="D32" t="s">
        <v>254</v>
      </c>
      <c r="E32">
        <v>64598</v>
      </c>
      <c r="G32" t="s">
        <v>518</v>
      </c>
      <c r="H32" t="str">
        <f t="shared" si="0"/>
        <v>(31,'Penrod','Southey','Help Desk Technician',64598);</v>
      </c>
    </row>
    <row r="33" spans="1:8">
      <c r="A33">
        <v>32</v>
      </c>
      <c r="B33" t="s">
        <v>255</v>
      </c>
      <c r="C33" t="s">
        <v>256</v>
      </c>
      <c r="D33" t="s">
        <v>257</v>
      </c>
      <c r="E33">
        <v>74691</v>
      </c>
      <c r="G33" t="s">
        <v>518</v>
      </c>
      <c r="H33" t="str">
        <f t="shared" si="0"/>
        <v>(32,'Barrie','Mitcham','Chemical Engineer',74691);</v>
      </c>
    </row>
    <row r="34" spans="1:8">
      <c r="A34">
        <v>33</v>
      </c>
      <c r="B34" t="s">
        <v>258</v>
      </c>
      <c r="C34" t="s">
        <v>259</v>
      </c>
      <c r="D34" t="s">
        <v>260</v>
      </c>
      <c r="E34">
        <v>51383</v>
      </c>
      <c r="G34" t="s">
        <v>518</v>
      </c>
      <c r="H34" t="str">
        <f t="shared" si="0"/>
        <v>(33,'Gertrudis','Middleweek','Software Consultant',51383);</v>
      </c>
    </row>
    <row r="35" spans="1:8">
      <c r="A35">
        <v>34</v>
      </c>
      <c r="B35" t="s">
        <v>261</v>
      </c>
      <c r="C35" t="s">
        <v>262</v>
      </c>
      <c r="D35" t="s">
        <v>263</v>
      </c>
      <c r="E35">
        <v>86532</v>
      </c>
      <c r="G35" t="s">
        <v>518</v>
      </c>
      <c r="H35" t="str">
        <f t="shared" si="0"/>
        <v>(34,'Sallyann','Flounders','Cost Accountant',86532);</v>
      </c>
    </row>
    <row r="36" spans="1:8">
      <c r="A36">
        <v>35</v>
      </c>
      <c r="B36" t="s">
        <v>264</v>
      </c>
      <c r="C36" t="s">
        <v>265</v>
      </c>
      <c r="D36" t="s">
        <v>186</v>
      </c>
      <c r="E36">
        <v>49065</v>
      </c>
      <c r="G36" t="s">
        <v>518</v>
      </c>
      <c r="H36" t="str">
        <f t="shared" si="0"/>
        <v>(35,'Tasia','Idale','Sales Representative',49065);</v>
      </c>
    </row>
    <row r="37" spans="1:8">
      <c r="A37">
        <v>36</v>
      </c>
      <c r="B37" t="s">
        <v>266</v>
      </c>
      <c r="C37" t="s">
        <v>267</v>
      </c>
      <c r="D37" t="s">
        <v>221</v>
      </c>
      <c r="E37">
        <v>96934</v>
      </c>
      <c r="G37" t="s">
        <v>518</v>
      </c>
      <c r="H37" t="str">
        <f t="shared" si="0"/>
        <v>(36,'Lesley','Caush','Human Resources Manager',96934);</v>
      </c>
    </row>
    <row r="38" spans="1:8">
      <c r="A38">
        <v>37</v>
      </c>
      <c r="B38" t="s">
        <v>268</v>
      </c>
      <c r="C38" t="s">
        <v>269</v>
      </c>
      <c r="D38" t="s">
        <v>270</v>
      </c>
      <c r="E38">
        <v>44057</v>
      </c>
      <c r="G38" t="s">
        <v>518</v>
      </c>
      <c r="H38" t="str">
        <f t="shared" si="0"/>
        <v>(37,'Thorsten','Hews','Community Outreach Specialist',44057);</v>
      </c>
    </row>
    <row r="39" spans="1:8">
      <c r="A39">
        <v>38</v>
      </c>
      <c r="B39" t="s">
        <v>271</v>
      </c>
      <c r="C39" t="s">
        <v>272</v>
      </c>
      <c r="D39" t="s">
        <v>273</v>
      </c>
      <c r="E39">
        <v>83109</v>
      </c>
      <c r="G39" t="s">
        <v>518</v>
      </c>
      <c r="H39" t="str">
        <f t="shared" si="0"/>
        <v>(38,'Constantia','Robertacci','Teacher',83109);</v>
      </c>
    </row>
    <row r="40" spans="1:8">
      <c r="A40">
        <v>39</v>
      </c>
      <c r="B40" t="s">
        <v>274</v>
      </c>
      <c r="C40" t="s">
        <v>275</v>
      </c>
      <c r="D40" t="s">
        <v>276</v>
      </c>
      <c r="E40">
        <v>90105</v>
      </c>
      <c r="G40" t="s">
        <v>518</v>
      </c>
      <c r="H40" t="str">
        <f t="shared" si="0"/>
        <v>(39,'Lotty','Longlands','Structural Analysis Engineer',90105);</v>
      </c>
    </row>
    <row r="41" spans="1:8">
      <c r="A41">
        <v>40</v>
      </c>
      <c r="B41" t="s">
        <v>277</v>
      </c>
      <c r="C41" t="s">
        <v>278</v>
      </c>
      <c r="D41" t="s">
        <v>279</v>
      </c>
      <c r="E41">
        <v>78308</v>
      </c>
      <c r="G41" t="s">
        <v>518</v>
      </c>
      <c r="H41" t="str">
        <f t="shared" si="0"/>
        <v>(40,'Olivero','Grimwood','Software Engineer II',78308);</v>
      </c>
    </row>
    <row r="42" spans="1:8">
      <c r="A42">
        <v>41</v>
      </c>
      <c r="B42" t="s">
        <v>280</v>
      </c>
      <c r="C42" t="s">
        <v>281</v>
      </c>
      <c r="D42" t="s">
        <v>282</v>
      </c>
      <c r="E42">
        <v>66088</v>
      </c>
      <c r="G42" t="s">
        <v>518</v>
      </c>
      <c r="H42" t="str">
        <f t="shared" si="0"/>
        <v>(41,'Leanor','O'Donegan','Desktop Support Technician',66088);</v>
      </c>
    </row>
    <row r="43" spans="1:8">
      <c r="A43">
        <v>42</v>
      </c>
      <c r="B43" t="s">
        <v>283</v>
      </c>
      <c r="C43" t="s">
        <v>284</v>
      </c>
      <c r="D43" t="s">
        <v>285</v>
      </c>
      <c r="E43">
        <v>48314</v>
      </c>
      <c r="G43" t="s">
        <v>518</v>
      </c>
      <c r="H43" t="str">
        <f t="shared" si="0"/>
        <v>(42,'Colas','Corss','Financial Analyst',48314);</v>
      </c>
    </row>
    <row r="44" spans="1:8">
      <c r="A44">
        <v>43</v>
      </c>
      <c r="B44" t="s">
        <v>286</v>
      </c>
      <c r="C44" t="s">
        <v>287</v>
      </c>
      <c r="D44" t="s">
        <v>288</v>
      </c>
      <c r="E44">
        <v>86129</v>
      </c>
      <c r="G44" t="s">
        <v>518</v>
      </c>
      <c r="H44" t="str">
        <f t="shared" si="0"/>
        <v>(43,'Joann','Rowter','Marketing Manager',86129);</v>
      </c>
    </row>
    <row r="45" spans="1:8">
      <c r="A45">
        <v>44</v>
      </c>
      <c r="B45" t="s">
        <v>289</v>
      </c>
      <c r="C45" t="s">
        <v>290</v>
      </c>
      <c r="D45" t="s">
        <v>192</v>
      </c>
      <c r="E45">
        <v>58432</v>
      </c>
      <c r="G45" t="s">
        <v>518</v>
      </c>
      <c r="H45" t="str">
        <f t="shared" si="0"/>
        <v>(44,'Ritchie','Wenn','Senior Cost Accountant',58432);</v>
      </c>
    </row>
    <row r="46" spans="1:8">
      <c r="A46">
        <v>45</v>
      </c>
      <c r="B46" t="s">
        <v>291</v>
      </c>
      <c r="C46" t="s">
        <v>292</v>
      </c>
      <c r="D46" t="s">
        <v>276</v>
      </c>
      <c r="E46">
        <v>80844</v>
      </c>
      <c r="G46" t="s">
        <v>518</v>
      </c>
      <c r="H46" t="str">
        <f t="shared" si="0"/>
        <v>(45,'Kristan','Buddles','Structural Analysis Engineer',80844);</v>
      </c>
    </row>
    <row r="47" spans="1:8">
      <c r="A47">
        <v>46</v>
      </c>
      <c r="B47" t="s">
        <v>293</v>
      </c>
      <c r="C47" t="s">
        <v>294</v>
      </c>
      <c r="D47" t="s">
        <v>295</v>
      </c>
      <c r="E47">
        <v>75591</v>
      </c>
      <c r="G47" t="s">
        <v>518</v>
      </c>
      <c r="H47" t="str">
        <f t="shared" si="0"/>
        <v>(46,'Rosalinda','Buxcey','Analyst Programmer',75591);</v>
      </c>
    </row>
    <row r="48" spans="1:8">
      <c r="A48">
        <v>47</v>
      </c>
      <c r="B48" t="s">
        <v>296</v>
      </c>
      <c r="C48" t="s">
        <v>297</v>
      </c>
      <c r="D48" t="s">
        <v>298</v>
      </c>
      <c r="E48">
        <v>49326</v>
      </c>
      <c r="G48" t="s">
        <v>518</v>
      </c>
      <c r="H48" t="str">
        <f t="shared" si="0"/>
        <v>(47,'Forster','Joules','Help Desk Operator',49326);</v>
      </c>
    </row>
    <row r="49" spans="1:8">
      <c r="A49">
        <v>48</v>
      </c>
      <c r="B49" t="s">
        <v>299</v>
      </c>
      <c r="C49" t="s">
        <v>300</v>
      </c>
      <c r="D49" t="s">
        <v>301</v>
      </c>
      <c r="E49">
        <v>82157</v>
      </c>
      <c r="G49" t="s">
        <v>518</v>
      </c>
      <c r="H49" t="str">
        <f t="shared" si="0"/>
        <v>(48,'Nickolai','Sanbroke','Research Nurse',82157);</v>
      </c>
    </row>
    <row r="50" spans="1:8">
      <c r="A50">
        <v>49</v>
      </c>
      <c r="B50" t="s">
        <v>302</v>
      </c>
      <c r="C50" t="s">
        <v>303</v>
      </c>
      <c r="D50" t="s">
        <v>304</v>
      </c>
      <c r="E50">
        <v>45545</v>
      </c>
      <c r="G50" t="s">
        <v>518</v>
      </c>
      <c r="H50" t="str">
        <f t="shared" si="0"/>
        <v>(49,'Filberto','Sandeson','Business Systems Development Analyst',45545);</v>
      </c>
    </row>
    <row r="51" spans="1:8">
      <c r="A51">
        <v>50</v>
      </c>
      <c r="B51" t="s">
        <v>305</v>
      </c>
      <c r="C51" t="s">
        <v>306</v>
      </c>
      <c r="D51" t="s">
        <v>307</v>
      </c>
      <c r="E51">
        <v>88158</v>
      </c>
      <c r="G51" t="s">
        <v>518</v>
      </c>
      <c r="H51" t="str">
        <f t="shared" si="0"/>
        <v>(50,'Devlin','Korneichuk','VP Sales',88158);</v>
      </c>
    </row>
    <row r="52" spans="1:8">
      <c r="A52">
        <v>51</v>
      </c>
      <c r="B52" t="s">
        <v>308</v>
      </c>
      <c r="C52" t="s">
        <v>309</v>
      </c>
      <c r="D52" t="s">
        <v>310</v>
      </c>
      <c r="E52">
        <v>52040</v>
      </c>
      <c r="G52" t="s">
        <v>518</v>
      </c>
      <c r="H52" t="str">
        <f t="shared" si="0"/>
        <v>(51,'Damon','Skeffington','Health Coach I',52040);</v>
      </c>
    </row>
    <row r="53" spans="1:8">
      <c r="A53">
        <v>52</v>
      </c>
      <c r="B53" t="s">
        <v>311</v>
      </c>
      <c r="C53" t="s">
        <v>312</v>
      </c>
      <c r="D53" t="s">
        <v>313</v>
      </c>
      <c r="E53">
        <v>92883</v>
      </c>
      <c r="G53" t="s">
        <v>518</v>
      </c>
      <c r="H53" t="str">
        <f t="shared" si="0"/>
        <v>(52,'Naomi','Rikard','Account Representative I',92883);</v>
      </c>
    </row>
    <row r="54" spans="1:8">
      <c r="A54">
        <v>53</v>
      </c>
      <c r="B54" t="s">
        <v>314</v>
      </c>
      <c r="C54" t="s">
        <v>315</v>
      </c>
      <c r="D54" t="s">
        <v>243</v>
      </c>
      <c r="E54">
        <v>71310</v>
      </c>
      <c r="G54" t="s">
        <v>518</v>
      </c>
      <c r="H54" t="str">
        <f t="shared" si="0"/>
        <v>(53,'Burt','Twede','Technical Writer',71310);</v>
      </c>
    </row>
    <row r="55" spans="1:8">
      <c r="A55">
        <v>54</v>
      </c>
      <c r="B55" t="s">
        <v>316</v>
      </c>
      <c r="C55" t="s">
        <v>317</v>
      </c>
      <c r="D55" t="s">
        <v>318</v>
      </c>
      <c r="E55">
        <v>94712</v>
      </c>
      <c r="G55" t="s">
        <v>518</v>
      </c>
      <c r="H55" t="str">
        <f t="shared" si="0"/>
        <v>(54,'Kristi','Sanchez','Research Assistant III',94712);</v>
      </c>
    </row>
    <row r="56" spans="1:8">
      <c r="A56">
        <v>55</v>
      </c>
      <c r="B56" t="s">
        <v>319</v>
      </c>
      <c r="C56" t="s">
        <v>320</v>
      </c>
      <c r="D56" t="s">
        <v>183</v>
      </c>
      <c r="E56">
        <v>48937</v>
      </c>
      <c r="G56" t="s">
        <v>518</v>
      </c>
      <c r="H56" t="str">
        <f t="shared" si="0"/>
        <v>(55,'Hildegarde','Caplen','Dental Hygienist',48937);</v>
      </c>
    </row>
    <row r="57" spans="1:8">
      <c r="A57">
        <v>56</v>
      </c>
      <c r="B57" t="s">
        <v>321</v>
      </c>
      <c r="C57" t="s">
        <v>322</v>
      </c>
      <c r="D57" t="s">
        <v>323</v>
      </c>
      <c r="E57">
        <v>59680</v>
      </c>
      <c r="G57" t="s">
        <v>518</v>
      </c>
      <c r="H57" t="str">
        <f t="shared" si="0"/>
        <v>(56,'Daron','Hellmore','Recruiter',59680);</v>
      </c>
    </row>
    <row r="58" spans="1:8">
      <c r="A58">
        <v>57</v>
      </c>
      <c r="B58" t="s">
        <v>324</v>
      </c>
      <c r="C58" t="s">
        <v>325</v>
      </c>
      <c r="D58" t="s">
        <v>326</v>
      </c>
      <c r="E58">
        <v>86009</v>
      </c>
      <c r="G58" t="s">
        <v>518</v>
      </c>
      <c r="H58" t="str">
        <f t="shared" si="0"/>
        <v>(57,'Benson','Bluck','Internal Auditor',86009);</v>
      </c>
    </row>
    <row r="59" spans="1:8">
      <c r="A59">
        <v>58</v>
      </c>
      <c r="B59" t="s">
        <v>327</v>
      </c>
      <c r="C59" t="s">
        <v>328</v>
      </c>
      <c r="D59" t="s">
        <v>329</v>
      </c>
      <c r="E59">
        <v>80420</v>
      </c>
      <c r="G59" t="s">
        <v>518</v>
      </c>
      <c r="H59" t="str">
        <f t="shared" si="0"/>
        <v>(58,'Marget','McGonigle','Graphic Designer',80420);</v>
      </c>
    </row>
    <row r="60" spans="1:8">
      <c r="A60">
        <v>59</v>
      </c>
      <c r="B60" t="s">
        <v>330</v>
      </c>
      <c r="C60" t="s">
        <v>331</v>
      </c>
      <c r="D60" t="s">
        <v>221</v>
      </c>
      <c r="E60">
        <v>96965</v>
      </c>
      <c r="G60" t="s">
        <v>518</v>
      </c>
      <c r="H60" t="str">
        <f t="shared" si="0"/>
        <v>(59,'Vern','Charman','Human Resources Manager',96965);</v>
      </c>
    </row>
    <row r="61" spans="1:8">
      <c r="A61">
        <v>60</v>
      </c>
      <c r="B61" t="s">
        <v>332</v>
      </c>
      <c r="C61" t="s">
        <v>333</v>
      </c>
      <c r="D61" t="s">
        <v>334</v>
      </c>
      <c r="E61">
        <v>58987</v>
      </c>
      <c r="G61" t="s">
        <v>518</v>
      </c>
      <c r="H61" t="str">
        <f t="shared" si="0"/>
        <v>(60,'Margo','Mac Geaney','Programmer Analyst III',58987);</v>
      </c>
    </row>
    <row r="62" spans="1:8">
      <c r="A62">
        <v>61</v>
      </c>
      <c r="B62" t="s">
        <v>335</v>
      </c>
      <c r="C62" t="s">
        <v>336</v>
      </c>
      <c r="D62" t="s">
        <v>337</v>
      </c>
      <c r="E62">
        <v>95991</v>
      </c>
      <c r="G62" t="s">
        <v>518</v>
      </c>
      <c r="H62" t="str">
        <f t="shared" si="0"/>
        <v>(61,'Merle','Gannaway','Structural Engineer',95991);</v>
      </c>
    </row>
    <row r="63" spans="1:8">
      <c r="A63">
        <v>62</v>
      </c>
      <c r="B63" t="s">
        <v>338</v>
      </c>
      <c r="C63" t="s">
        <v>339</v>
      </c>
      <c r="D63" t="s">
        <v>340</v>
      </c>
      <c r="E63">
        <v>61185</v>
      </c>
      <c r="G63" t="s">
        <v>518</v>
      </c>
      <c r="H63" t="str">
        <f t="shared" si="0"/>
        <v>(62,'Alexis','Simonot','Food Chemist',61185);</v>
      </c>
    </row>
    <row r="64" spans="1:8">
      <c r="A64">
        <v>63</v>
      </c>
      <c r="B64" t="s">
        <v>341</v>
      </c>
      <c r="C64" t="s">
        <v>342</v>
      </c>
      <c r="D64" t="s">
        <v>183</v>
      </c>
      <c r="E64">
        <v>83312</v>
      </c>
      <c r="G64" t="s">
        <v>518</v>
      </c>
      <c r="H64" t="str">
        <f t="shared" si="0"/>
        <v>(63,'Avictor','Hatchman','Dental Hygienist',83312);</v>
      </c>
    </row>
    <row r="65" spans="1:8">
      <c r="A65">
        <v>64</v>
      </c>
      <c r="B65" t="s">
        <v>343</v>
      </c>
      <c r="C65" t="s">
        <v>344</v>
      </c>
      <c r="D65" t="s">
        <v>345</v>
      </c>
      <c r="E65">
        <v>90535</v>
      </c>
      <c r="G65" t="s">
        <v>518</v>
      </c>
      <c r="H65" t="str">
        <f t="shared" si="0"/>
        <v>(64,'Abelard','Bulbrook','Staff Scientist',90535);</v>
      </c>
    </row>
    <row r="66" spans="1:8">
      <c r="A66">
        <v>65</v>
      </c>
      <c r="B66" t="s">
        <v>346</v>
      </c>
      <c r="C66" t="s">
        <v>347</v>
      </c>
      <c r="D66" t="s">
        <v>203</v>
      </c>
      <c r="E66">
        <v>77669</v>
      </c>
      <c r="G66" t="s">
        <v>518</v>
      </c>
      <c r="H66" t="str">
        <f t="shared" si="0"/>
        <v>(65,'Engelbert','Sawford','Financial Advisor',77669);</v>
      </c>
    </row>
    <row r="67" spans="1:8">
      <c r="A67">
        <v>66</v>
      </c>
      <c r="B67" t="s">
        <v>348</v>
      </c>
      <c r="C67" t="s">
        <v>349</v>
      </c>
      <c r="D67" t="s">
        <v>279</v>
      </c>
      <c r="E67">
        <v>45933</v>
      </c>
      <c r="G67" t="s">
        <v>518</v>
      </c>
      <c r="H67" t="str">
        <f t="shared" ref="H67:H101" si="1">_xlfn.CONCAT("(",A67,",'",B67,"','",C67,"','",D67,"',",E67,");")</f>
        <v>(66,'Mildrid','Brunn','Software Engineer II',45933);</v>
      </c>
    </row>
    <row r="68" spans="1:8">
      <c r="A68">
        <v>67</v>
      </c>
      <c r="B68" t="s">
        <v>350</v>
      </c>
      <c r="C68" t="s">
        <v>351</v>
      </c>
      <c r="D68" t="s">
        <v>229</v>
      </c>
      <c r="E68">
        <v>99772</v>
      </c>
      <c r="G68" t="s">
        <v>518</v>
      </c>
      <c r="H68" t="str">
        <f t="shared" si="1"/>
        <v>(67,'Tedmund','MacRory','Information Systems Manager',99772);</v>
      </c>
    </row>
    <row r="69" spans="1:8">
      <c r="A69">
        <v>68</v>
      </c>
      <c r="B69" t="s">
        <v>352</v>
      </c>
      <c r="C69" t="s">
        <v>353</v>
      </c>
      <c r="D69" t="s">
        <v>232</v>
      </c>
      <c r="E69">
        <v>59421</v>
      </c>
      <c r="G69" t="s">
        <v>518</v>
      </c>
      <c r="H69" t="str">
        <f t="shared" si="1"/>
        <v>(68,'Brant','Dielhenn','Payment Adjustment Coordinator',59421);</v>
      </c>
    </row>
    <row r="70" spans="1:8">
      <c r="A70">
        <v>69</v>
      </c>
      <c r="B70" t="s">
        <v>348</v>
      </c>
      <c r="C70" t="s">
        <v>354</v>
      </c>
      <c r="D70" t="s">
        <v>355</v>
      </c>
      <c r="E70">
        <v>48884</v>
      </c>
      <c r="G70" t="s">
        <v>518</v>
      </c>
      <c r="H70" t="str">
        <f t="shared" si="1"/>
        <v>(69,'Mildrid','Strotton','Administrative Assistant III',48884);</v>
      </c>
    </row>
    <row r="71" spans="1:8">
      <c r="A71">
        <v>70</v>
      </c>
      <c r="B71" t="s">
        <v>356</v>
      </c>
      <c r="C71" t="s">
        <v>357</v>
      </c>
      <c r="D71" t="s">
        <v>186</v>
      </c>
      <c r="E71">
        <v>73763</v>
      </c>
      <c r="G71" t="s">
        <v>518</v>
      </c>
      <c r="H71" t="str">
        <f t="shared" si="1"/>
        <v>(70,'Stearne','Gethyn','Sales Representative',73763);</v>
      </c>
    </row>
    <row r="72" spans="1:8">
      <c r="A72">
        <v>71</v>
      </c>
      <c r="B72" t="s">
        <v>358</v>
      </c>
      <c r="C72" t="s">
        <v>359</v>
      </c>
      <c r="D72" t="s">
        <v>257</v>
      </c>
      <c r="E72">
        <v>51180</v>
      </c>
      <c r="G72" t="s">
        <v>518</v>
      </c>
      <c r="H72" t="str">
        <f t="shared" si="1"/>
        <v>(71,'Rosalia','Dominec','Chemical Engineer',51180);</v>
      </c>
    </row>
    <row r="73" spans="1:8">
      <c r="A73">
        <v>72</v>
      </c>
      <c r="B73" t="s">
        <v>360</v>
      </c>
      <c r="C73" t="s">
        <v>361</v>
      </c>
      <c r="D73" t="s">
        <v>203</v>
      </c>
      <c r="E73">
        <v>56103</v>
      </c>
      <c r="G73" t="s">
        <v>518</v>
      </c>
      <c r="H73" t="str">
        <f t="shared" si="1"/>
        <v>(72,'Tito','Scamadin','Financial Advisor',56103);</v>
      </c>
    </row>
    <row r="74" spans="1:8">
      <c r="A74">
        <v>73</v>
      </c>
      <c r="B74" t="s">
        <v>362</v>
      </c>
      <c r="C74" t="s">
        <v>363</v>
      </c>
      <c r="D74" t="s">
        <v>340</v>
      </c>
      <c r="E74">
        <v>88020</v>
      </c>
      <c r="G74" t="s">
        <v>518</v>
      </c>
      <c r="H74" t="str">
        <f t="shared" si="1"/>
        <v>(73,'Maire','Aiskovitch','Food Chemist',88020);</v>
      </c>
    </row>
    <row r="75" spans="1:8">
      <c r="A75">
        <v>74</v>
      </c>
      <c r="B75" t="s">
        <v>364</v>
      </c>
      <c r="C75" t="s">
        <v>365</v>
      </c>
      <c r="D75" t="s">
        <v>366</v>
      </c>
      <c r="E75">
        <v>61207</v>
      </c>
      <c r="G75" t="s">
        <v>518</v>
      </c>
      <c r="H75" t="str">
        <f t="shared" si="1"/>
        <v>(74,'Roldan','Thundercliffe','Developer IV',61207);</v>
      </c>
    </row>
    <row r="76" spans="1:8">
      <c r="A76">
        <v>75</v>
      </c>
      <c r="B76" t="s">
        <v>367</v>
      </c>
      <c r="C76" t="s">
        <v>368</v>
      </c>
      <c r="D76" t="s">
        <v>221</v>
      </c>
      <c r="E76">
        <v>64399</v>
      </c>
      <c r="G76" t="s">
        <v>518</v>
      </c>
      <c r="H76" t="str">
        <f t="shared" si="1"/>
        <v>(75,'Ermengarde','MacAskie','Human Resources Manager',64399);</v>
      </c>
    </row>
    <row r="77" spans="1:8">
      <c r="A77">
        <v>76</v>
      </c>
      <c r="B77" t="s">
        <v>369</v>
      </c>
      <c r="C77" t="s">
        <v>370</v>
      </c>
      <c r="D77" t="s">
        <v>260</v>
      </c>
      <c r="E77">
        <v>73434</v>
      </c>
      <c r="G77" t="s">
        <v>518</v>
      </c>
      <c r="H77" t="str">
        <f t="shared" si="1"/>
        <v>(76,'Jasun','Romanelli','Software Consultant',73434);</v>
      </c>
    </row>
    <row r="78" spans="1:8">
      <c r="A78">
        <v>77</v>
      </c>
      <c r="B78" t="s">
        <v>371</v>
      </c>
      <c r="C78" t="s">
        <v>372</v>
      </c>
      <c r="D78" t="s">
        <v>373</v>
      </c>
      <c r="E78">
        <v>89520</v>
      </c>
      <c r="G78" t="s">
        <v>518</v>
      </c>
      <c r="H78" t="str">
        <f t="shared" si="1"/>
        <v>(77,'Arel','Burgwyn','Database Administrator I',89520);</v>
      </c>
    </row>
    <row r="79" spans="1:8">
      <c r="A79">
        <v>78</v>
      </c>
      <c r="B79" t="s">
        <v>374</v>
      </c>
      <c r="C79" t="s">
        <v>375</v>
      </c>
      <c r="D79" t="s">
        <v>376</v>
      </c>
      <c r="E79">
        <v>80416</v>
      </c>
      <c r="G79" t="s">
        <v>518</v>
      </c>
      <c r="H79" t="str">
        <f t="shared" si="1"/>
        <v>(78,'Kayne','Anshell','Legal Assistant',80416);</v>
      </c>
    </row>
    <row r="80" spans="1:8">
      <c r="A80">
        <v>79</v>
      </c>
      <c r="B80" t="s">
        <v>377</v>
      </c>
      <c r="C80" t="s">
        <v>378</v>
      </c>
      <c r="D80" t="s">
        <v>183</v>
      </c>
      <c r="E80">
        <v>71598</v>
      </c>
      <c r="G80" t="s">
        <v>518</v>
      </c>
      <c r="H80" t="str">
        <f t="shared" si="1"/>
        <v>(79,'Dewey','Ridd','Dental Hygienist',71598);</v>
      </c>
    </row>
    <row r="81" spans="1:8">
      <c r="A81">
        <v>80</v>
      </c>
      <c r="B81" t="s">
        <v>379</v>
      </c>
      <c r="C81" t="s">
        <v>380</v>
      </c>
      <c r="D81" t="s">
        <v>381</v>
      </c>
      <c r="E81">
        <v>46211</v>
      </c>
      <c r="G81" t="s">
        <v>518</v>
      </c>
      <c r="H81" t="str">
        <f t="shared" si="1"/>
        <v>(80,'Jamie','Niccolls','Tax Accountant',46211);</v>
      </c>
    </row>
    <row r="82" spans="1:8">
      <c r="A82">
        <v>81</v>
      </c>
      <c r="B82" t="s">
        <v>382</v>
      </c>
      <c r="C82" t="s">
        <v>383</v>
      </c>
      <c r="D82" t="s">
        <v>384</v>
      </c>
      <c r="E82">
        <v>64867</v>
      </c>
      <c r="G82" t="s">
        <v>518</v>
      </c>
      <c r="H82" t="str">
        <f t="shared" si="1"/>
        <v>(81,'Lianne','Magnar','GIS Technical Architect',64867);</v>
      </c>
    </row>
    <row r="83" spans="1:8">
      <c r="A83">
        <v>82</v>
      </c>
      <c r="B83" t="s">
        <v>385</v>
      </c>
      <c r="C83" t="s">
        <v>386</v>
      </c>
      <c r="D83" t="s">
        <v>387</v>
      </c>
      <c r="E83">
        <v>56920</v>
      </c>
      <c r="G83" t="s">
        <v>518</v>
      </c>
      <c r="H83" t="str">
        <f t="shared" si="1"/>
        <v>(82,'Timotheus','Reimer','Social Worker',56920);</v>
      </c>
    </row>
    <row r="84" spans="1:8">
      <c r="A84">
        <v>83</v>
      </c>
      <c r="B84" t="s">
        <v>388</v>
      </c>
      <c r="C84" t="s">
        <v>389</v>
      </c>
      <c r="D84" t="s">
        <v>390</v>
      </c>
      <c r="E84">
        <v>41408</v>
      </c>
      <c r="G84" t="s">
        <v>518</v>
      </c>
      <c r="H84" t="str">
        <f t="shared" si="1"/>
        <v>(83,'Sib','Ladel','Data Coordiator',41408);</v>
      </c>
    </row>
    <row r="85" spans="1:8">
      <c r="A85">
        <v>84</v>
      </c>
      <c r="B85" t="s">
        <v>391</v>
      </c>
      <c r="C85" t="s">
        <v>392</v>
      </c>
      <c r="D85" t="s">
        <v>381</v>
      </c>
      <c r="E85">
        <v>51654</v>
      </c>
      <c r="G85" t="s">
        <v>518</v>
      </c>
      <c r="H85" t="str">
        <f t="shared" si="1"/>
        <v>(84,'Minni','Baggalley','Tax Accountant',51654);</v>
      </c>
    </row>
    <row r="86" spans="1:8">
      <c r="A86">
        <v>85</v>
      </c>
      <c r="B86" t="s">
        <v>393</v>
      </c>
      <c r="C86" t="s">
        <v>394</v>
      </c>
      <c r="D86" t="s">
        <v>206</v>
      </c>
      <c r="E86">
        <v>98363</v>
      </c>
      <c r="G86" t="s">
        <v>518</v>
      </c>
      <c r="H86" t="str">
        <f t="shared" si="1"/>
        <v>(85,'Beatrice','Gibling','VP Product Management',98363);</v>
      </c>
    </row>
    <row r="87" spans="1:8">
      <c r="A87">
        <v>86</v>
      </c>
      <c r="B87" t="s">
        <v>395</v>
      </c>
      <c r="C87" t="s">
        <v>396</v>
      </c>
      <c r="D87" t="s">
        <v>397</v>
      </c>
      <c r="E87">
        <v>87848</v>
      </c>
      <c r="G87" t="s">
        <v>518</v>
      </c>
      <c r="H87" t="str">
        <f t="shared" si="1"/>
        <v>(86,'Tabby','Le Fevre','Chief Design Engineer',87848);</v>
      </c>
    </row>
    <row r="88" spans="1:8">
      <c r="A88">
        <v>87</v>
      </c>
      <c r="B88" t="s">
        <v>398</v>
      </c>
      <c r="C88" t="s">
        <v>399</v>
      </c>
      <c r="D88" t="s">
        <v>400</v>
      </c>
      <c r="E88">
        <v>62326</v>
      </c>
      <c r="G88" t="s">
        <v>518</v>
      </c>
      <c r="H88" t="str">
        <f t="shared" si="1"/>
        <v>(87,'Rozalin','Minty','Geological Engineer',62326);</v>
      </c>
    </row>
    <row r="89" spans="1:8">
      <c r="A89">
        <v>88</v>
      </c>
      <c r="B89" t="s">
        <v>401</v>
      </c>
      <c r="C89" t="s">
        <v>402</v>
      </c>
      <c r="D89" t="s">
        <v>212</v>
      </c>
      <c r="E89">
        <v>49936</v>
      </c>
      <c r="G89" t="s">
        <v>518</v>
      </c>
      <c r="H89" t="str">
        <f t="shared" si="1"/>
        <v>(88,'Stefanie','Tordoff','Senior Financial Analyst',49936);</v>
      </c>
    </row>
    <row r="90" spans="1:8">
      <c r="A90">
        <v>89</v>
      </c>
      <c r="B90" t="s">
        <v>403</v>
      </c>
      <c r="C90" t="s">
        <v>404</v>
      </c>
      <c r="D90" t="s">
        <v>168</v>
      </c>
      <c r="E90">
        <v>99783</v>
      </c>
      <c r="G90" t="s">
        <v>518</v>
      </c>
      <c r="H90" t="str">
        <f t="shared" si="1"/>
        <v>(89,'Garfield','Ingreda','Senior Quality Engineer',99783);</v>
      </c>
    </row>
    <row r="91" spans="1:8">
      <c r="A91">
        <v>90</v>
      </c>
      <c r="B91" t="s">
        <v>405</v>
      </c>
      <c r="C91" t="s">
        <v>406</v>
      </c>
      <c r="D91" t="s">
        <v>200</v>
      </c>
      <c r="E91">
        <v>57188</v>
      </c>
      <c r="G91" t="s">
        <v>518</v>
      </c>
      <c r="H91" t="str">
        <f t="shared" si="1"/>
        <v>(90,'Sigrid','Tuther','Electrical Engineer',57188);</v>
      </c>
    </row>
    <row r="92" spans="1:8">
      <c r="A92">
        <v>91</v>
      </c>
      <c r="B92" t="s">
        <v>407</v>
      </c>
      <c r="C92" t="s">
        <v>408</v>
      </c>
      <c r="D92" t="s">
        <v>340</v>
      </c>
      <c r="E92">
        <v>73059</v>
      </c>
      <c r="G92" t="s">
        <v>518</v>
      </c>
      <c r="H92" t="str">
        <f t="shared" si="1"/>
        <v>(91,'Aura','Pendrick','Food Chemist',73059);</v>
      </c>
    </row>
    <row r="93" spans="1:8">
      <c r="A93">
        <v>92</v>
      </c>
      <c r="B93" t="s">
        <v>409</v>
      </c>
      <c r="C93" t="s">
        <v>410</v>
      </c>
      <c r="D93" t="s">
        <v>411</v>
      </c>
      <c r="E93">
        <v>41188</v>
      </c>
      <c r="G93" t="s">
        <v>518</v>
      </c>
      <c r="H93" t="str">
        <f t="shared" si="1"/>
        <v>(92,'Carey','Ferrarin','Account Executive',41188);</v>
      </c>
    </row>
    <row r="94" spans="1:8">
      <c r="A94">
        <v>93</v>
      </c>
      <c r="B94" t="s">
        <v>412</v>
      </c>
      <c r="C94" t="s">
        <v>413</v>
      </c>
      <c r="D94" t="s">
        <v>340</v>
      </c>
      <c r="E94">
        <v>99411</v>
      </c>
      <c r="G94" t="s">
        <v>518</v>
      </c>
      <c r="H94" t="str">
        <f t="shared" si="1"/>
        <v>(93,'Bradan','Guisler','Food Chemist',99411);</v>
      </c>
    </row>
    <row r="95" spans="1:8">
      <c r="A95">
        <v>94</v>
      </c>
      <c r="B95" t="s">
        <v>414</v>
      </c>
      <c r="C95" t="s">
        <v>415</v>
      </c>
      <c r="D95" t="s">
        <v>263</v>
      </c>
      <c r="E95">
        <v>80670</v>
      </c>
      <c r="G95" t="s">
        <v>518</v>
      </c>
      <c r="H95" t="str">
        <f t="shared" si="1"/>
        <v>(94,'Colleen','Fold','Cost Accountant',80670);</v>
      </c>
    </row>
    <row r="96" spans="1:8">
      <c r="A96">
        <v>95</v>
      </c>
      <c r="B96" t="s">
        <v>416</v>
      </c>
      <c r="C96" t="s">
        <v>417</v>
      </c>
      <c r="D96" t="s">
        <v>295</v>
      </c>
      <c r="E96">
        <v>62313</v>
      </c>
      <c r="G96" t="s">
        <v>518</v>
      </c>
      <c r="H96" t="str">
        <f t="shared" si="1"/>
        <v>(95,'Harriett','McBrier','Analyst Programmer',62313);</v>
      </c>
    </row>
    <row r="97" spans="1:8">
      <c r="A97">
        <v>96</v>
      </c>
      <c r="B97" t="s">
        <v>418</v>
      </c>
      <c r="C97" t="s">
        <v>419</v>
      </c>
      <c r="D97" t="s">
        <v>420</v>
      </c>
      <c r="E97">
        <v>59444</v>
      </c>
      <c r="G97" t="s">
        <v>518</v>
      </c>
      <c r="H97" t="str">
        <f t="shared" si="1"/>
        <v>(96,'Elnora','Jacobsen','Research Associate',59444);</v>
      </c>
    </row>
    <row r="98" spans="1:8">
      <c r="A98">
        <v>97</v>
      </c>
      <c r="B98" t="s">
        <v>421</v>
      </c>
      <c r="C98" t="s">
        <v>422</v>
      </c>
      <c r="D98" t="s">
        <v>423</v>
      </c>
      <c r="E98">
        <v>63445</v>
      </c>
      <c r="G98" t="s">
        <v>518</v>
      </c>
      <c r="H98" t="str">
        <f t="shared" si="1"/>
        <v>(97,'Darius','Moyers','Nurse Practicioner',63445);</v>
      </c>
    </row>
    <row r="99" spans="1:8">
      <c r="A99">
        <v>98</v>
      </c>
      <c r="B99" t="s">
        <v>424</v>
      </c>
      <c r="C99" t="s">
        <v>425</v>
      </c>
      <c r="D99" t="s">
        <v>171</v>
      </c>
      <c r="E99">
        <v>59787</v>
      </c>
      <c r="G99" t="s">
        <v>518</v>
      </c>
      <c r="H99" t="str">
        <f t="shared" si="1"/>
        <v>(98,'Virgie','Vondrasek','Environmental Specialist',59787);</v>
      </c>
    </row>
    <row r="100" spans="1:8">
      <c r="A100">
        <v>99</v>
      </c>
      <c r="B100" t="s">
        <v>426</v>
      </c>
      <c r="C100" t="s">
        <v>427</v>
      </c>
      <c r="D100" t="s">
        <v>203</v>
      </c>
      <c r="E100">
        <v>40692</v>
      </c>
      <c r="G100" t="s">
        <v>518</v>
      </c>
      <c r="H100" t="str">
        <f t="shared" si="1"/>
        <v>(99,'Chas','Jales','Financial Advisor',40692);</v>
      </c>
    </row>
    <row r="101" spans="1:8">
      <c r="A101">
        <v>100</v>
      </c>
      <c r="B101" t="s">
        <v>428</v>
      </c>
      <c r="C101" t="s">
        <v>429</v>
      </c>
      <c r="D101" t="s">
        <v>423</v>
      </c>
      <c r="E101">
        <v>80217</v>
      </c>
      <c r="G101" t="s">
        <v>518</v>
      </c>
      <c r="H101" t="str">
        <f t="shared" si="1"/>
        <v>(100,'Hiram','Leacock','Nurse Practicioner',80217);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A49A-2D4A-47B3-B7E1-44D9EC73F7C0}">
  <dimension ref="A1:B11"/>
  <sheetViews>
    <sheetView workbookViewId="0">
      <selection activeCell="A2" sqref="A2:A11"/>
    </sheetView>
  </sheetViews>
  <sheetFormatPr defaultRowHeight="14.4"/>
  <sheetData>
    <row r="1" spans="1:2">
      <c r="A1" t="s">
        <v>161</v>
      </c>
      <c r="B1" t="s">
        <v>435</v>
      </c>
    </row>
    <row r="2" spans="1:2">
      <c r="A2">
        <v>1994</v>
      </c>
      <c r="B2" t="s">
        <v>436</v>
      </c>
    </row>
    <row r="3" spans="1:2">
      <c r="A3">
        <v>1107</v>
      </c>
      <c r="B3" t="s">
        <v>437</v>
      </c>
    </row>
    <row r="4" spans="1:2">
      <c r="A4">
        <v>3884</v>
      </c>
      <c r="B4" t="s">
        <v>438</v>
      </c>
    </row>
    <row r="5" spans="1:2">
      <c r="A5">
        <v>6463</v>
      </c>
      <c r="B5" t="s">
        <v>439</v>
      </c>
    </row>
    <row r="6" spans="1:2">
      <c r="A6">
        <v>6372</v>
      </c>
      <c r="B6" t="s">
        <v>440</v>
      </c>
    </row>
    <row r="7" spans="1:2">
      <c r="A7">
        <v>3982</v>
      </c>
      <c r="B7" t="s">
        <v>438</v>
      </c>
    </row>
    <row r="8" spans="1:2">
      <c r="A8">
        <v>6434</v>
      </c>
      <c r="B8" t="s">
        <v>441</v>
      </c>
    </row>
    <row r="9" spans="1:2">
      <c r="A9">
        <v>2027</v>
      </c>
      <c r="B9" t="s">
        <v>442</v>
      </c>
    </row>
    <row r="10" spans="1:2">
      <c r="A10">
        <v>7756</v>
      </c>
      <c r="B10" t="s">
        <v>443</v>
      </c>
    </row>
    <row r="11" spans="1:2">
      <c r="A11">
        <v>2754</v>
      </c>
      <c r="B11" t="s">
        <v>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5775-3DFE-49C1-95EC-2F475CB0CE20}">
  <dimension ref="A1:H100"/>
  <sheetViews>
    <sheetView tabSelected="1" workbookViewId="0">
      <selection activeCell="K14" sqref="K14"/>
    </sheetView>
  </sheetViews>
  <sheetFormatPr defaultRowHeight="14.4"/>
  <cols>
    <col min="7" max="7" width="23.109375" bestFit="1" customWidth="1"/>
    <col min="8" max="8" width="14.6640625" bestFit="1" customWidth="1"/>
  </cols>
  <sheetData>
    <row r="1" spans="1:8">
      <c r="A1" t="s">
        <v>444</v>
      </c>
      <c r="B1" t="s">
        <v>445</v>
      </c>
      <c r="C1" t="s">
        <v>446</v>
      </c>
      <c r="D1" t="s">
        <v>447</v>
      </c>
    </row>
    <row r="2" spans="1:8">
      <c r="A2">
        <v>54764</v>
      </c>
      <c r="B2" t="s">
        <v>448</v>
      </c>
      <c r="C2">
        <v>5</v>
      </c>
      <c r="D2">
        <v>19</v>
      </c>
      <c r="G2" t="s">
        <v>519</v>
      </c>
      <c r="H2" t="str">
        <f>_xlfn.CONCAT("(",A2,",'",B2,"',",C2,",",D2,");")</f>
        <v>(54764,'M',5,19);</v>
      </c>
    </row>
    <row r="3" spans="1:8">
      <c r="A3">
        <v>29741</v>
      </c>
      <c r="B3" t="s">
        <v>449</v>
      </c>
      <c r="C3">
        <v>10</v>
      </c>
      <c r="D3">
        <v>19</v>
      </c>
      <c r="G3" t="s">
        <v>519</v>
      </c>
      <c r="H3" t="str">
        <f t="shared" ref="H3:H66" si="0">_xlfn.CONCAT("(",A3,",'",B3,"',",C3,",",D3,");")</f>
        <v>(29741,'K',10,19);</v>
      </c>
    </row>
    <row r="4" spans="1:8">
      <c r="A4">
        <v>19785</v>
      </c>
      <c r="B4" t="s">
        <v>450</v>
      </c>
      <c r="C4">
        <v>5</v>
      </c>
      <c r="D4">
        <v>19</v>
      </c>
      <c r="G4" t="s">
        <v>519</v>
      </c>
      <c r="H4" t="str">
        <f t="shared" si="0"/>
        <v>(19785,'P',5,19);</v>
      </c>
    </row>
    <row r="5" spans="1:8">
      <c r="A5">
        <v>9730</v>
      </c>
      <c r="B5" t="s">
        <v>451</v>
      </c>
      <c r="C5">
        <v>10</v>
      </c>
      <c r="D5">
        <v>19</v>
      </c>
      <c r="G5" t="s">
        <v>519</v>
      </c>
      <c r="H5" t="str">
        <f t="shared" si="0"/>
        <v>(9730,'V',10,19);</v>
      </c>
    </row>
    <row r="6" spans="1:8">
      <c r="A6">
        <v>1498</v>
      </c>
      <c r="B6" t="s">
        <v>452</v>
      </c>
      <c r="C6">
        <v>5</v>
      </c>
      <c r="D6">
        <v>19</v>
      </c>
      <c r="G6" t="s">
        <v>519</v>
      </c>
      <c r="H6" t="str">
        <f t="shared" si="0"/>
        <v>(1498,'Q',5,19);</v>
      </c>
    </row>
    <row r="7" spans="1:8">
      <c r="A7">
        <v>19149</v>
      </c>
      <c r="B7" t="s">
        <v>453</v>
      </c>
      <c r="C7">
        <v>9</v>
      </c>
      <c r="D7">
        <v>19</v>
      </c>
      <c r="G7" t="s">
        <v>519</v>
      </c>
      <c r="H7" t="str">
        <f t="shared" si="0"/>
        <v>(19149,'G',9,19);</v>
      </c>
    </row>
    <row r="8" spans="1:8">
      <c r="A8">
        <v>39895</v>
      </c>
      <c r="B8" t="s">
        <v>453</v>
      </c>
      <c r="C8">
        <v>5</v>
      </c>
      <c r="D8">
        <v>19</v>
      </c>
      <c r="G8" t="s">
        <v>519</v>
      </c>
      <c r="H8" t="str">
        <f t="shared" si="0"/>
        <v>(39895,'G',5,19);</v>
      </c>
    </row>
    <row r="9" spans="1:8">
      <c r="A9">
        <v>58493</v>
      </c>
      <c r="B9" t="s">
        <v>451</v>
      </c>
      <c r="C9">
        <v>8</v>
      </c>
      <c r="D9">
        <v>19</v>
      </c>
      <c r="G9" t="s">
        <v>519</v>
      </c>
      <c r="H9" t="str">
        <f t="shared" si="0"/>
        <v>(58493,'V',8,19);</v>
      </c>
    </row>
    <row r="10" spans="1:8">
      <c r="A10">
        <v>18781</v>
      </c>
      <c r="B10" t="s">
        <v>454</v>
      </c>
      <c r="C10">
        <v>1</v>
      </c>
      <c r="D10">
        <v>19</v>
      </c>
      <c r="G10" t="s">
        <v>519</v>
      </c>
      <c r="H10" t="str">
        <f t="shared" si="0"/>
        <v>(18781,'N',1,19);</v>
      </c>
    </row>
    <row r="11" spans="1:8">
      <c r="A11">
        <v>16902</v>
      </c>
      <c r="B11" t="s">
        <v>455</v>
      </c>
      <c r="C11">
        <v>9</v>
      </c>
      <c r="D11">
        <v>19</v>
      </c>
      <c r="G11" t="s">
        <v>519</v>
      </c>
      <c r="H11" t="str">
        <f t="shared" si="0"/>
        <v>(16902,'H',9,19);</v>
      </c>
    </row>
    <row r="12" spans="1:8">
      <c r="A12">
        <v>57673</v>
      </c>
      <c r="B12" t="s">
        <v>454</v>
      </c>
      <c r="C12">
        <v>4</v>
      </c>
      <c r="D12">
        <v>19</v>
      </c>
      <c r="G12" t="s">
        <v>519</v>
      </c>
      <c r="H12" t="str">
        <f t="shared" si="0"/>
        <v>(57673,'N',4,19);</v>
      </c>
    </row>
    <row r="13" spans="1:8">
      <c r="A13">
        <v>51979</v>
      </c>
      <c r="B13" t="s">
        <v>456</v>
      </c>
      <c r="C13">
        <v>8</v>
      </c>
      <c r="D13">
        <v>19</v>
      </c>
      <c r="G13" t="s">
        <v>519</v>
      </c>
      <c r="H13" t="str">
        <f t="shared" si="0"/>
        <v>(51979,'X',8,19);</v>
      </c>
    </row>
    <row r="14" spans="1:8">
      <c r="A14">
        <v>16049</v>
      </c>
      <c r="B14" t="s">
        <v>453</v>
      </c>
      <c r="C14">
        <v>7</v>
      </c>
      <c r="D14">
        <v>19</v>
      </c>
      <c r="G14" t="s">
        <v>519</v>
      </c>
      <c r="H14" t="str">
        <f t="shared" si="0"/>
        <v>(16049,'G',7,19);</v>
      </c>
    </row>
    <row r="15" spans="1:8">
      <c r="A15">
        <v>18287</v>
      </c>
      <c r="B15" t="s">
        <v>457</v>
      </c>
      <c r="C15">
        <v>3</v>
      </c>
      <c r="D15">
        <v>19</v>
      </c>
      <c r="G15" t="s">
        <v>519</v>
      </c>
      <c r="H15" t="str">
        <f t="shared" si="0"/>
        <v>(18287,'U',3,19);</v>
      </c>
    </row>
    <row r="16" spans="1:8">
      <c r="A16">
        <v>46988</v>
      </c>
      <c r="B16" t="s">
        <v>457</v>
      </c>
      <c r="C16">
        <v>10</v>
      </c>
      <c r="D16">
        <v>19</v>
      </c>
      <c r="G16" t="s">
        <v>519</v>
      </c>
      <c r="H16" t="str">
        <f t="shared" si="0"/>
        <v>(46988,'U',10,19);</v>
      </c>
    </row>
    <row r="17" spans="1:8">
      <c r="A17">
        <v>885</v>
      </c>
      <c r="B17" t="s">
        <v>449</v>
      </c>
      <c r="C17">
        <v>3</v>
      </c>
      <c r="D17">
        <v>19</v>
      </c>
      <c r="G17" t="s">
        <v>519</v>
      </c>
      <c r="H17" t="str">
        <f t="shared" si="0"/>
        <v>(885,'K',3,19);</v>
      </c>
    </row>
    <row r="18" spans="1:8">
      <c r="A18">
        <v>16251</v>
      </c>
      <c r="B18" t="s">
        <v>448</v>
      </c>
      <c r="C18">
        <v>9</v>
      </c>
      <c r="D18">
        <v>19</v>
      </c>
      <c r="G18" t="s">
        <v>519</v>
      </c>
      <c r="H18" t="str">
        <f t="shared" si="0"/>
        <v>(16251,'M',9,19);</v>
      </c>
    </row>
    <row r="19" spans="1:8">
      <c r="A19">
        <v>43570</v>
      </c>
      <c r="B19" t="s">
        <v>458</v>
      </c>
      <c r="C19">
        <v>6</v>
      </c>
      <c r="D19">
        <v>19</v>
      </c>
      <c r="G19" t="s">
        <v>519</v>
      </c>
      <c r="H19" t="str">
        <f t="shared" si="0"/>
        <v>(43570,'B',6,19);</v>
      </c>
    </row>
    <row r="20" spans="1:8">
      <c r="A20">
        <v>41310</v>
      </c>
      <c r="B20" t="s">
        <v>458</v>
      </c>
      <c r="C20">
        <v>7</v>
      </c>
      <c r="D20">
        <v>19</v>
      </c>
      <c r="G20" t="s">
        <v>519</v>
      </c>
      <c r="H20" t="str">
        <f t="shared" si="0"/>
        <v>(41310,'B',7,19);</v>
      </c>
    </row>
    <row r="21" spans="1:8">
      <c r="A21">
        <v>46233</v>
      </c>
      <c r="B21" t="s">
        <v>450</v>
      </c>
      <c r="C21">
        <v>1</v>
      </c>
      <c r="D21">
        <v>19</v>
      </c>
      <c r="G21" t="s">
        <v>519</v>
      </c>
      <c r="H21" t="str">
        <f t="shared" si="0"/>
        <v>(46233,'P',1,19);</v>
      </c>
    </row>
    <row r="22" spans="1:8">
      <c r="A22">
        <v>17802</v>
      </c>
      <c r="B22" t="s">
        <v>455</v>
      </c>
      <c r="C22">
        <v>2</v>
      </c>
      <c r="D22">
        <v>19</v>
      </c>
      <c r="G22" t="s">
        <v>519</v>
      </c>
      <c r="H22" t="str">
        <f t="shared" si="0"/>
        <v>(17802,'H',2,19);</v>
      </c>
    </row>
    <row r="23" spans="1:8">
      <c r="A23">
        <v>11013</v>
      </c>
      <c r="B23" t="s">
        <v>451</v>
      </c>
      <c r="C23">
        <v>2</v>
      </c>
      <c r="D23">
        <v>19</v>
      </c>
      <c r="G23" t="s">
        <v>519</v>
      </c>
      <c r="H23" t="str">
        <f t="shared" si="0"/>
        <v>(11013,'V',2,19);</v>
      </c>
    </row>
    <row r="24" spans="1:8">
      <c r="A24">
        <v>22257</v>
      </c>
      <c r="B24" t="s">
        <v>459</v>
      </c>
      <c r="C24">
        <v>6</v>
      </c>
      <c r="D24">
        <v>19</v>
      </c>
      <c r="G24" t="s">
        <v>519</v>
      </c>
      <c r="H24" t="str">
        <f t="shared" si="0"/>
        <v>(22257,'D',6,19);</v>
      </c>
    </row>
    <row r="25" spans="1:8">
      <c r="A25">
        <v>39542</v>
      </c>
      <c r="B25" t="s">
        <v>455</v>
      </c>
      <c r="C25">
        <v>6</v>
      </c>
      <c r="D25">
        <v>19</v>
      </c>
      <c r="G25" t="s">
        <v>519</v>
      </c>
      <c r="H25" t="str">
        <f t="shared" si="0"/>
        <v>(39542,'H',6,19);</v>
      </c>
    </row>
    <row r="26" spans="1:8">
      <c r="A26">
        <v>59900</v>
      </c>
      <c r="B26" t="s">
        <v>460</v>
      </c>
      <c r="C26">
        <v>10</v>
      </c>
      <c r="D26">
        <v>19</v>
      </c>
      <c r="G26" t="s">
        <v>519</v>
      </c>
      <c r="H26" t="str">
        <f t="shared" si="0"/>
        <v>(59900,'T',10,19);</v>
      </c>
    </row>
    <row r="27" spans="1:8">
      <c r="A27">
        <v>25948</v>
      </c>
      <c r="B27" t="s">
        <v>461</v>
      </c>
      <c r="C27">
        <v>9</v>
      </c>
      <c r="D27">
        <v>19</v>
      </c>
      <c r="G27" t="s">
        <v>519</v>
      </c>
      <c r="H27" t="str">
        <f t="shared" si="0"/>
        <v>(25948,'C',9,19);</v>
      </c>
    </row>
    <row r="28" spans="1:8">
      <c r="A28">
        <v>22165</v>
      </c>
      <c r="B28" t="s">
        <v>462</v>
      </c>
      <c r="C28">
        <v>10</v>
      </c>
      <c r="D28">
        <v>19</v>
      </c>
      <c r="G28" t="s">
        <v>519</v>
      </c>
      <c r="H28" t="str">
        <f t="shared" si="0"/>
        <v>(22165,'I',10,19);</v>
      </c>
    </row>
    <row r="29" spans="1:8">
      <c r="A29">
        <v>7345</v>
      </c>
      <c r="B29" t="s">
        <v>448</v>
      </c>
      <c r="C29">
        <v>8</v>
      </c>
      <c r="D29">
        <v>19</v>
      </c>
      <c r="G29" t="s">
        <v>519</v>
      </c>
      <c r="H29" t="str">
        <f t="shared" si="0"/>
        <v>(7345,'M',8,19);</v>
      </c>
    </row>
    <row r="30" spans="1:8">
      <c r="A30">
        <v>14775</v>
      </c>
      <c r="B30" t="s">
        <v>463</v>
      </c>
      <c r="C30">
        <v>6</v>
      </c>
      <c r="D30">
        <v>19</v>
      </c>
      <c r="G30" t="s">
        <v>519</v>
      </c>
      <c r="H30" t="str">
        <f t="shared" si="0"/>
        <v>(14775,'E',6,19);</v>
      </c>
    </row>
    <row r="31" spans="1:8">
      <c r="A31">
        <v>15124</v>
      </c>
      <c r="B31" t="s">
        <v>461</v>
      </c>
      <c r="C31">
        <v>5</v>
      </c>
      <c r="D31">
        <v>19</v>
      </c>
      <c r="G31" t="s">
        <v>519</v>
      </c>
      <c r="H31" t="str">
        <f t="shared" si="0"/>
        <v>(15124,'C',5,19);</v>
      </c>
    </row>
    <row r="32" spans="1:8">
      <c r="A32">
        <v>19407</v>
      </c>
      <c r="B32" t="s">
        <v>464</v>
      </c>
      <c r="C32">
        <v>4</v>
      </c>
      <c r="D32">
        <v>19</v>
      </c>
      <c r="G32" t="s">
        <v>519</v>
      </c>
      <c r="H32" t="str">
        <f t="shared" si="0"/>
        <v>(19407,'Y',4,19);</v>
      </c>
    </row>
    <row r="33" spans="1:8">
      <c r="A33">
        <v>45005</v>
      </c>
      <c r="B33" t="s">
        <v>448</v>
      </c>
      <c r="C33">
        <v>9</v>
      </c>
      <c r="D33">
        <v>19</v>
      </c>
      <c r="G33" t="s">
        <v>519</v>
      </c>
      <c r="H33" t="str">
        <f t="shared" si="0"/>
        <v>(45005,'M',9,19);</v>
      </c>
    </row>
    <row r="34" spans="1:8">
      <c r="A34">
        <v>37271</v>
      </c>
      <c r="B34" t="s">
        <v>454</v>
      </c>
      <c r="C34">
        <v>8</v>
      </c>
      <c r="D34">
        <v>19</v>
      </c>
      <c r="G34" t="s">
        <v>519</v>
      </c>
      <c r="H34" t="str">
        <f t="shared" si="0"/>
        <v>(37271,'N',8,19);</v>
      </c>
    </row>
    <row r="35" spans="1:8">
      <c r="A35">
        <v>39082</v>
      </c>
      <c r="B35" t="s">
        <v>465</v>
      </c>
      <c r="C35">
        <v>8</v>
      </c>
      <c r="D35">
        <v>19</v>
      </c>
      <c r="G35" t="s">
        <v>519</v>
      </c>
      <c r="H35" t="str">
        <f t="shared" si="0"/>
        <v>(39082,'J',8,19);</v>
      </c>
    </row>
    <row r="36" spans="1:8">
      <c r="A36">
        <v>8864</v>
      </c>
      <c r="B36" t="s">
        <v>450</v>
      </c>
      <c r="C36">
        <v>1</v>
      </c>
      <c r="D36">
        <v>19</v>
      </c>
      <c r="G36" t="s">
        <v>519</v>
      </c>
      <c r="H36" t="str">
        <f t="shared" si="0"/>
        <v>(8864,'P',1,19);</v>
      </c>
    </row>
    <row r="37" spans="1:8">
      <c r="A37">
        <v>54347</v>
      </c>
      <c r="B37" t="s">
        <v>450</v>
      </c>
      <c r="C37">
        <v>8</v>
      </c>
      <c r="D37">
        <v>19</v>
      </c>
      <c r="G37" t="s">
        <v>519</v>
      </c>
      <c r="H37" t="str">
        <f t="shared" si="0"/>
        <v>(54347,'P',8,19);</v>
      </c>
    </row>
    <row r="38" spans="1:8">
      <c r="A38">
        <v>35575</v>
      </c>
      <c r="B38" t="s">
        <v>466</v>
      </c>
      <c r="C38">
        <v>10</v>
      </c>
      <c r="D38">
        <v>19</v>
      </c>
      <c r="G38" t="s">
        <v>519</v>
      </c>
      <c r="H38" t="str">
        <f t="shared" si="0"/>
        <v>(35575,'F',10,19);</v>
      </c>
    </row>
    <row r="39" spans="1:8">
      <c r="A39">
        <v>20513</v>
      </c>
      <c r="B39" t="s">
        <v>467</v>
      </c>
      <c r="C39">
        <v>3</v>
      </c>
      <c r="D39">
        <v>19</v>
      </c>
      <c r="G39" t="s">
        <v>519</v>
      </c>
      <c r="H39" t="str">
        <f t="shared" si="0"/>
        <v>(20513,'W',3,19);</v>
      </c>
    </row>
    <row r="40" spans="1:8">
      <c r="A40">
        <v>54792</v>
      </c>
      <c r="B40" t="s">
        <v>463</v>
      </c>
      <c r="C40">
        <v>6</v>
      </c>
      <c r="D40">
        <v>19</v>
      </c>
      <c r="G40" t="s">
        <v>519</v>
      </c>
      <c r="H40" t="str">
        <f t="shared" si="0"/>
        <v>(54792,'E',6,19);</v>
      </c>
    </row>
    <row r="41" spans="1:8">
      <c r="A41">
        <v>5950</v>
      </c>
      <c r="B41" t="s">
        <v>456</v>
      </c>
      <c r="C41">
        <v>5</v>
      </c>
      <c r="D41">
        <v>19</v>
      </c>
      <c r="G41" t="s">
        <v>519</v>
      </c>
      <c r="H41" t="str">
        <f t="shared" si="0"/>
        <v>(5950,'X',5,19);</v>
      </c>
    </row>
    <row r="42" spans="1:8">
      <c r="A42">
        <v>54164</v>
      </c>
      <c r="B42" t="s">
        <v>452</v>
      </c>
      <c r="C42">
        <v>8</v>
      </c>
      <c r="D42">
        <v>19</v>
      </c>
      <c r="G42" t="s">
        <v>519</v>
      </c>
      <c r="H42" t="str">
        <f t="shared" si="0"/>
        <v>(54164,'Q',8,19);</v>
      </c>
    </row>
    <row r="43" spans="1:8">
      <c r="A43">
        <v>18430</v>
      </c>
      <c r="B43" t="s">
        <v>449</v>
      </c>
      <c r="C43">
        <v>6</v>
      </c>
      <c r="D43">
        <v>19</v>
      </c>
      <c r="G43" t="s">
        <v>519</v>
      </c>
      <c r="H43" t="str">
        <f t="shared" si="0"/>
        <v>(18430,'K',6,19);</v>
      </c>
    </row>
    <row r="44" spans="1:8">
      <c r="A44">
        <v>20212</v>
      </c>
      <c r="B44" t="s">
        <v>460</v>
      </c>
      <c r="C44">
        <v>4</v>
      </c>
      <c r="D44">
        <v>19</v>
      </c>
      <c r="G44" t="s">
        <v>519</v>
      </c>
      <c r="H44" t="str">
        <f t="shared" si="0"/>
        <v>(20212,'T',4,19);</v>
      </c>
    </row>
    <row r="45" spans="1:8">
      <c r="A45">
        <v>2747</v>
      </c>
      <c r="B45" t="s">
        <v>465</v>
      </c>
      <c r="C45">
        <v>1</v>
      </c>
      <c r="D45">
        <v>19</v>
      </c>
      <c r="G45" t="s">
        <v>519</v>
      </c>
      <c r="H45" t="str">
        <f t="shared" si="0"/>
        <v>(2747,'J',1,19);</v>
      </c>
    </row>
    <row r="46" spans="1:8">
      <c r="A46">
        <v>35040</v>
      </c>
      <c r="B46" t="s">
        <v>468</v>
      </c>
      <c r="C46">
        <v>8</v>
      </c>
      <c r="D46">
        <v>19</v>
      </c>
      <c r="G46" t="s">
        <v>519</v>
      </c>
      <c r="H46" t="str">
        <f t="shared" si="0"/>
        <v>(35040,'S',8,19);</v>
      </c>
    </row>
    <row r="47" spans="1:8">
      <c r="A47">
        <v>59251</v>
      </c>
      <c r="B47" t="s">
        <v>469</v>
      </c>
      <c r="C47">
        <v>1</v>
      </c>
      <c r="D47">
        <v>19</v>
      </c>
      <c r="G47" t="s">
        <v>519</v>
      </c>
      <c r="H47" t="str">
        <f t="shared" si="0"/>
        <v>(59251,'O',1,19);</v>
      </c>
    </row>
    <row r="48" spans="1:8">
      <c r="A48">
        <v>36184</v>
      </c>
      <c r="B48" t="s">
        <v>464</v>
      </c>
      <c r="C48">
        <v>1</v>
      </c>
      <c r="D48">
        <v>19</v>
      </c>
      <c r="G48" t="s">
        <v>519</v>
      </c>
      <c r="H48" t="str">
        <f t="shared" si="0"/>
        <v>(36184,'Y',1,19);</v>
      </c>
    </row>
    <row r="49" spans="1:8">
      <c r="A49">
        <v>9088</v>
      </c>
      <c r="B49" t="s">
        <v>448</v>
      </c>
      <c r="C49">
        <v>1</v>
      </c>
      <c r="D49">
        <v>19</v>
      </c>
      <c r="G49" t="s">
        <v>519</v>
      </c>
      <c r="H49" t="str">
        <f t="shared" si="0"/>
        <v>(9088,'M',1,19);</v>
      </c>
    </row>
    <row r="50" spans="1:8">
      <c r="A50">
        <v>9526</v>
      </c>
      <c r="B50" t="s">
        <v>451</v>
      </c>
      <c r="C50">
        <v>9</v>
      </c>
      <c r="D50">
        <v>19</v>
      </c>
      <c r="G50" t="s">
        <v>519</v>
      </c>
      <c r="H50" t="str">
        <f t="shared" si="0"/>
        <v>(9526,'V',9,19);</v>
      </c>
    </row>
    <row r="51" spans="1:8">
      <c r="A51">
        <v>16354</v>
      </c>
      <c r="B51" t="s">
        <v>470</v>
      </c>
      <c r="C51">
        <v>9</v>
      </c>
      <c r="D51">
        <v>19</v>
      </c>
      <c r="G51" t="s">
        <v>519</v>
      </c>
      <c r="H51" t="str">
        <f t="shared" si="0"/>
        <v>(16354,'Z',9,19);</v>
      </c>
    </row>
    <row r="52" spans="1:8">
      <c r="A52">
        <v>29488</v>
      </c>
      <c r="B52" t="s">
        <v>471</v>
      </c>
      <c r="C52">
        <v>3</v>
      </c>
      <c r="D52">
        <v>19</v>
      </c>
      <c r="G52" t="s">
        <v>519</v>
      </c>
      <c r="H52" t="str">
        <f t="shared" si="0"/>
        <v>(29488,'A',3,19);</v>
      </c>
    </row>
    <row r="53" spans="1:8">
      <c r="A53">
        <v>42882</v>
      </c>
      <c r="B53" t="s">
        <v>460</v>
      </c>
      <c r="C53">
        <v>7</v>
      </c>
      <c r="D53">
        <v>19</v>
      </c>
      <c r="G53" t="s">
        <v>519</v>
      </c>
      <c r="H53" t="str">
        <f t="shared" si="0"/>
        <v>(42882,'T',7,19);</v>
      </c>
    </row>
    <row r="54" spans="1:8">
      <c r="A54">
        <v>12675</v>
      </c>
      <c r="B54" t="s">
        <v>460</v>
      </c>
      <c r="C54">
        <v>9</v>
      </c>
      <c r="D54">
        <v>19</v>
      </c>
      <c r="G54" t="s">
        <v>519</v>
      </c>
      <c r="H54" t="str">
        <f t="shared" si="0"/>
        <v>(12675,'T',9,19);</v>
      </c>
    </row>
    <row r="55" spans="1:8">
      <c r="A55">
        <v>57871</v>
      </c>
      <c r="B55" t="s">
        <v>449</v>
      </c>
      <c r="C55">
        <v>10</v>
      </c>
      <c r="D55">
        <v>19</v>
      </c>
      <c r="G55" t="s">
        <v>519</v>
      </c>
      <c r="H55" t="str">
        <f t="shared" si="0"/>
        <v>(57871,'K',10,19);</v>
      </c>
    </row>
    <row r="56" spans="1:8">
      <c r="A56">
        <v>7427</v>
      </c>
      <c r="B56" t="s">
        <v>459</v>
      </c>
      <c r="C56">
        <v>10</v>
      </c>
      <c r="D56">
        <v>19</v>
      </c>
      <c r="G56" t="s">
        <v>519</v>
      </c>
      <c r="H56" t="str">
        <f t="shared" si="0"/>
        <v>(7427,'D',10,19);</v>
      </c>
    </row>
    <row r="57" spans="1:8">
      <c r="A57">
        <v>28305</v>
      </c>
      <c r="B57" t="s">
        <v>459</v>
      </c>
      <c r="C57">
        <v>9</v>
      </c>
      <c r="D57">
        <v>19</v>
      </c>
      <c r="G57" t="s">
        <v>519</v>
      </c>
      <c r="H57" t="str">
        <f t="shared" si="0"/>
        <v>(28305,'D',9,19);</v>
      </c>
    </row>
    <row r="58" spans="1:8">
      <c r="A58">
        <v>9240</v>
      </c>
      <c r="B58" t="s">
        <v>462</v>
      </c>
      <c r="C58">
        <v>9</v>
      </c>
      <c r="D58">
        <v>19</v>
      </c>
      <c r="G58" t="s">
        <v>519</v>
      </c>
      <c r="H58" t="str">
        <f t="shared" si="0"/>
        <v>(9240,'I',9,19);</v>
      </c>
    </row>
    <row r="59" spans="1:8">
      <c r="A59">
        <v>25914</v>
      </c>
      <c r="B59" t="s">
        <v>454</v>
      </c>
      <c r="C59">
        <v>1</v>
      </c>
      <c r="D59">
        <v>19</v>
      </c>
      <c r="G59" t="s">
        <v>519</v>
      </c>
      <c r="H59" t="str">
        <f t="shared" si="0"/>
        <v>(25914,'N',1,19);</v>
      </c>
    </row>
    <row r="60" spans="1:8">
      <c r="A60">
        <v>58375</v>
      </c>
      <c r="B60" t="s">
        <v>448</v>
      </c>
      <c r="C60">
        <v>4</v>
      </c>
      <c r="D60">
        <v>19</v>
      </c>
      <c r="G60" t="s">
        <v>519</v>
      </c>
      <c r="H60" t="str">
        <f t="shared" si="0"/>
        <v>(58375,'M',4,19);</v>
      </c>
    </row>
    <row r="61" spans="1:8">
      <c r="A61">
        <v>20157</v>
      </c>
      <c r="B61" t="s">
        <v>471</v>
      </c>
      <c r="C61">
        <v>9</v>
      </c>
      <c r="D61">
        <v>19</v>
      </c>
      <c r="G61" t="s">
        <v>519</v>
      </c>
      <c r="H61" t="str">
        <f t="shared" si="0"/>
        <v>(20157,'A',9,19);</v>
      </c>
    </row>
    <row r="62" spans="1:8">
      <c r="A62">
        <v>53413</v>
      </c>
      <c r="B62" t="s">
        <v>453</v>
      </c>
      <c r="C62">
        <v>5</v>
      </c>
      <c r="D62">
        <v>19</v>
      </c>
      <c r="G62" t="s">
        <v>519</v>
      </c>
      <c r="H62" t="str">
        <f t="shared" si="0"/>
        <v>(53413,'G',5,19);</v>
      </c>
    </row>
    <row r="63" spans="1:8">
      <c r="A63">
        <v>49428</v>
      </c>
      <c r="B63" t="s">
        <v>466</v>
      </c>
      <c r="C63">
        <v>6</v>
      </c>
      <c r="D63">
        <v>19</v>
      </c>
      <c r="G63" t="s">
        <v>519</v>
      </c>
      <c r="H63" t="str">
        <f t="shared" si="0"/>
        <v>(49428,'F',6,19);</v>
      </c>
    </row>
    <row r="64" spans="1:8">
      <c r="A64">
        <v>15942</v>
      </c>
      <c r="B64" t="s">
        <v>454</v>
      </c>
      <c r="C64">
        <v>1</v>
      </c>
      <c r="D64">
        <v>19</v>
      </c>
      <c r="G64" t="s">
        <v>519</v>
      </c>
      <c r="H64" t="str">
        <f t="shared" si="0"/>
        <v>(15942,'N',1,19);</v>
      </c>
    </row>
    <row r="65" spans="1:8">
      <c r="A65">
        <v>57986</v>
      </c>
      <c r="B65" t="s">
        <v>472</v>
      </c>
      <c r="C65">
        <v>2</v>
      </c>
      <c r="D65">
        <v>19</v>
      </c>
      <c r="G65" t="s">
        <v>519</v>
      </c>
      <c r="H65" t="str">
        <f t="shared" si="0"/>
        <v>(57986,'R',2,19);</v>
      </c>
    </row>
    <row r="66" spans="1:8">
      <c r="A66">
        <v>28828</v>
      </c>
      <c r="B66" t="s">
        <v>473</v>
      </c>
      <c r="C66">
        <v>6</v>
      </c>
      <c r="D66">
        <v>19</v>
      </c>
      <c r="G66" t="s">
        <v>519</v>
      </c>
      <c r="H66" t="str">
        <f t="shared" si="0"/>
        <v>(28828,'L',6,19);</v>
      </c>
    </row>
    <row r="67" spans="1:8">
      <c r="A67">
        <v>22553</v>
      </c>
      <c r="B67" t="s">
        <v>467</v>
      </c>
      <c r="C67">
        <v>8</v>
      </c>
      <c r="D67">
        <v>19</v>
      </c>
      <c r="G67" t="s">
        <v>519</v>
      </c>
      <c r="H67" t="str">
        <f t="shared" ref="H67:H100" si="1">_xlfn.CONCAT("(",A67,",'",B67,"',",C67,",",D67,");")</f>
        <v>(22553,'W',8,19);</v>
      </c>
    </row>
    <row r="68" spans="1:8">
      <c r="A68">
        <v>19035</v>
      </c>
      <c r="B68" t="s">
        <v>470</v>
      </c>
      <c r="C68">
        <v>8</v>
      </c>
      <c r="D68">
        <v>19</v>
      </c>
      <c r="G68" t="s">
        <v>519</v>
      </c>
      <c r="H68" t="str">
        <f t="shared" si="1"/>
        <v>(19035,'Z',8,19);</v>
      </c>
    </row>
    <row r="69" spans="1:8">
      <c r="A69">
        <v>13876</v>
      </c>
      <c r="B69" t="s">
        <v>468</v>
      </c>
      <c r="C69">
        <v>10</v>
      </c>
      <c r="D69">
        <v>19</v>
      </c>
      <c r="G69" t="s">
        <v>519</v>
      </c>
      <c r="H69" t="str">
        <f t="shared" si="1"/>
        <v>(13876,'S',10,19);</v>
      </c>
    </row>
    <row r="70" spans="1:8">
      <c r="A70">
        <v>36998</v>
      </c>
      <c r="B70" t="s">
        <v>457</v>
      </c>
      <c r="C70">
        <v>2</v>
      </c>
      <c r="D70">
        <v>19</v>
      </c>
      <c r="G70" t="s">
        <v>519</v>
      </c>
      <c r="H70" t="str">
        <f t="shared" si="1"/>
        <v>(36998,'U',2,19);</v>
      </c>
    </row>
    <row r="71" spans="1:8">
      <c r="A71">
        <v>18019</v>
      </c>
      <c r="B71" t="s">
        <v>467</v>
      </c>
      <c r="C71">
        <v>2</v>
      </c>
      <c r="D71">
        <v>19</v>
      </c>
      <c r="G71" t="s">
        <v>519</v>
      </c>
      <c r="H71" t="str">
        <f t="shared" si="1"/>
        <v>(18019,'W',2,19);</v>
      </c>
    </row>
    <row r="72" spans="1:8">
      <c r="A72">
        <v>44149</v>
      </c>
      <c r="B72" t="s">
        <v>457</v>
      </c>
      <c r="C72">
        <v>9</v>
      </c>
      <c r="D72">
        <v>19</v>
      </c>
      <c r="G72" t="s">
        <v>519</v>
      </c>
      <c r="H72" t="str">
        <f t="shared" si="1"/>
        <v>(44149,'U',9,19);</v>
      </c>
    </row>
    <row r="73" spans="1:8">
      <c r="A73">
        <v>33699</v>
      </c>
      <c r="B73" t="s">
        <v>449</v>
      </c>
      <c r="C73">
        <v>9</v>
      </c>
      <c r="D73">
        <v>19</v>
      </c>
      <c r="G73" t="s">
        <v>519</v>
      </c>
      <c r="H73" t="str">
        <f t="shared" si="1"/>
        <v>(33699,'K',9,19);</v>
      </c>
    </row>
    <row r="74" spans="1:8">
      <c r="A74">
        <v>29270</v>
      </c>
      <c r="B74" t="s">
        <v>468</v>
      </c>
      <c r="C74">
        <v>1</v>
      </c>
      <c r="D74">
        <v>19</v>
      </c>
      <c r="G74" t="s">
        <v>519</v>
      </c>
      <c r="H74" t="str">
        <f t="shared" si="1"/>
        <v>(29270,'S',1,19);</v>
      </c>
    </row>
    <row r="75" spans="1:8">
      <c r="A75">
        <v>36844</v>
      </c>
      <c r="B75" t="s">
        <v>466</v>
      </c>
      <c r="C75">
        <v>5</v>
      </c>
      <c r="D75">
        <v>19</v>
      </c>
      <c r="G75" t="s">
        <v>519</v>
      </c>
      <c r="H75" t="str">
        <f t="shared" si="1"/>
        <v>(36844,'F',5,19);</v>
      </c>
    </row>
    <row r="76" spans="1:8">
      <c r="A76">
        <v>854</v>
      </c>
      <c r="B76" t="s">
        <v>467</v>
      </c>
      <c r="C76">
        <v>3</v>
      </c>
      <c r="D76">
        <v>19</v>
      </c>
      <c r="G76" t="s">
        <v>519</v>
      </c>
      <c r="H76" t="str">
        <f t="shared" si="1"/>
        <v>(854,'W',3,19);</v>
      </c>
    </row>
    <row r="77" spans="1:8">
      <c r="A77">
        <v>51137</v>
      </c>
      <c r="B77" t="s">
        <v>468</v>
      </c>
      <c r="C77">
        <v>3</v>
      </c>
      <c r="D77">
        <v>19</v>
      </c>
      <c r="G77" t="s">
        <v>519</v>
      </c>
      <c r="H77" t="str">
        <f t="shared" si="1"/>
        <v>(51137,'S',3,19);</v>
      </c>
    </row>
    <row r="78" spans="1:8">
      <c r="A78">
        <v>32585</v>
      </c>
      <c r="B78" t="s">
        <v>455</v>
      </c>
      <c r="C78">
        <v>10</v>
      </c>
      <c r="D78">
        <v>19</v>
      </c>
      <c r="G78" t="s">
        <v>519</v>
      </c>
      <c r="H78" t="str">
        <f t="shared" si="1"/>
        <v>(32585,'H',10,19);</v>
      </c>
    </row>
    <row r="79" spans="1:8">
      <c r="A79">
        <v>41225</v>
      </c>
      <c r="B79" t="s">
        <v>450</v>
      </c>
      <c r="C79">
        <v>1</v>
      </c>
      <c r="D79">
        <v>19</v>
      </c>
      <c r="G79" t="s">
        <v>519</v>
      </c>
      <c r="H79" t="str">
        <f t="shared" si="1"/>
        <v>(41225,'P',1,19);</v>
      </c>
    </row>
    <row r="80" spans="1:8">
      <c r="A80">
        <v>23751</v>
      </c>
      <c r="B80" t="s">
        <v>465</v>
      </c>
      <c r="C80">
        <v>9</v>
      </c>
      <c r="D80">
        <v>19</v>
      </c>
      <c r="G80" t="s">
        <v>519</v>
      </c>
      <c r="H80" t="str">
        <f t="shared" si="1"/>
        <v>(23751,'J',9,19);</v>
      </c>
    </row>
    <row r="81" spans="1:8">
      <c r="A81">
        <v>42637</v>
      </c>
      <c r="B81" t="s">
        <v>460</v>
      </c>
      <c r="C81">
        <v>1</v>
      </c>
      <c r="D81">
        <v>19</v>
      </c>
      <c r="G81" t="s">
        <v>519</v>
      </c>
      <c r="H81" t="str">
        <f t="shared" si="1"/>
        <v>(42637,'T',1,19);</v>
      </c>
    </row>
    <row r="82" spans="1:8">
      <c r="A82">
        <v>30710</v>
      </c>
      <c r="B82" t="s">
        <v>469</v>
      </c>
      <c r="C82">
        <v>9</v>
      </c>
      <c r="D82">
        <v>19</v>
      </c>
      <c r="G82" t="s">
        <v>519</v>
      </c>
      <c r="H82" t="str">
        <f t="shared" si="1"/>
        <v>(30710,'O',9,19);</v>
      </c>
    </row>
    <row r="83" spans="1:8">
      <c r="A83">
        <v>28580</v>
      </c>
      <c r="B83" t="s">
        <v>458</v>
      </c>
      <c r="C83">
        <v>6</v>
      </c>
      <c r="D83">
        <v>19</v>
      </c>
      <c r="G83" t="s">
        <v>519</v>
      </c>
      <c r="H83" t="str">
        <f t="shared" si="1"/>
        <v>(28580,'B',6,19);</v>
      </c>
    </row>
    <row r="84" spans="1:8">
      <c r="A84">
        <v>43072</v>
      </c>
      <c r="B84" t="s">
        <v>469</v>
      </c>
      <c r="C84">
        <v>6</v>
      </c>
      <c r="D84">
        <v>19</v>
      </c>
      <c r="G84" t="s">
        <v>519</v>
      </c>
      <c r="H84" t="str">
        <f t="shared" si="1"/>
        <v>(43072,'O',6,19);</v>
      </c>
    </row>
    <row r="85" spans="1:8">
      <c r="A85">
        <v>8228</v>
      </c>
      <c r="B85" t="s">
        <v>454</v>
      </c>
      <c r="C85">
        <v>10</v>
      </c>
      <c r="D85">
        <v>19</v>
      </c>
      <c r="G85" t="s">
        <v>519</v>
      </c>
      <c r="H85" t="str">
        <f t="shared" si="1"/>
        <v>(8228,'N',10,19);</v>
      </c>
    </row>
    <row r="86" spans="1:8">
      <c r="A86">
        <v>34438</v>
      </c>
      <c r="B86" t="s">
        <v>459</v>
      </c>
      <c r="C86">
        <v>6</v>
      </c>
      <c r="D86">
        <v>19</v>
      </c>
      <c r="G86" t="s">
        <v>519</v>
      </c>
      <c r="H86" t="str">
        <f t="shared" si="1"/>
        <v>(34438,'D',6,19);</v>
      </c>
    </row>
    <row r="87" spans="1:8">
      <c r="A87">
        <v>41386</v>
      </c>
      <c r="B87" t="s">
        <v>462</v>
      </c>
      <c r="C87">
        <v>10</v>
      </c>
      <c r="D87">
        <v>19</v>
      </c>
      <c r="G87" t="s">
        <v>519</v>
      </c>
      <c r="H87" t="str">
        <f t="shared" si="1"/>
        <v>(41386,'I',10,19);</v>
      </c>
    </row>
    <row r="88" spans="1:8">
      <c r="A88">
        <v>11521</v>
      </c>
      <c r="B88" t="s">
        <v>465</v>
      </c>
      <c r="C88">
        <v>8</v>
      </c>
      <c r="D88">
        <v>19</v>
      </c>
      <c r="G88" t="s">
        <v>519</v>
      </c>
      <c r="H88" t="str">
        <f t="shared" si="1"/>
        <v>(11521,'J',8,19);</v>
      </c>
    </row>
    <row r="89" spans="1:8">
      <c r="A89">
        <v>45250</v>
      </c>
      <c r="B89" t="s">
        <v>462</v>
      </c>
      <c r="C89">
        <v>4</v>
      </c>
      <c r="D89">
        <v>19</v>
      </c>
      <c r="G89" t="s">
        <v>519</v>
      </c>
      <c r="H89" t="str">
        <f t="shared" si="1"/>
        <v>(45250,'I',4,19);</v>
      </c>
    </row>
    <row r="90" spans="1:8">
      <c r="A90">
        <v>20918</v>
      </c>
      <c r="B90" t="s">
        <v>448</v>
      </c>
      <c r="C90">
        <v>3</v>
      </c>
      <c r="D90">
        <v>19</v>
      </c>
      <c r="G90" t="s">
        <v>519</v>
      </c>
      <c r="H90" t="str">
        <f t="shared" si="1"/>
        <v>(20918,'M',3,19);</v>
      </c>
    </row>
    <row r="91" spans="1:8">
      <c r="A91">
        <v>52750</v>
      </c>
      <c r="B91" t="s">
        <v>452</v>
      </c>
      <c r="C91">
        <v>5</v>
      </c>
      <c r="D91">
        <v>19</v>
      </c>
      <c r="G91" t="s">
        <v>519</v>
      </c>
      <c r="H91" t="str">
        <f t="shared" si="1"/>
        <v>(52750,'Q',5,19);</v>
      </c>
    </row>
    <row r="92" spans="1:8">
      <c r="A92">
        <v>51292</v>
      </c>
      <c r="B92" t="s">
        <v>473</v>
      </c>
      <c r="C92">
        <v>2</v>
      </c>
      <c r="D92">
        <v>19</v>
      </c>
      <c r="G92" t="s">
        <v>519</v>
      </c>
      <c r="H92" t="str">
        <f t="shared" si="1"/>
        <v>(51292,'L',2,19);</v>
      </c>
    </row>
    <row r="93" spans="1:8">
      <c r="A93">
        <v>46939</v>
      </c>
      <c r="B93" t="s">
        <v>453</v>
      </c>
      <c r="C93">
        <v>3</v>
      </c>
      <c r="D93">
        <v>19</v>
      </c>
      <c r="G93" t="s">
        <v>519</v>
      </c>
      <c r="H93" t="str">
        <f t="shared" si="1"/>
        <v>(46939,'G',3,19);</v>
      </c>
    </row>
    <row r="94" spans="1:8">
      <c r="A94">
        <v>32456</v>
      </c>
      <c r="B94" t="s">
        <v>469</v>
      </c>
      <c r="C94">
        <v>10</v>
      </c>
      <c r="D94">
        <v>19</v>
      </c>
      <c r="G94" t="s">
        <v>519</v>
      </c>
      <c r="H94" t="str">
        <f t="shared" si="1"/>
        <v>(32456,'O',10,19);</v>
      </c>
    </row>
    <row r="95" spans="1:8">
      <c r="A95">
        <v>42107</v>
      </c>
      <c r="B95" t="s">
        <v>456</v>
      </c>
      <c r="C95">
        <v>6</v>
      </c>
      <c r="D95">
        <v>19</v>
      </c>
      <c r="G95" t="s">
        <v>519</v>
      </c>
      <c r="H95" t="str">
        <f t="shared" si="1"/>
        <v>(42107,'X',6,19);</v>
      </c>
    </row>
    <row r="96" spans="1:8">
      <c r="A96">
        <v>29843</v>
      </c>
      <c r="B96" t="s">
        <v>457</v>
      </c>
      <c r="C96">
        <v>8</v>
      </c>
      <c r="D96">
        <v>19</v>
      </c>
      <c r="G96" t="s">
        <v>519</v>
      </c>
      <c r="H96" t="str">
        <f t="shared" si="1"/>
        <v>(29843,'U',8,19);</v>
      </c>
    </row>
    <row r="97" spans="1:8">
      <c r="A97">
        <v>47159</v>
      </c>
      <c r="B97" t="s">
        <v>472</v>
      </c>
      <c r="C97">
        <v>9</v>
      </c>
      <c r="D97">
        <v>19</v>
      </c>
      <c r="G97" t="s">
        <v>519</v>
      </c>
      <c r="H97" t="str">
        <f t="shared" si="1"/>
        <v>(47159,'R',9,19);</v>
      </c>
    </row>
    <row r="98" spans="1:8">
      <c r="A98">
        <v>148</v>
      </c>
      <c r="B98" t="s">
        <v>457</v>
      </c>
      <c r="C98">
        <v>7</v>
      </c>
      <c r="D98">
        <v>19</v>
      </c>
      <c r="G98" t="s">
        <v>519</v>
      </c>
      <c r="H98" t="str">
        <f t="shared" si="1"/>
        <v>(148,'U',7,19);</v>
      </c>
    </row>
    <row r="99" spans="1:8">
      <c r="A99">
        <v>11455</v>
      </c>
      <c r="B99" t="s">
        <v>462</v>
      </c>
      <c r="C99">
        <v>1</v>
      </c>
      <c r="D99">
        <v>19</v>
      </c>
      <c r="G99" t="s">
        <v>519</v>
      </c>
      <c r="H99" t="str">
        <f t="shared" si="1"/>
        <v>(11455,'I',1,19);</v>
      </c>
    </row>
    <row r="100" spans="1:8">
      <c r="A100">
        <v>29793</v>
      </c>
      <c r="B100" t="s">
        <v>462</v>
      </c>
      <c r="C100">
        <v>1</v>
      </c>
      <c r="D100">
        <v>19</v>
      </c>
      <c r="G100" t="s">
        <v>519</v>
      </c>
      <c r="H100" t="str">
        <f t="shared" si="1"/>
        <v>(29793,'I',1,19);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Club</vt:lpstr>
      <vt:lpstr>Games</vt:lpstr>
      <vt:lpstr>Stadium</vt:lpstr>
      <vt:lpstr>PlayerStats</vt:lpstr>
      <vt:lpstr>PLayers_RawData</vt:lpstr>
      <vt:lpstr>Players</vt:lpstr>
      <vt:lpstr>Employee </vt:lpstr>
      <vt:lpstr>Department</vt:lpstr>
      <vt:lpstr>Seats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Aveek</dc:creator>
  <cp:lastModifiedBy>Aveek</cp:lastModifiedBy>
  <dcterms:created xsi:type="dcterms:W3CDTF">2020-02-24T21:48:53Z</dcterms:created>
  <dcterms:modified xsi:type="dcterms:W3CDTF">2020-02-26T03:42:12Z</dcterms:modified>
</cp:coreProperties>
</file>