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RASVIYA\Downloads\"/>
    </mc:Choice>
  </mc:AlternateContent>
  <xr:revisionPtr revIDLastSave="0" documentId="13_ncr:1_{9BDB1886-D6DB-4DA7-AA21-6C6D5C820564}" xr6:coauthVersionLast="47" xr6:coauthVersionMax="47" xr10:uidLastSave="{00000000-0000-0000-0000-000000000000}"/>
  <bookViews>
    <workbookView xWindow="-110" yWindow="-110" windowWidth="19420" windowHeight="10300" activeTab="2" xr2:uid="{0570A4A9-B916-4065-A9B5-9F7B9A5ABEA0}"/>
  </bookViews>
  <sheets>
    <sheet name="Sales_Data" sheetId="1" r:id="rId1"/>
    <sheet name="Pivot_Table" sheetId="2" r:id="rId2"/>
    <sheet name="Dashboard" sheetId="3" r:id="rId3"/>
  </sheets>
  <definedNames>
    <definedName name="_xlcn.WorksheetConnection_FPADASHBOARD.xlsxSales_Data1" hidden="1">Sales_Data[]</definedName>
    <definedName name="COST">Sales_Data!$H:$H</definedName>
    <definedName name="COST_UNIT">Sales_Data!$F:$F</definedName>
    <definedName name="MONTHS">Sales_Data!$B$3</definedName>
    <definedName name="PRODUCTS">Sales_Data!$C:$C</definedName>
    <definedName name="PROFIT">Sales_Data!$I:$I</definedName>
    <definedName name="PROFIT_PERCENTAGE">Sales_Data!$J:$J</definedName>
    <definedName name="REVENUE">Sales_Data!$G:$G</definedName>
    <definedName name="Slicer_MONTH__Month">#N/A</definedName>
    <definedName name="Slicer_MONTH__Quarter">#N/A</definedName>
    <definedName name="Slicer_MONTH__Year">#N/A</definedName>
    <definedName name="Slicer_PRODUCT">#N/A</definedName>
    <definedName name="UNIT_PRICE">Sales_Data!$E:$E</definedName>
    <definedName name="UNIT_SOLD">Sales_Data!$D:$D</definedName>
  </definedNames>
  <calcPr calcId="191028"/>
  <pivotCaches>
    <pivotCache cacheId="279" r:id="rId4"/>
    <pivotCache cacheId="282" r:id="rId5"/>
    <pivotCache cacheId="285" r:id="rId6"/>
    <pivotCache cacheId="288" r:id="rId7"/>
    <pivotCache cacheId="291" r:id="rId8"/>
    <pivotCache cacheId="294" r:id="rId9"/>
  </pivotCaches>
  <extLst>
    <ext xmlns:x14="http://schemas.microsoft.com/office/spreadsheetml/2009/9/main" uri="{876F7934-8845-4945-9796-88D515C7AA90}">
      <x14:pivotCaches>
        <pivotCache cacheId="6" r:id="rId10"/>
      </x14:pivotCaches>
    </ex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Data" name="Sales_Data" connection="WorksheetConnection_FP&amp;A DASHBOARD.xlsx!Sales_Data"/>
        </x15:modelTables>
        <x15:extLst>
          <ext xmlns:x16="http://schemas.microsoft.com/office/spreadsheetml/2014/11/main" uri="{9835A34E-60A6-4A7C-AAB8-D5F71C897F49}">
            <x16:modelTimeGroupings>
              <x16:modelTimeGrouping tableName="Sales_Data"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1" l="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4" i="1"/>
  <c r="G5" i="1"/>
  <c r="G8" i="1"/>
  <c r="G9" i="1"/>
  <c r="G13" i="1"/>
  <c r="G21" i="1"/>
  <c r="I21" i="1" s="1"/>
  <c r="J21" i="1" s="1"/>
  <c r="G24" i="1"/>
  <c r="G25" i="1"/>
  <c r="G29" i="1"/>
  <c r="G33" i="1"/>
  <c r="I33" i="1" s="1"/>
  <c r="J33" i="1" s="1"/>
  <c r="G40" i="1"/>
  <c r="G41" i="1"/>
  <c r="G45" i="1"/>
  <c r="G49" i="1"/>
  <c r="I49" i="1" s="1"/>
  <c r="J49" i="1" s="1"/>
  <c r="G53" i="1"/>
  <c r="G56" i="1"/>
  <c r="G57" i="1"/>
  <c r="G63" i="1"/>
  <c r="G65" i="1"/>
  <c r="G71" i="1"/>
  <c r="I71" i="1" s="1"/>
  <c r="J71" i="1" s="1"/>
  <c r="G72" i="1"/>
  <c r="I72" i="1" s="1"/>
  <c r="J72" i="1" s="1"/>
  <c r="G73" i="1"/>
  <c r="I73" i="1" s="1"/>
  <c r="J73" i="1" s="1"/>
  <c r="G17" i="1"/>
  <c r="G37" i="1"/>
  <c r="G61" i="1"/>
  <c r="G67" i="1"/>
  <c r="G69" i="1"/>
  <c r="G55" i="1"/>
  <c r="I55" i="1" s="1"/>
  <c r="J55" i="1" s="1"/>
  <c r="G59" i="1"/>
  <c r="I59" i="1" s="1"/>
  <c r="J59" i="1" s="1"/>
  <c r="G75" i="1"/>
  <c r="G12" i="1"/>
  <c r="G16" i="1"/>
  <c r="G20" i="1"/>
  <c r="I20" i="1" s="1"/>
  <c r="J20" i="1" s="1"/>
  <c r="G28" i="1"/>
  <c r="G32" i="1"/>
  <c r="G36" i="1"/>
  <c r="G44" i="1"/>
  <c r="I44" i="1" s="1"/>
  <c r="J44" i="1" s="1"/>
  <c r="G48" i="1"/>
  <c r="G52" i="1"/>
  <c r="G60" i="1"/>
  <c r="G64" i="1"/>
  <c r="I64" i="1" s="1"/>
  <c r="J64" i="1" s="1"/>
  <c r="G68" i="1"/>
  <c r="G4" i="1"/>
  <c r="AA4" i="3"/>
  <c r="AA3" i="3"/>
  <c r="AA6" i="3"/>
  <c r="AA5" i="3"/>
  <c r="I60" i="1" l="1"/>
  <c r="J60" i="1" s="1"/>
  <c r="I56" i="1"/>
  <c r="J56" i="1" s="1"/>
  <c r="I36" i="1"/>
  <c r="J36" i="1" s="1"/>
  <c r="I16" i="1"/>
  <c r="J16" i="1" s="1"/>
  <c r="I8" i="1"/>
  <c r="J8" i="1" s="1"/>
  <c r="I4" i="1"/>
  <c r="J4" i="1" s="1"/>
  <c r="I52" i="1"/>
  <c r="J52" i="1" s="1"/>
  <c r="I40" i="1"/>
  <c r="J40" i="1" s="1"/>
  <c r="I32" i="1"/>
  <c r="J32" i="1" s="1"/>
  <c r="I24" i="1"/>
  <c r="J24" i="1" s="1"/>
  <c r="I12" i="1"/>
  <c r="J12" i="1" s="1"/>
  <c r="I5" i="1"/>
  <c r="J5" i="1" s="1"/>
  <c r="I68" i="1"/>
  <c r="J68" i="1" s="1"/>
  <c r="I28" i="1"/>
  <c r="J28" i="1" s="1"/>
  <c r="I48" i="1"/>
  <c r="J48" i="1" s="1"/>
  <c r="I75" i="1"/>
  <c r="J75" i="1" s="1"/>
  <c r="I63" i="1"/>
  <c r="J63" i="1" s="1"/>
  <c r="I61" i="1"/>
  <c r="J61" i="1" s="1"/>
  <c r="I45" i="1"/>
  <c r="J45" i="1" s="1"/>
  <c r="I13" i="1"/>
  <c r="J13" i="1" s="1"/>
  <c r="I41" i="1"/>
  <c r="J41" i="1" s="1"/>
  <c r="I25" i="1"/>
  <c r="J25" i="1" s="1"/>
  <c r="I9" i="1"/>
  <c r="J9" i="1" s="1"/>
  <c r="I57" i="1"/>
  <c r="J57" i="1" s="1"/>
  <c r="I29" i="1"/>
  <c r="J29" i="1" s="1"/>
  <c r="I37" i="1"/>
  <c r="J37" i="1" s="1"/>
  <c r="I69" i="1"/>
  <c r="J69" i="1" s="1"/>
  <c r="I17" i="1"/>
  <c r="J17" i="1" s="1"/>
  <c r="I65" i="1"/>
  <c r="J65" i="1" s="1"/>
  <c r="I53" i="1"/>
  <c r="J53" i="1" s="1"/>
  <c r="I67" i="1"/>
  <c r="J67" i="1" s="1"/>
  <c r="G26" i="1"/>
  <c r="I26" i="1" s="1"/>
  <c r="J26" i="1" s="1"/>
  <c r="G22" i="1"/>
  <c r="I22" i="1" s="1"/>
  <c r="J22" i="1" s="1"/>
  <c r="G18" i="1"/>
  <c r="I18" i="1" s="1"/>
  <c r="J18" i="1" s="1"/>
  <c r="G14" i="1"/>
  <c r="I14" i="1" s="1"/>
  <c r="J14" i="1" s="1"/>
  <c r="G10" i="1"/>
  <c r="I10" i="1" s="1"/>
  <c r="J10" i="1" s="1"/>
  <c r="G6" i="1"/>
  <c r="I6" i="1" s="1"/>
  <c r="J6" i="1" s="1"/>
  <c r="G74" i="1"/>
  <c r="I74" i="1" s="1"/>
  <c r="J74" i="1" s="1"/>
  <c r="G70" i="1"/>
  <c r="I70" i="1" s="1"/>
  <c r="J70" i="1" s="1"/>
  <c r="G66" i="1"/>
  <c r="I66" i="1" s="1"/>
  <c r="J66" i="1" s="1"/>
  <c r="G62" i="1"/>
  <c r="I62" i="1" s="1"/>
  <c r="J62" i="1" s="1"/>
  <c r="G58" i="1"/>
  <c r="I58" i="1" s="1"/>
  <c r="J58" i="1" s="1"/>
  <c r="G54" i="1"/>
  <c r="I54" i="1" s="1"/>
  <c r="J54" i="1" s="1"/>
  <c r="G50" i="1"/>
  <c r="I50" i="1" s="1"/>
  <c r="J50" i="1" s="1"/>
  <c r="G46" i="1"/>
  <c r="I46" i="1" s="1"/>
  <c r="J46" i="1" s="1"/>
  <c r="G42" i="1"/>
  <c r="I42" i="1" s="1"/>
  <c r="J42" i="1" s="1"/>
  <c r="G38" i="1"/>
  <c r="I38" i="1" s="1"/>
  <c r="J38" i="1" s="1"/>
  <c r="G34" i="1"/>
  <c r="I34" i="1" s="1"/>
  <c r="J34" i="1" s="1"/>
  <c r="G30" i="1"/>
  <c r="I30" i="1" s="1"/>
  <c r="J30" i="1" s="1"/>
  <c r="G51" i="1"/>
  <c r="I51" i="1" s="1"/>
  <c r="J51" i="1" s="1"/>
  <c r="G47" i="1"/>
  <c r="I47" i="1" s="1"/>
  <c r="J47" i="1" s="1"/>
  <c r="G43" i="1"/>
  <c r="I43" i="1" s="1"/>
  <c r="J43" i="1" s="1"/>
  <c r="G39" i="1"/>
  <c r="I39" i="1" s="1"/>
  <c r="J39" i="1" s="1"/>
  <c r="G35" i="1"/>
  <c r="I35" i="1" s="1"/>
  <c r="J35" i="1" s="1"/>
  <c r="G31" i="1"/>
  <c r="I31" i="1" s="1"/>
  <c r="J31" i="1" s="1"/>
  <c r="G27" i="1"/>
  <c r="I27" i="1" s="1"/>
  <c r="J27" i="1" s="1"/>
  <c r="G23" i="1"/>
  <c r="I23" i="1" s="1"/>
  <c r="J23" i="1" s="1"/>
  <c r="G19" i="1"/>
  <c r="I19" i="1" s="1"/>
  <c r="J19" i="1" s="1"/>
  <c r="G15" i="1"/>
  <c r="I15" i="1" s="1"/>
  <c r="J15" i="1" s="1"/>
  <c r="G11" i="1"/>
  <c r="I11" i="1" s="1"/>
  <c r="J11" i="1" s="1"/>
  <c r="G7" i="1"/>
  <c r="I7" i="1" s="1"/>
  <c r="J7"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A2768-0FE6-4649-9145-19DC1C58498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F92089D-89A2-4CE7-99C3-EBF71BDC5636}" name="WorksheetConnection_FP&amp;A DASHBOARD.xlsx!Sales_Data" type="102" refreshedVersion="8" minRefreshableVersion="5">
    <extLst>
      <ext xmlns:x15="http://schemas.microsoft.com/office/spreadsheetml/2010/11/main" uri="{DE250136-89BD-433C-8126-D09CA5730AF9}">
        <x15:connection id="Sales_Data" autoDelete="1">
          <x15:rangePr sourceName="_xlcn.WorksheetConnection_FPADASHBOARD.xlsxSales_Data1"/>
        </x15:connection>
      </ext>
    </extLst>
  </connection>
</connections>
</file>

<file path=xl/sharedStrings.xml><?xml version="1.0" encoding="utf-8"?>
<sst xmlns="http://schemas.openxmlformats.org/spreadsheetml/2006/main" count="264" uniqueCount="50">
  <si>
    <t>SALES DATA</t>
  </si>
  <si>
    <t>MONTH</t>
  </si>
  <si>
    <t>PRODUCT</t>
  </si>
  <si>
    <t>UNITS SOLD</t>
  </si>
  <si>
    <t>UNIT PRICE</t>
  </si>
  <si>
    <t>COST/UNIT</t>
  </si>
  <si>
    <t>REVENUE</t>
  </si>
  <si>
    <t>COST</t>
  </si>
  <si>
    <t>PROFIT</t>
  </si>
  <si>
    <t>PROFIT%</t>
  </si>
  <si>
    <t>X</t>
  </si>
  <si>
    <t>Y</t>
  </si>
  <si>
    <t>Z</t>
  </si>
  <si>
    <t>PIVOT TABLES</t>
  </si>
  <si>
    <t>Monthly Revenue By Product</t>
  </si>
  <si>
    <t>Monthly Profit by Product</t>
  </si>
  <si>
    <t>Monthly Cost by Product</t>
  </si>
  <si>
    <t xml:space="preserve"> REVENUE</t>
  </si>
  <si>
    <t>Products</t>
  </si>
  <si>
    <t xml:space="preserve"> PROFIT</t>
  </si>
  <si>
    <t>PRODUCTS</t>
  </si>
  <si>
    <t>Months</t>
  </si>
  <si>
    <t>Grand Total</t>
  </si>
  <si>
    <t>MONTHS</t>
  </si>
  <si>
    <t>Qtr1</t>
  </si>
  <si>
    <t>Jan</t>
  </si>
  <si>
    <t>2023</t>
  </si>
  <si>
    <t>2024</t>
  </si>
  <si>
    <t>Feb</t>
  </si>
  <si>
    <t>Mar</t>
  </si>
  <si>
    <t>Qtr2</t>
  </si>
  <si>
    <t>Apr</t>
  </si>
  <si>
    <t>May</t>
  </si>
  <si>
    <t>Jun</t>
  </si>
  <si>
    <t>Qtr3</t>
  </si>
  <si>
    <t>Jul</t>
  </si>
  <si>
    <t>Aug</t>
  </si>
  <si>
    <t>Sep</t>
  </si>
  <si>
    <t>Qtr4</t>
  </si>
  <si>
    <t>Oct</t>
  </si>
  <si>
    <t>Nov</t>
  </si>
  <si>
    <t>Dec</t>
  </si>
  <si>
    <t>Yearly Average Margin per Product</t>
  </si>
  <si>
    <t>Yearly Profit per Product</t>
  </si>
  <si>
    <t>Yearly Cost per Products</t>
  </si>
  <si>
    <t>Average Margin per Product</t>
  </si>
  <si>
    <t>Years</t>
  </si>
  <si>
    <t>Yearly Profit</t>
  </si>
  <si>
    <t>Yearly Cost</t>
  </si>
  <si>
    <t>FP&amp;A Dashboard – Product Financial Performance
(Jan 2023 to Dec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</si>
</sst>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4009]\ #,##0.00"/>
    <numFmt numFmtId="165" formatCode="0.000%"/>
  </numFmts>
  <fonts count="5" x14ac:knownFonts="1">
    <font>
      <sz val="11"/>
      <color theme="1"/>
      <name val="Century Gothic"/>
      <family val="2"/>
      <scheme val="minor"/>
    </font>
    <font>
      <sz val="11"/>
      <color theme="1"/>
      <name val="Century Gothic"/>
      <family val="2"/>
      <scheme val="minor"/>
    </font>
    <font>
      <sz val="12"/>
      <color theme="1"/>
      <name val="Times New Roman"/>
      <family val="1"/>
    </font>
    <font>
      <b/>
      <sz val="20"/>
      <color rgb="FF002060"/>
      <name val="Times New Roman"/>
      <family val="1"/>
    </font>
    <font>
      <sz val="11"/>
      <color theme="1"/>
      <name val="Times New Roman"/>
      <family val="1"/>
    </font>
  </fonts>
  <fills count="5">
    <fill>
      <patternFill patternType="none"/>
    </fill>
    <fill>
      <patternFill patternType="gray125"/>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68">
    <xf numFmtId="0" fontId="0" fillId="0" borderId="0" xfId="0"/>
    <xf numFmtId="0" fontId="2" fillId="0" borderId="0" xfId="0" applyFont="1" applyAlignment="1">
      <alignment horizontal="center"/>
    </xf>
    <xf numFmtId="44" fontId="2" fillId="0" borderId="0" xfId="1" applyFont="1" applyAlignment="1">
      <alignment horizontal="center"/>
    </xf>
    <xf numFmtId="17" fontId="2" fillId="0" borderId="0" xfId="0" applyNumberFormat="1" applyFont="1"/>
    <xf numFmtId="0" fontId="2" fillId="0" borderId="0" xfId="0" applyFont="1" applyAlignment="1">
      <alignment horizontal="center" vertical="center"/>
    </xf>
    <xf numFmtId="0" fontId="2" fillId="0" borderId="0" xfId="0" applyFont="1"/>
    <xf numFmtId="9" fontId="2" fillId="0" borderId="0" xfId="2" applyFont="1"/>
    <xf numFmtId="0" fontId="2" fillId="0" borderId="1" xfId="0" pivotButton="1" applyFont="1" applyBorder="1"/>
    <xf numFmtId="0" fontId="2" fillId="0" borderId="10" xfId="0" applyFont="1" applyBorder="1"/>
    <xf numFmtId="0" fontId="2" fillId="0" borderId="11" xfId="0" applyFont="1" applyBorder="1"/>
    <xf numFmtId="0" fontId="2" fillId="0" borderId="12" xfId="0" applyFont="1" applyBorder="1"/>
    <xf numFmtId="0" fontId="2" fillId="0" borderId="14" xfId="0" pivotButton="1" applyFont="1" applyBorder="1"/>
    <xf numFmtId="0" fontId="2" fillId="0" borderId="7" xfId="0" applyFont="1" applyBorder="1"/>
    <xf numFmtId="0" fontId="2" fillId="0" borderId="8" xfId="0" applyFont="1" applyBorder="1"/>
    <xf numFmtId="0" fontId="2" fillId="0" borderId="9" xfId="0" applyFont="1" applyBorder="1"/>
    <xf numFmtId="0" fontId="2" fillId="0" borderId="1" xfId="0" applyFont="1" applyBorder="1"/>
    <xf numFmtId="0" fontId="2" fillId="0" borderId="14" xfId="0" applyFont="1" applyBorder="1"/>
    <xf numFmtId="0" fontId="2" fillId="0" borderId="1" xfId="0" applyFont="1" applyBorder="1" applyAlignment="1">
      <alignment horizontal="left"/>
    </xf>
    <xf numFmtId="164" fontId="2" fillId="0" borderId="2" xfId="0" applyNumberFormat="1" applyFont="1" applyBorder="1"/>
    <xf numFmtId="164" fontId="2" fillId="0" borderId="3" xfId="0" applyNumberFormat="1" applyFont="1" applyBorder="1"/>
    <xf numFmtId="164" fontId="2" fillId="0" borderId="4" xfId="0" applyNumberFormat="1" applyFont="1" applyBorder="1"/>
    <xf numFmtId="0" fontId="2" fillId="0" borderId="14" xfId="0" applyFont="1" applyBorder="1" applyAlignment="1">
      <alignment horizontal="left"/>
    </xf>
    <xf numFmtId="164" fontId="2" fillId="0" borderId="5" xfId="0" applyNumberFormat="1" applyFont="1" applyBorder="1"/>
    <xf numFmtId="164" fontId="2" fillId="0" borderId="6" xfId="0" applyNumberFormat="1" applyFont="1" applyBorder="1"/>
    <xf numFmtId="0" fontId="2" fillId="0" borderId="1" xfId="0" applyFont="1" applyBorder="1" applyAlignment="1">
      <alignment horizontal="left" indent="1"/>
    </xf>
    <xf numFmtId="0" fontId="2" fillId="0" borderId="14" xfId="0" applyFont="1" applyBorder="1" applyAlignment="1">
      <alignment horizontal="left" indent="1"/>
    </xf>
    <xf numFmtId="0" fontId="2" fillId="0" borderId="13" xfId="0" applyFont="1" applyBorder="1" applyAlignment="1">
      <alignment horizontal="left" indent="2"/>
    </xf>
    <xf numFmtId="0" fontId="2" fillId="0" borderId="15" xfId="0" applyFont="1" applyBorder="1" applyAlignment="1">
      <alignment horizontal="left" indent="2"/>
    </xf>
    <xf numFmtId="0" fontId="2" fillId="0" borderId="14" xfId="0" applyFont="1" applyBorder="1" applyAlignment="1">
      <alignment horizontal="left" indent="2"/>
    </xf>
    <xf numFmtId="164" fontId="2" fillId="0" borderId="7" xfId="0" applyNumberFormat="1" applyFont="1" applyBorder="1"/>
    <xf numFmtId="164" fontId="2" fillId="0" borderId="8" xfId="0" applyNumberFormat="1" applyFont="1" applyBorder="1"/>
    <xf numFmtId="164" fontId="2" fillId="0" borderId="9" xfId="0" applyNumberFormat="1" applyFont="1" applyBorder="1"/>
    <xf numFmtId="0" fontId="2" fillId="0" borderId="3" xfId="0" applyFont="1" applyBorder="1"/>
    <xf numFmtId="0" fontId="2" fillId="0" borderId="4" xfId="0" applyFont="1" applyBorder="1"/>
    <xf numFmtId="0" fontId="2" fillId="0" borderId="2" xfId="0" pivotButton="1" applyFont="1" applyBorder="1"/>
    <xf numFmtId="0" fontId="2" fillId="0" borderId="3" xfId="0" pivotButton="1" applyFont="1" applyBorder="1"/>
    <xf numFmtId="0" fontId="2" fillId="0" borderId="5" xfId="0" pivotButton="1" applyFont="1" applyBorder="1"/>
    <xf numFmtId="0" fontId="2" fillId="0" borderId="6" xfId="0" applyFont="1" applyBorder="1"/>
    <xf numFmtId="0" fontId="2" fillId="0" borderId="13" xfId="0" applyFont="1" applyBorder="1" applyAlignment="1">
      <alignment horizontal="left"/>
    </xf>
    <xf numFmtId="0" fontId="2" fillId="0" borderId="5" xfId="0" applyFont="1" applyBorder="1" applyAlignment="1">
      <alignment horizontal="left"/>
    </xf>
    <xf numFmtId="0" fontId="2" fillId="0" borderId="15" xfId="0" applyFont="1" applyBorder="1" applyAlignment="1">
      <alignment horizontal="left"/>
    </xf>
    <xf numFmtId="0" fontId="2" fillId="0" borderId="7" xfId="0" applyFont="1" applyBorder="1" applyAlignment="1">
      <alignment horizontal="left"/>
    </xf>
    <xf numFmtId="0" fontId="2" fillId="0" borderId="0" xfId="0" applyFont="1" applyAlignment="1">
      <alignment vertical="center"/>
    </xf>
    <xf numFmtId="0" fontId="2" fillId="0" borderId="13" xfId="0" applyFont="1" applyBorder="1"/>
    <xf numFmtId="165" fontId="2" fillId="0" borderId="13" xfId="0" applyNumberFormat="1" applyFont="1" applyBorder="1"/>
    <xf numFmtId="165" fontId="2" fillId="0" borderId="15" xfId="0" applyNumberFormat="1" applyFont="1" applyBorder="1"/>
    <xf numFmtId="165" fontId="2" fillId="0" borderId="14" xfId="0" applyNumberFormat="1" applyFont="1" applyBorder="1"/>
    <xf numFmtId="0" fontId="2" fillId="0" borderId="5" xfId="0" applyFont="1" applyBorder="1" applyAlignment="1">
      <alignment horizontal="left" indent="2"/>
    </xf>
    <xf numFmtId="164" fontId="0" fillId="0" borderId="0" xfId="0" applyNumberFormat="1"/>
    <xf numFmtId="164" fontId="0" fillId="0" borderId="0" xfId="1" applyNumberFormat="1" applyFont="1"/>
    <xf numFmtId="9" fontId="0" fillId="0" borderId="0" xfId="2" applyFont="1"/>
    <xf numFmtId="164" fontId="4" fillId="0" borderId="0" xfId="0" applyNumberFormat="1" applyFont="1"/>
    <xf numFmtId="164" fontId="2" fillId="0" borderId="1" xfId="0" applyNumberFormat="1" applyFont="1" applyBorder="1"/>
    <xf numFmtId="0" fontId="2" fillId="0" borderId="7" xfId="0" pivotButton="1" applyFont="1" applyBorder="1"/>
    <xf numFmtId="0" fontId="2" fillId="0" borderId="7" xfId="0" applyFont="1" applyBorder="1" applyAlignment="1">
      <alignment horizontal="left" indent="2"/>
    </xf>
    <xf numFmtId="0" fontId="3" fillId="3" borderId="0" xfId="0" applyFont="1" applyFill="1" applyAlignment="1">
      <alignment horizontal="center" vertical="center"/>
    </xf>
    <xf numFmtId="0" fontId="2" fillId="3" borderId="0" xfId="0" applyFont="1" applyFill="1" applyAlignment="1">
      <alignment horizontal="center" vertical="center"/>
    </xf>
    <xf numFmtId="0" fontId="3" fillId="2" borderId="0" xfId="0" applyFont="1" applyFill="1" applyAlignment="1">
      <alignment horizontal="center" vertical="center"/>
    </xf>
    <xf numFmtId="0" fontId="2" fillId="2" borderId="1"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3" fillId="4" borderId="0" xfId="0" applyFont="1" applyFill="1" applyAlignment="1">
      <alignment horizontal="center" vertical="center" wrapText="1"/>
    </xf>
    <xf numFmtId="0" fontId="0" fillId="4" borderId="0" xfId="0" applyFill="1" applyAlignment="1">
      <alignment horizontal="center" vertical="center"/>
    </xf>
    <xf numFmtId="0" fontId="2" fillId="0" borderId="0" xfId="0" applyFont="1" applyBorder="1"/>
    <xf numFmtId="164" fontId="2" fillId="0" borderId="0" xfId="0" applyNumberFormat="1" applyFont="1" applyBorder="1"/>
  </cellXfs>
  <cellStyles count="3">
    <cellStyle name="Currency" xfId="1" builtinId="4"/>
    <cellStyle name="Normal" xfId="0" builtinId="0"/>
    <cellStyle name="Percent" xfId="2" builtinId="5"/>
  </cellStyles>
  <dxfs count="6233">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numFmt numFmtId="164" formatCode="[$₹-4009]\ #,##0.00"/>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right style="thin">
          <color indexed="64"/>
        </right>
        <top style="thin">
          <color indexed="64"/>
        </top>
        <bottom style="thin">
          <color indexed="64"/>
        </bottom>
      </border>
    </dxf>
    <dxf>
      <border>
        <right style="thin">
          <color indexed="64"/>
        </right>
        <top style="thin">
          <color indexed="64"/>
        </top>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left style="thin">
          <color indexed="64"/>
        </left>
        <right style="thin">
          <color indexed="64"/>
        </right>
        <bottom style="thin">
          <color indexed="64"/>
        </bottom>
      </border>
    </dxf>
    <dxf>
      <border>
        <right style="thin">
          <color indexed="64"/>
        </right>
        <top style="thin">
          <color indexed="64"/>
        </top>
      </border>
    </dxf>
    <dxf>
      <border>
        <right style="thin">
          <color indexed="64"/>
        </right>
        <top style="thin">
          <color indexed="64"/>
        </top>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style="thin">
          <color indexed="64"/>
        </left>
        <bottom style="thin">
          <color indexed="64"/>
        </bottom>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4009]\ #,##0.00"/>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numFmt numFmtId="164" formatCode="[$₹-4009]\ #,##0.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border>
        <left style="thin">
          <color indexed="64"/>
        </left>
        <right style="thin">
          <color indexed="64"/>
        </right>
        <top style="thin">
          <color indexed="64"/>
        </top>
        <vertical style="thin">
          <color indexed="64"/>
        </vertical>
      </border>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alignment horizontal="center" vertical="center" textRotation="0" wrapText="0" indent="0" justifyLastLine="0" shrinkToFit="0" readingOrder="0"/>
    </dxf>
    <dxf>
      <font>
        <strike val="0"/>
        <outline val="0"/>
        <shadow val="0"/>
        <u val="none"/>
        <vertAlign val="baseline"/>
        <sz val="12"/>
        <color theme="1"/>
        <name val="Times New Roman"/>
        <family val="1"/>
        <scheme val="none"/>
      </font>
      <numFmt numFmtId="22" formatCode="mmm\-yy"/>
    </dxf>
    <dxf>
      <font>
        <strike val="0"/>
        <outline val="0"/>
        <shadow val="0"/>
        <u val="none"/>
        <vertAlign val="baseline"/>
        <sz val="12"/>
        <color theme="1"/>
        <name val="Times New Roman"/>
        <family val="1"/>
        <scheme val="none"/>
      </font>
    </dxf>
    <dxf>
      <font>
        <strike val="0"/>
        <outline val="0"/>
        <shadow val="0"/>
        <u val="none"/>
        <vertAlign val="baseline"/>
        <sz val="12"/>
        <color theme="1"/>
        <name val="Times New Roman"/>
        <family val="1"/>
        <scheme val="none"/>
      </font>
      <alignment horizontal="center" vertical="bottom" textRotation="0" wrapText="0" indent="0" justifyLastLine="0" shrinkToFit="0" readingOrder="0"/>
    </dxf>
  </dxfs>
  <tableStyles count="0" defaultTableStyle="TableStyleMedium2" defaultPivotStyle="PivotStyleLight16"/>
  <colors>
    <mruColors>
      <color rgb="FFFF8585"/>
      <color rgb="FFFBAFC3"/>
      <color rgb="FFB0DEBC"/>
      <color rgb="FFFFF3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5" Type="http://schemas.openxmlformats.org/officeDocument/2006/relationships/pivotCacheDefinition" Target="pivotCache/pivotCacheDefinition2.xml"/><Relationship Id="rId15" Type="http://schemas.openxmlformats.org/officeDocument/2006/relationships/theme" Target="theme/theme1.xml"/><Relationship Id="rId10" Type="http://schemas.openxmlformats.org/officeDocument/2006/relationships/pivotCacheDefinition" Target="pivotCache/pivotCacheDefinition7.xml"/><Relationship Id="rId19"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[FP&amp;A_DASHBOARD_Project _Rasviya.xlsx]Pivot_Table!Revenue By Month &amp; Product</c:name>
    <c:fmtId val="1"/>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6"/>
            </a:solidFill>
            <a:round/>
          </a:ln>
          <a:effectLst/>
        </c:spPr>
        <c:marker>
          <c:symbol val="diamond"/>
          <c:size val="6"/>
          <c:spPr>
            <a:solidFill>
              <a:schemeClr val="accent6">
                <a:tint val="65000"/>
              </a:schemeClr>
            </a:solidFill>
            <a:ln w="9525">
              <a:solidFill>
                <a:schemeClr val="accent6">
                  <a:tint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round/>
          </a:ln>
          <a:effectLst/>
        </c:spPr>
        <c:marker>
          <c:symbol val="square"/>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6"/>
            </a:solidFill>
            <a:round/>
          </a:ln>
          <a:effectLst/>
        </c:spPr>
        <c:marker>
          <c:symbol val="triangle"/>
          <c:size val="6"/>
          <c:spPr>
            <a:solidFill>
              <a:schemeClr val="accent6">
                <a:shade val="65000"/>
              </a:schemeClr>
            </a:solidFill>
            <a:ln w="9525">
              <a:solidFill>
                <a:schemeClr val="accent6">
                  <a:shade val="6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29143615030303E-2"/>
          <c:y val="7.9888524364211358E-2"/>
          <c:w val="0.82191528712591744"/>
          <c:h val="0.71181915233117921"/>
        </c:manualLayout>
      </c:layout>
      <c:lineChart>
        <c:grouping val="stacked"/>
        <c:varyColors val="0"/>
        <c:ser>
          <c:idx val="0"/>
          <c:order val="0"/>
          <c:tx>
            <c:strRef>
              <c:f>Pivot_Table!$C$13:$C$14</c:f>
              <c:strCache>
                <c:ptCount val="1"/>
                <c:pt idx="0">
                  <c:v>X</c:v>
                </c:pt>
              </c:strCache>
            </c:strRef>
          </c:tx>
          <c:spPr>
            <a:ln w="22225" cap="rnd">
              <a:solidFill>
                <a:schemeClr val="accent6">
                  <a:tint val="65000"/>
                </a:schemeClr>
              </a:solidFill>
              <a:round/>
            </a:ln>
            <a:effectLst/>
          </c:spPr>
          <c:marker>
            <c:symbol val="diamond"/>
            <c:size val="6"/>
            <c:spPr>
              <a:solidFill>
                <a:schemeClr val="accent6">
                  <a:tint val="65000"/>
                </a:schemeClr>
              </a:solidFill>
              <a:ln w="9525">
                <a:solidFill>
                  <a:schemeClr val="accent6">
                    <a:tint val="65000"/>
                  </a:schemeClr>
                </a:solidFill>
                <a:round/>
              </a:ln>
              <a:effectLst/>
            </c:spPr>
          </c:marker>
          <c:cat>
            <c:multiLvlStrRef>
              <c:f>Pivot_Table!$B$15:$B$55</c:f>
              <c:multiLvlStrCache>
                <c:ptCount val="24"/>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pt idx="22">
                    <c:v>2023</c:v>
                  </c:pt>
                  <c:pt idx="23">
                    <c:v>2024</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lvl>
                  <c:pt idx="0">
                    <c:v>Qtr1</c:v>
                  </c:pt>
                  <c:pt idx="6">
                    <c:v>Qtr2</c:v>
                  </c:pt>
                  <c:pt idx="12">
                    <c:v>Qtr3</c:v>
                  </c:pt>
                  <c:pt idx="18">
                    <c:v>Qtr4</c:v>
                  </c:pt>
                </c:lvl>
              </c:multiLvlStrCache>
            </c:multiLvlStrRef>
          </c:cat>
          <c:val>
            <c:numRef>
              <c:f>Pivot_Table!$C$15:$C$55</c:f>
              <c:numCache>
                <c:formatCode>[$₹-4009]\ #,##0.00</c:formatCode>
                <c:ptCount val="24"/>
                <c:pt idx="0">
                  <c:v>205768</c:v>
                </c:pt>
                <c:pt idx="1">
                  <c:v>167580</c:v>
                </c:pt>
                <c:pt idx="2">
                  <c:v>100224</c:v>
                </c:pt>
                <c:pt idx="3">
                  <c:v>378485</c:v>
                </c:pt>
                <c:pt idx="4">
                  <c:v>61740</c:v>
                </c:pt>
                <c:pt idx="5">
                  <c:v>127451</c:v>
                </c:pt>
                <c:pt idx="6">
                  <c:v>182784</c:v>
                </c:pt>
                <c:pt idx="7">
                  <c:v>123690</c:v>
                </c:pt>
                <c:pt idx="8">
                  <c:v>48900</c:v>
                </c:pt>
                <c:pt idx="9">
                  <c:v>294978</c:v>
                </c:pt>
                <c:pt idx="10">
                  <c:v>64600</c:v>
                </c:pt>
                <c:pt idx="11">
                  <c:v>93469</c:v>
                </c:pt>
                <c:pt idx="12">
                  <c:v>78207</c:v>
                </c:pt>
                <c:pt idx="13">
                  <c:v>252805</c:v>
                </c:pt>
                <c:pt idx="14">
                  <c:v>68970</c:v>
                </c:pt>
                <c:pt idx="15">
                  <c:v>228750</c:v>
                </c:pt>
                <c:pt idx="16">
                  <c:v>262626</c:v>
                </c:pt>
                <c:pt idx="17">
                  <c:v>83707</c:v>
                </c:pt>
                <c:pt idx="18">
                  <c:v>86640</c:v>
                </c:pt>
                <c:pt idx="19">
                  <c:v>206259</c:v>
                </c:pt>
                <c:pt idx="20">
                  <c:v>71252</c:v>
                </c:pt>
                <c:pt idx="21">
                  <c:v>41040</c:v>
                </c:pt>
                <c:pt idx="22">
                  <c:v>273900</c:v>
                </c:pt>
                <c:pt idx="23">
                  <c:v>191388</c:v>
                </c:pt>
              </c:numCache>
            </c:numRef>
          </c:val>
          <c:smooth val="0"/>
          <c:extLst>
            <c:ext xmlns:c16="http://schemas.microsoft.com/office/drawing/2014/chart" uri="{C3380CC4-5D6E-409C-BE32-E72D297353CC}">
              <c16:uniqueId val="{00000000-E1E0-4013-B5AC-55D1B33A0D66}"/>
            </c:ext>
          </c:extLst>
        </c:ser>
        <c:ser>
          <c:idx val="1"/>
          <c:order val="1"/>
          <c:tx>
            <c:strRef>
              <c:f>Pivot_Table!$D$13:$D$14</c:f>
              <c:strCache>
                <c:ptCount val="1"/>
                <c:pt idx="0">
                  <c:v>Y</c:v>
                </c:pt>
              </c:strCache>
            </c:strRef>
          </c:tx>
          <c:spPr>
            <a:ln w="22225" cap="rnd">
              <a:solidFill>
                <a:schemeClr val="accent6"/>
              </a:solidFill>
              <a:round/>
            </a:ln>
            <a:effectLst/>
          </c:spPr>
          <c:marker>
            <c:symbol val="square"/>
            <c:size val="6"/>
            <c:spPr>
              <a:solidFill>
                <a:schemeClr val="accent6"/>
              </a:solidFill>
              <a:ln w="9525">
                <a:solidFill>
                  <a:schemeClr val="accent6"/>
                </a:solidFill>
                <a:round/>
              </a:ln>
              <a:effectLst/>
            </c:spPr>
          </c:marker>
          <c:cat>
            <c:multiLvlStrRef>
              <c:f>Pivot_Table!$B$15:$B$55</c:f>
              <c:multiLvlStrCache>
                <c:ptCount val="24"/>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pt idx="22">
                    <c:v>2023</c:v>
                  </c:pt>
                  <c:pt idx="23">
                    <c:v>2024</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lvl>
                  <c:pt idx="0">
                    <c:v>Qtr1</c:v>
                  </c:pt>
                  <c:pt idx="6">
                    <c:v>Qtr2</c:v>
                  </c:pt>
                  <c:pt idx="12">
                    <c:v>Qtr3</c:v>
                  </c:pt>
                  <c:pt idx="18">
                    <c:v>Qtr4</c:v>
                  </c:pt>
                </c:lvl>
              </c:multiLvlStrCache>
            </c:multiLvlStrRef>
          </c:cat>
          <c:val>
            <c:numRef>
              <c:f>Pivot_Table!$D$15:$D$55</c:f>
              <c:numCache>
                <c:formatCode>[$₹-4009]\ #,##0.00</c:formatCode>
                <c:ptCount val="24"/>
                <c:pt idx="0">
                  <c:v>259168</c:v>
                </c:pt>
                <c:pt idx="1">
                  <c:v>255374</c:v>
                </c:pt>
                <c:pt idx="2">
                  <c:v>154012</c:v>
                </c:pt>
                <c:pt idx="3">
                  <c:v>53756</c:v>
                </c:pt>
                <c:pt idx="4">
                  <c:v>96570</c:v>
                </c:pt>
                <c:pt idx="5">
                  <c:v>174812</c:v>
                </c:pt>
                <c:pt idx="6">
                  <c:v>81300</c:v>
                </c:pt>
                <c:pt idx="7">
                  <c:v>80172</c:v>
                </c:pt>
                <c:pt idx="8">
                  <c:v>179100</c:v>
                </c:pt>
                <c:pt idx="9">
                  <c:v>187460</c:v>
                </c:pt>
                <c:pt idx="10">
                  <c:v>156910</c:v>
                </c:pt>
                <c:pt idx="11">
                  <c:v>188298</c:v>
                </c:pt>
                <c:pt idx="12">
                  <c:v>110210</c:v>
                </c:pt>
                <c:pt idx="13">
                  <c:v>210158</c:v>
                </c:pt>
                <c:pt idx="14">
                  <c:v>183645</c:v>
                </c:pt>
                <c:pt idx="15">
                  <c:v>107627</c:v>
                </c:pt>
                <c:pt idx="16">
                  <c:v>105216</c:v>
                </c:pt>
                <c:pt idx="17">
                  <c:v>308725</c:v>
                </c:pt>
                <c:pt idx="18">
                  <c:v>92950</c:v>
                </c:pt>
                <c:pt idx="19">
                  <c:v>25080</c:v>
                </c:pt>
                <c:pt idx="20">
                  <c:v>110448</c:v>
                </c:pt>
                <c:pt idx="21">
                  <c:v>76248</c:v>
                </c:pt>
                <c:pt idx="22">
                  <c:v>211470</c:v>
                </c:pt>
                <c:pt idx="23">
                  <c:v>215490</c:v>
                </c:pt>
              </c:numCache>
            </c:numRef>
          </c:val>
          <c:smooth val="0"/>
          <c:extLst>
            <c:ext xmlns:c16="http://schemas.microsoft.com/office/drawing/2014/chart" uri="{C3380CC4-5D6E-409C-BE32-E72D297353CC}">
              <c16:uniqueId val="{00000003-B3F1-410E-A25E-5CCEDBF2B9EE}"/>
            </c:ext>
          </c:extLst>
        </c:ser>
        <c:ser>
          <c:idx val="2"/>
          <c:order val="2"/>
          <c:tx>
            <c:strRef>
              <c:f>Pivot_Table!$E$13:$E$14</c:f>
              <c:strCache>
                <c:ptCount val="1"/>
                <c:pt idx="0">
                  <c:v>Z</c:v>
                </c:pt>
              </c:strCache>
            </c:strRef>
          </c:tx>
          <c:spPr>
            <a:ln w="22225" cap="rnd">
              <a:solidFill>
                <a:schemeClr val="accent6">
                  <a:shade val="65000"/>
                </a:schemeClr>
              </a:solidFill>
              <a:round/>
            </a:ln>
            <a:effectLst/>
          </c:spPr>
          <c:marker>
            <c:symbol val="triangle"/>
            <c:size val="6"/>
            <c:spPr>
              <a:solidFill>
                <a:schemeClr val="accent6">
                  <a:shade val="65000"/>
                </a:schemeClr>
              </a:solidFill>
              <a:ln w="9525">
                <a:solidFill>
                  <a:schemeClr val="accent6">
                    <a:shade val="65000"/>
                  </a:schemeClr>
                </a:solidFill>
                <a:round/>
              </a:ln>
              <a:effectLst/>
            </c:spPr>
          </c:marker>
          <c:cat>
            <c:multiLvlStrRef>
              <c:f>Pivot_Table!$B$15:$B$55</c:f>
              <c:multiLvlStrCache>
                <c:ptCount val="24"/>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pt idx="22">
                    <c:v>2023</c:v>
                  </c:pt>
                  <c:pt idx="23">
                    <c:v>2024</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lvl>
                  <c:pt idx="0">
                    <c:v>Qtr1</c:v>
                  </c:pt>
                  <c:pt idx="6">
                    <c:v>Qtr2</c:v>
                  </c:pt>
                  <c:pt idx="12">
                    <c:v>Qtr3</c:v>
                  </c:pt>
                  <c:pt idx="18">
                    <c:v>Qtr4</c:v>
                  </c:pt>
                </c:lvl>
              </c:multiLvlStrCache>
            </c:multiLvlStrRef>
          </c:cat>
          <c:val>
            <c:numRef>
              <c:f>Pivot_Table!$E$15:$E$55</c:f>
              <c:numCache>
                <c:formatCode>[$₹-4009]\ #,##0.00</c:formatCode>
                <c:ptCount val="24"/>
                <c:pt idx="0">
                  <c:v>337554</c:v>
                </c:pt>
                <c:pt idx="1">
                  <c:v>158420</c:v>
                </c:pt>
                <c:pt idx="2">
                  <c:v>77231</c:v>
                </c:pt>
                <c:pt idx="3">
                  <c:v>285360</c:v>
                </c:pt>
                <c:pt idx="4">
                  <c:v>96720</c:v>
                </c:pt>
                <c:pt idx="5">
                  <c:v>69136</c:v>
                </c:pt>
                <c:pt idx="6">
                  <c:v>72036</c:v>
                </c:pt>
                <c:pt idx="7">
                  <c:v>91212</c:v>
                </c:pt>
                <c:pt idx="8">
                  <c:v>123384</c:v>
                </c:pt>
                <c:pt idx="9">
                  <c:v>232102</c:v>
                </c:pt>
                <c:pt idx="10">
                  <c:v>127794</c:v>
                </c:pt>
                <c:pt idx="11">
                  <c:v>197664</c:v>
                </c:pt>
                <c:pt idx="12">
                  <c:v>149149</c:v>
                </c:pt>
                <c:pt idx="13">
                  <c:v>61466</c:v>
                </c:pt>
                <c:pt idx="14">
                  <c:v>116640</c:v>
                </c:pt>
                <c:pt idx="15">
                  <c:v>174103</c:v>
                </c:pt>
                <c:pt idx="16">
                  <c:v>119248</c:v>
                </c:pt>
                <c:pt idx="17">
                  <c:v>72216</c:v>
                </c:pt>
                <c:pt idx="18">
                  <c:v>96815</c:v>
                </c:pt>
                <c:pt idx="19">
                  <c:v>217500</c:v>
                </c:pt>
                <c:pt idx="20">
                  <c:v>161528</c:v>
                </c:pt>
                <c:pt idx="21">
                  <c:v>272688</c:v>
                </c:pt>
                <c:pt idx="22">
                  <c:v>155124</c:v>
                </c:pt>
                <c:pt idx="23">
                  <c:v>269104</c:v>
                </c:pt>
              </c:numCache>
            </c:numRef>
          </c:val>
          <c:smooth val="0"/>
          <c:extLst>
            <c:ext xmlns:c16="http://schemas.microsoft.com/office/drawing/2014/chart" uri="{C3380CC4-5D6E-409C-BE32-E72D297353CC}">
              <c16:uniqueId val="{00000004-B3F1-410E-A25E-5CCEDBF2B9EE}"/>
            </c:ext>
          </c:extLst>
        </c:ser>
        <c:dLbls>
          <c:showLegendKey val="0"/>
          <c:showVal val="0"/>
          <c:showCatName val="0"/>
          <c:showSerName val="0"/>
          <c:showPercent val="0"/>
          <c:showBubbleSize val="0"/>
        </c:dLbls>
        <c:marker val="1"/>
        <c:smooth val="0"/>
        <c:axId val="94955983"/>
        <c:axId val="94953103"/>
      </c:lineChart>
      <c:catAx>
        <c:axId val="94955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4953103"/>
        <c:crosses val="autoZero"/>
        <c:auto val="1"/>
        <c:lblAlgn val="ctr"/>
        <c:lblOffset val="100"/>
        <c:noMultiLvlLbl val="0"/>
      </c:catAx>
      <c:valAx>
        <c:axId val="94953103"/>
        <c:scaling>
          <c:orientation val="minMax"/>
        </c:scaling>
        <c:delete val="0"/>
        <c:axPos val="l"/>
        <c:numFmt formatCode="[$₹-4009]\ #,##0.0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94955983"/>
        <c:crosses val="autoZero"/>
        <c:crossBetween val="between"/>
      </c:valAx>
      <c:spPr>
        <a:noFill/>
        <a:ln>
          <a:noFill/>
        </a:ln>
        <a:effectLst/>
      </c:spPr>
    </c:plotArea>
    <c:legend>
      <c:legendPos val="r"/>
      <c:layout>
        <c:manualLayout>
          <c:xMode val="edge"/>
          <c:yMode val="edge"/>
          <c:x val="0.92717713679960401"/>
          <c:y val="0.19123997495977785"/>
          <c:w val="5.9552890413303229E-2"/>
          <c:h val="0.20556054878205854"/>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[FP&amp;A_DASHBOARD_Project _Rasviya.xlsx]Pivot_Table!Yearly Average Margin Per Product</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425487874798874E-2"/>
          <c:y val="5.7800008566082153E-2"/>
          <c:w val="0.82813728713647339"/>
          <c:h val="0.8601151849302473"/>
        </c:manualLayout>
      </c:layout>
      <c:bar3DChart>
        <c:barDir val="bar"/>
        <c:grouping val="clustered"/>
        <c:varyColors val="0"/>
        <c:ser>
          <c:idx val="0"/>
          <c:order val="0"/>
          <c:tx>
            <c:strRef>
              <c:f>Pivot_Table!$C$59:$C$60</c:f>
              <c:strCache>
                <c:ptCount val="1"/>
                <c:pt idx="0">
                  <c:v>2023</c:v>
                </c:pt>
              </c:strCache>
            </c:strRef>
          </c:tx>
          <c:spPr>
            <a:solidFill>
              <a:schemeClr val="accent6">
                <a:tint val="77000"/>
              </a:schemeClr>
            </a:solidFill>
            <a:ln>
              <a:solidFill>
                <a:schemeClr val="accent6">
                  <a:tint val="77000"/>
                  <a:lumMod val="75000"/>
                </a:schemeClr>
              </a:solidFill>
            </a:ln>
            <a:effectLst/>
            <a:scene3d>
              <a:camera prst="orthographicFront"/>
              <a:lightRig rig="threePt" dir="t"/>
            </a:scene3d>
            <a:sp3d prstMaterial="translucentPowder">
              <a:contourClr>
                <a:schemeClr val="accent6">
                  <a:tint val="77000"/>
                  <a:lumMod val="75000"/>
                </a:schemeClr>
              </a:contourClr>
            </a:sp3d>
          </c:spPr>
          <c:invertIfNegative val="0"/>
          <c:cat>
            <c:strRef>
              <c:f>Pivot_Table!$B$61:$B$64</c:f>
              <c:strCache>
                <c:ptCount val="3"/>
                <c:pt idx="0">
                  <c:v>X</c:v>
                </c:pt>
                <c:pt idx="1">
                  <c:v>Y</c:v>
                </c:pt>
                <c:pt idx="2">
                  <c:v>Z</c:v>
                </c:pt>
              </c:strCache>
            </c:strRef>
          </c:cat>
          <c:val>
            <c:numRef>
              <c:f>Pivot_Table!$C$61:$C$64</c:f>
              <c:numCache>
                <c:formatCode>0.000%</c:formatCode>
                <c:ptCount val="3"/>
                <c:pt idx="0">
                  <c:v>0.56980515448038493</c:v>
                </c:pt>
                <c:pt idx="1">
                  <c:v>0.50890036579322928</c:v>
                </c:pt>
                <c:pt idx="2">
                  <c:v>0.49125520480284651</c:v>
                </c:pt>
              </c:numCache>
            </c:numRef>
          </c:val>
          <c:extLst>
            <c:ext xmlns:c16="http://schemas.microsoft.com/office/drawing/2014/chart" uri="{C3380CC4-5D6E-409C-BE32-E72D297353CC}">
              <c16:uniqueId val="{00000000-45E4-48B5-8AE2-3A5CDA3A0F88}"/>
            </c:ext>
          </c:extLst>
        </c:ser>
        <c:ser>
          <c:idx val="1"/>
          <c:order val="1"/>
          <c:tx>
            <c:strRef>
              <c:f>Pivot_Table!$D$59:$D$60</c:f>
              <c:strCache>
                <c:ptCount val="1"/>
                <c:pt idx="0">
                  <c:v>2024</c:v>
                </c:pt>
              </c:strCache>
            </c:strRef>
          </c:tx>
          <c:spPr>
            <a:solidFill>
              <a:schemeClr val="accent6">
                <a:shade val="76000"/>
              </a:schemeClr>
            </a:solidFill>
            <a:ln>
              <a:solidFill>
                <a:schemeClr val="accent6">
                  <a:shade val="76000"/>
                  <a:lumMod val="75000"/>
                </a:schemeClr>
              </a:solidFill>
            </a:ln>
            <a:effectLst/>
            <a:scene3d>
              <a:camera prst="orthographicFront"/>
              <a:lightRig rig="threePt" dir="t"/>
            </a:scene3d>
            <a:sp3d prstMaterial="translucentPowder">
              <a:contourClr>
                <a:schemeClr val="accent6">
                  <a:shade val="76000"/>
                  <a:lumMod val="75000"/>
                </a:schemeClr>
              </a:contourClr>
            </a:sp3d>
          </c:spPr>
          <c:invertIfNegative val="0"/>
          <c:cat>
            <c:strRef>
              <c:f>Pivot_Table!$B$61:$B$64</c:f>
              <c:strCache>
                <c:ptCount val="3"/>
                <c:pt idx="0">
                  <c:v>X</c:v>
                </c:pt>
                <c:pt idx="1">
                  <c:v>Y</c:v>
                </c:pt>
                <c:pt idx="2">
                  <c:v>Z</c:v>
                </c:pt>
              </c:strCache>
            </c:strRef>
          </c:cat>
          <c:val>
            <c:numRef>
              <c:f>Pivot_Table!$D$61:$D$64</c:f>
              <c:numCache>
                <c:formatCode>0.000%</c:formatCode>
                <c:ptCount val="3"/>
                <c:pt idx="0">
                  <c:v>0.42508839548984428</c:v>
                </c:pt>
                <c:pt idx="1">
                  <c:v>0.36460579024329481</c:v>
                </c:pt>
                <c:pt idx="2">
                  <c:v>0.44955758684805386</c:v>
                </c:pt>
              </c:numCache>
            </c:numRef>
          </c:val>
          <c:extLst>
            <c:ext xmlns:c16="http://schemas.microsoft.com/office/drawing/2014/chart" uri="{C3380CC4-5D6E-409C-BE32-E72D297353CC}">
              <c16:uniqueId val="{00000002-0123-41AC-BF04-D7757555EF4B}"/>
            </c:ext>
          </c:extLst>
        </c:ser>
        <c:dLbls>
          <c:showLegendKey val="0"/>
          <c:showVal val="0"/>
          <c:showCatName val="0"/>
          <c:showSerName val="0"/>
          <c:showPercent val="0"/>
          <c:showBubbleSize val="0"/>
        </c:dLbls>
        <c:gapWidth val="150"/>
        <c:shape val="box"/>
        <c:axId val="692092591"/>
        <c:axId val="692093071"/>
        <c:axId val="0"/>
      </c:bar3DChart>
      <c:catAx>
        <c:axId val="6920925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crossAx val="692093071"/>
        <c:crosses val="autoZero"/>
        <c:auto val="1"/>
        <c:lblAlgn val="ctr"/>
        <c:lblOffset val="100"/>
        <c:noMultiLvlLbl val="0"/>
      </c:catAx>
      <c:valAx>
        <c:axId val="692093071"/>
        <c:scaling>
          <c:orientation val="minMax"/>
        </c:scaling>
        <c:delete val="0"/>
        <c:axPos val="b"/>
        <c:majorGridlines>
          <c:spPr>
            <a:ln w="9525" cap="flat" cmpd="sng" algn="ctr">
              <a:solidFill>
                <a:schemeClr val="tx1">
                  <a:lumMod val="5000"/>
                  <a:lumOff val="9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crossAx val="692092591"/>
        <c:crosses val="autoZero"/>
        <c:crossBetween val="between"/>
      </c:valAx>
      <c:spPr>
        <a:noFill/>
        <a:ln>
          <a:noFill/>
        </a:ln>
        <a:effectLst/>
      </c:spPr>
    </c:plotArea>
    <c:legend>
      <c:legendPos val="r"/>
      <c:layout>
        <c:manualLayout>
          <c:xMode val="edge"/>
          <c:yMode val="edge"/>
          <c:x val="0.92187801453753859"/>
          <c:y val="0.22949204430129938"/>
          <c:w val="7.8121956783134522E-2"/>
          <c:h val="0.14082171325868731"/>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50000"/>
                  <a:lumOff val="50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[FP&amp;A_DASHBOARD_Project _Rasviya.xlsx]Pivot_Table!Monthly Profit by Product</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3.6936991239853494E-2"/>
          <c:w val="0.97745316492070311"/>
          <c:h val="0.91542020935618496"/>
        </c:manualLayout>
      </c:layout>
      <c:bar3DChart>
        <c:barDir val="bar"/>
        <c:grouping val="stacked"/>
        <c:varyColors val="0"/>
        <c:ser>
          <c:idx val="0"/>
          <c:order val="0"/>
          <c:tx>
            <c:strRef>
              <c:f>Pivot_Table!$J$13:$J$14</c:f>
              <c:strCache>
                <c:ptCount val="1"/>
                <c:pt idx="0">
                  <c:v>X</c:v>
                </c:pt>
              </c:strCache>
            </c:strRef>
          </c:tx>
          <c:spPr>
            <a:solidFill>
              <a:schemeClr val="accent6">
                <a:tint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Pivot_Table!$I$15:$I$55</c:f>
              <c:multiLvlStrCache>
                <c:ptCount val="24"/>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pt idx="22">
                    <c:v>2023</c:v>
                  </c:pt>
                  <c:pt idx="23">
                    <c:v>2024</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lvl>
                  <c:pt idx="0">
                    <c:v>Qtr1</c:v>
                  </c:pt>
                  <c:pt idx="6">
                    <c:v>Qtr2</c:v>
                  </c:pt>
                  <c:pt idx="12">
                    <c:v>Qtr3</c:v>
                  </c:pt>
                  <c:pt idx="18">
                    <c:v>Qtr4</c:v>
                  </c:pt>
                </c:lvl>
              </c:multiLvlStrCache>
            </c:multiLvlStrRef>
          </c:cat>
          <c:val>
            <c:numRef>
              <c:f>Pivot_Table!$J$15:$J$55</c:f>
              <c:numCache>
                <c:formatCode>[$₹-4009]\ #,##0.00</c:formatCode>
                <c:ptCount val="24"/>
                <c:pt idx="0">
                  <c:v>111250</c:v>
                </c:pt>
                <c:pt idx="1">
                  <c:v>3420</c:v>
                </c:pt>
                <c:pt idx="2">
                  <c:v>60032</c:v>
                </c:pt>
                <c:pt idx="3">
                  <c:v>241605</c:v>
                </c:pt>
                <c:pt idx="4">
                  <c:v>20286</c:v>
                </c:pt>
                <c:pt idx="5">
                  <c:v>-17475</c:v>
                </c:pt>
                <c:pt idx="6">
                  <c:v>97376</c:v>
                </c:pt>
                <c:pt idx="7">
                  <c:v>64890</c:v>
                </c:pt>
                <c:pt idx="8">
                  <c:v>18900</c:v>
                </c:pt>
                <c:pt idx="9">
                  <c:v>244549</c:v>
                </c:pt>
                <c:pt idx="10">
                  <c:v>23750</c:v>
                </c:pt>
                <c:pt idx="11">
                  <c:v>0</c:v>
                </c:pt>
                <c:pt idx="12">
                  <c:v>31309</c:v>
                </c:pt>
                <c:pt idx="13">
                  <c:v>215758</c:v>
                </c:pt>
                <c:pt idx="14">
                  <c:v>55550</c:v>
                </c:pt>
                <c:pt idx="15">
                  <c:v>85500</c:v>
                </c:pt>
                <c:pt idx="16">
                  <c:v>158886</c:v>
                </c:pt>
                <c:pt idx="17">
                  <c:v>46580</c:v>
                </c:pt>
                <c:pt idx="18">
                  <c:v>59840</c:v>
                </c:pt>
                <c:pt idx="19">
                  <c:v>170405</c:v>
                </c:pt>
                <c:pt idx="20">
                  <c:v>55930</c:v>
                </c:pt>
                <c:pt idx="21">
                  <c:v>-3420</c:v>
                </c:pt>
                <c:pt idx="22">
                  <c:v>218075</c:v>
                </c:pt>
                <c:pt idx="23">
                  <c:v>133824</c:v>
                </c:pt>
              </c:numCache>
            </c:numRef>
          </c:val>
          <c:extLst>
            <c:ext xmlns:c16="http://schemas.microsoft.com/office/drawing/2014/chart" uri="{C3380CC4-5D6E-409C-BE32-E72D297353CC}">
              <c16:uniqueId val="{00000000-5853-49A5-8182-A6AEA4B56E16}"/>
            </c:ext>
          </c:extLst>
        </c:ser>
        <c:ser>
          <c:idx val="1"/>
          <c:order val="1"/>
          <c:tx>
            <c:strRef>
              <c:f>Pivot_Table!$K$13:$K$14</c:f>
              <c:strCache>
                <c:ptCount val="1"/>
                <c:pt idx="0">
                  <c:v>Y</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Pivot_Table!$I$15:$I$55</c:f>
              <c:multiLvlStrCache>
                <c:ptCount val="24"/>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pt idx="22">
                    <c:v>2023</c:v>
                  </c:pt>
                  <c:pt idx="23">
                    <c:v>2024</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lvl>
                  <c:pt idx="0">
                    <c:v>Qtr1</c:v>
                  </c:pt>
                  <c:pt idx="6">
                    <c:v>Qtr2</c:v>
                  </c:pt>
                  <c:pt idx="12">
                    <c:v>Qtr3</c:v>
                  </c:pt>
                  <c:pt idx="18">
                    <c:v>Qtr4</c:v>
                  </c:pt>
                </c:lvl>
              </c:multiLvlStrCache>
            </c:multiLvlStrRef>
          </c:cat>
          <c:val>
            <c:numRef>
              <c:f>Pivot_Table!$K$15:$K$55</c:f>
              <c:numCache>
                <c:formatCode>[$₹-4009]\ #,##0.00</c:formatCode>
                <c:ptCount val="24"/>
                <c:pt idx="0">
                  <c:v>229442</c:v>
                </c:pt>
                <c:pt idx="1">
                  <c:v>118622</c:v>
                </c:pt>
                <c:pt idx="2">
                  <c:v>66164</c:v>
                </c:pt>
                <c:pt idx="3">
                  <c:v>17800</c:v>
                </c:pt>
                <c:pt idx="4">
                  <c:v>9435</c:v>
                </c:pt>
                <c:pt idx="5">
                  <c:v>47676</c:v>
                </c:pt>
                <c:pt idx="6">
                  <c:v>71340</c:v>
                </c:pt>
                <c:pt idx="7">
                  <c:v>55284</c:v>
                </c:pt>
                <c:pt idx="8">
                  <c:v>106740</c:v>
                </c:pt>
                <c:pt idx="9">
                  <c:v>48100</c:v>
                </c:pt>
                <c:pt idx="10">
                  <c:v>57290</c:v>
                </c:pt>
                <c:pt idx="11">
                  <c:v>133848</c:v>
                </c:pt>
                <c:pt idx="12">
                  <c:v>39449</c:v>
                </c:pt>
                <c:pt idx="13">
                  <c:v>114532</c:v>
                </c:pt>
                <c:pt idx="14">
                  <c:v>78210</c:v>
                </c:pt>
                <c:pt idx="15">
                  <c:v>-30498</c:v>
                </c:pt>
                <c:pt idx="16">
                  <c:v>44448</c:v>
                </c:pt>
                <c:pt idx="17">
                  <c:v>242087</c:v>
                </c:pt>
                <c:pt idx="18">
                  <c:v>63765</c:v>
                </c:pt>
                <c:pt idx="19">
                  <c:v>6764</c:v>
                </c:pt>
                <c:pt idx="20">
                  <c:v>41241</c:v>
                </c:pt>
                <c:pt idx="21">
                  <c:v>-9936</c:v>
                </c:pt>
                <c:pt idx="22">
                  <c:v>124754</c:v>
                </c:pt>
                <c:pt idx="23">
                  <c:v>100155</c:v>
                </c:pt>
              </c:numCache>
            </c:numRef>
          </c:val>
          <c:extLst>
            <c:ext xmlns:c16="http://schemas.microsoft.com/office/drawing/2014/chart" uri="{C3380CC4-5D6E-409C-BE32-E72D297353CC}">
              <c16:uniqueId val="{00000003-1938-4AFF-87E6-964AB99BDE61}"/>
            </c:ext>
          </c:extLst>
        </c:ser>
        <c:ser>
          <c:idx val="2"/>
          <c:order val="2"/>
          <c:tx>
            <c:strRef>
              <c:f>Pivot_Table!$L$13:$L$14</c:f>
              <c:strCache>
                <c:ptCount val="1"/>
                <c:pt idx="0">
                  <c:v>Z</c:v>
                </c:pt>
              </c:strCache>
            </c:strRef>
          </c:tx>
          <c:spPr>
            <a:solidFill>
              <a:schemeClr val="accent6">
                <a:shade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Pivot_Table!$I$15:$I$55</c:f>
              <c:multiLvlStrCache>
                <c:ptCount val="24"/>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pt idx="22">
                    <c:v>2023</c:v>
                  </c:pt>
                  <c:pt idx="23">
                    <c:v>2024</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lvl>
                  <c:pt idx="0">
                    <c:v>Qtr1</c:v>
                  </c:pt>
                  <c:pt idx="6">
                    <c:v>Qtr2</c:v>
                  </c:pt>
                  <c:pt idx="12">
                    <c:v>Qtr3</c:v>
                  </c:pt>
                  <c:pt idx="18">
                    <c:v>Qtr4</c:v>
                  </c:pt>
                </c:lvl>
              </c:multiLvlStrCache>
            </c:multiLvlStrRef>
          </c:cat>
          <c:val>
            <c:numRef>
              <c:f>Pivot_Table!$L$15:$L$55</c:f>
              <c:numCache>
                <c:formatCode>[$₹-4009]\ #,##0.00</c:formatCode>
                <c:ptCount val="24"/>
                <c:pt idx="0">
                  <c:v>152684</c:v>
                </c:pt>
                <c:pt idx="1">
                  <c:v>75650</c:v>
                </c:pt>
                <c:pt idx="2">
                  <c:v>14994</c:v>
                </c:pt>
                <c:pt idx="3">
                  <c:v>106026</c:v>
                </c:pt>
                <c:pt idx="4">
                  <c:v>49848</c:v>
                </c:pt>
                <c:pt idx="5">
                  <c:v>25752</c:v>
                </c:pt>
                <c:pt idx="6">
                  <c:v>43740</c:v>
                </c:pt>
                <c:pt idx="7">
                  <c:v>77946</c:v>
                </c:pt>
                <c:pt idx="8">
                  <c:v>76850</c:v>
                </c:pt>
                <c:pt idx="9">
                  <c:v>159330</c:v>
                </c:pt>
                <c:pt idx="10">
                  <c:v>76722</c:v>
                </c:pt>
                <c:pt idx="11">
                  <c:v>107184</c:v>
                </c:pt>
                <c:pt idx="12">
                  <c:v>59488</c:v>
                </c:pt>
                <c:pt idx="13">
                  <c:v>30441</c:v>
                </c:pt>
                <c:pt idx="14">
                  <c:v>37200</c:v>
                </c:pt>
                <c:pt idx="15">
                  <c:v>91959</c:v>
                </c:pt>
                <c:pt idx="16">
                  <c:v>44312</c:v>
                </c:pt>
                <c:pt idx="17">
                  <c:v>-11628</c:v>
                </c:pt>
                <c:pt idx="18">
                  <c:v>64655</c:v>
                </c:pt>
                <c:pt idx="19">
                  <c:v>40800</c:v>
                </c:pt>
                <c:pt idx="20">
                  <c:v>116876</c:v>
                </c:pt>
                <c:pt idx="21">
                  <c:v>82225</c:v>
                </c:pt>
                <c:pt idx="22">
                  <c:v>65469</c:v>
                </c:pt>
                <c:pt idx="23">
                  <c:v>198682</c:v>
                </c:pt>
              </c:numCache>
            </c:numRef>
          </c:val>
          <c:extLst>
            <c:ext xmlns:c16="http://schemas.microsoft.com/office/drawing/2014/chart" uri="{C3380CC4-5D6E-409C-BE32-E72D297353CC}">
              <c16:uniqueId val="{00000004-1938-4AFF-87E6-964AB99BDE61}"/>
            </c:ext>
          </c:extLst>
        </c:ser>
        <c:dLbls>
          <c:showLegendKey val="0"/>
          <c:showVal val="1"/>
          <c:showCatName val="0"/>
          <c:showSerName val="0"/>
          <c:showPercent val="0"/>
          <c:showBubbleSize val="0"/>
        </c:dLbls>
        <c:gapWidth val="79"/>
        <c:shape val="box"/>
        <c:axId val="89152464"/>
        <c:axId val="89205264"/>
        <c:axId val="0"/>
      </c:bar3DChart>
      <c:catAx>
        <c:axId val="89152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89205264"/>
        <c:crosses val="autoZero"/>
        <c:auto val="1"/>
        <c:lblAlgn val="ctr"/>
        <c:lblOffset val="100"/>
        <c:noMultiLvlLbl val="0"/>
      </c:catAx>
      <c:valAx>
        <c:axId val="89205264"/>
        <c:scaling>
          <c:orientation val="minMax"/>
        </c:scaling>
        <c:delete val="1"/>
        <c:axPos val="b"/>
        <c:numFmt formatCode="[$₹-4009]\ #,##0.00" sourceLinked="1"/>
        <c:majorTickMark val="none"/>
        <c:minorTickMark val="none"/>
        <c:tickLblPos val="nextTo"/>
        <c:crossAx val="89152464"/>
        <c:crosses val="autoZero"/>
        <c:crossBetween val="between"/>
      </c:valAx>
      <c:spPr>
        <a:noFill/>
        <a:ln>
          <a:noFill/>
        </a:ln>
        <a:effectLst/>
      </c:spPr>
    </c:plotArea>
    <c:legend>
      <c:legendPos val="r"/>
      <c:layout>
        <c:manualLayout>
          <c:xMode val="edge"/>
          <c:yMode val="edge"/>
          <c:x val="0.97136064679505474"/>
          <c:y val="0.39221000558724983"/>
          <c:w val="2.8639372955084664E-2"/>
          <c:h val="0.18232352950382003"/>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[FP&amp;A_DASHBOARD_Project _Rasviya.xlsx]Pivot_Table!Monthly Cost by Product</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078861923415428"/>
          <c:y val="1.9895075816641392E-2"/>
          <c:w val="0.82533465965924613"/>
          <c:h val="0.94280911406281731"/>
        </c:manualLayout>
      </c:layout>
      <c:bar3DChart>
        <c:barDir val="bar"/>
        <c:grouping val="stacked"/>
        <c:varyColors val="0"/>
        <c:ser>
          <c:idx val="0"/>
          <c:order val="0"/>
          <c:tx>
            <c:strRef>
              <c:f>Pivot_Table!$Q$13:$Q$14</c:f>
              <c:strCache>
                <c:ptCount val="1"/>
                <c:pt idx="0">
                  <c:v>X</c:v>
                </c:pt>
              </c:strCache>
            </c:strRef>
          </c:tx>
          <c:spPr>
            <a:solidFill>
              <a:schemeClr val="accent6">
                <a:tint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Pivot_Table!$P$15:$P$55</c:f>
              <c:multiLvlStrCache>
                <c:ptCount val="24"/>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pt idx="22">
                    <c:v>2023</c:v>
                  </c:pt>
                  <c:pt idx="23">
                    <c:v>2024</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lvl>
                  <c:pt idx="0">
                    <c:v>Qtr1</c:v>
                  </c:pt>
                  <c:pt idx="6">
                    <c:v>Qtr2</c:v>
                  </c:pt>
                  <c:pt idx="12">
                    <c:v>Qtr3</c:v>
                  </c:pt>
                  <c:pt idx="18">
                    <c:v>Qtr4</c:v>
                  </c:pt>
                </c:lvl>
              </c:multiLvlStrCache>
            </c:multiLvlStrRef>
          </c:cat>
          <c:val>
            <c:numRef>
              <c:f>Pivot_Table!$Q$15:$Q$55</c:f>
              <c:numCache>
                <c:formatCode>[$₹-4009]\ #,##0.00</c:formatCode>
                <c:ptCount val="24"/>
                <c:pt idx="0">
                  <c:v>94518</c:v>
                </c:pt>
                <c:pt idx="1">
                  <c:v>164160</c:v>
                </c:pt>
                <c:pt idx="2">
                  <c:v>40192</c:v>
                </c:pt>
                <c:pt idx="3">
                  <c:v>136880</c:v>
                </c:pt>
                <c:pt idx="4">
                  <c:v>41454</c:v>
                </c:pt>
                <c:pt idx="5">
                  <c:v>144926</c:v>
                </c:pt>
                <c:pt idx="6">
                  <c:v>85408</c:v>
                </c:pt>
                <c:pt idx="7">
                  <c:v>58800</c:v>
                </c:pt>
                <c:pt idx="8">
                  <c:v>30000</c:v>
                </c:pt>
                <c:pt idx="9">
                  <c:v>50429</c:v>
                </c:pt>
                <c:pt idx="10">
                  <c:v>40850</c:v>
                </c:pt>
                <c:pt idx="11">
                  <c:v>93469</c:v>
                </c:pt>
                <c:pt idx="12">
                  <c:v>46898</c:v>
                </c:pt>
                <c:pt idx="13">
                  <c:v>37047</c:v>
                </c:pt>
                <c:pt idx="14">
                  <c:v>13420</c:v>
                </c:pt>
                <c:pt idx="15">
                  <c:v>143250</c:v>
                </c:pt>
                <c:pt idx="16">
                  <c:v>103740</c:v>
                </c:pt>
                <c:pt idx="17">
                  <c:v>37127</c:v>
                </c:pt>
                <c:pt idx="18">
                  <c:v>26800</c:v>
                </c:pt>
                <c:pt idx="19">
                  <c:v>35854</c:v>
                </c:pt>
                <c:pt idx="20">
                  <c:v>15322</c:v>
                </c:pt>
                <c:pt idx="21">
                  <c:v>44460</c:v>
                </c:pt>
                <c:pt idx="22">
                  <c:v>55825</c:v>
                </c:pt>
                <c:pt idx="23">
                  <c:v>57564</c:v>
                </c:pt>
              </c:numCache>
            </c:numRef>
          </c:val>
          <c:extLst>
            <c:ext xmlns:c16="http://schemas.microsoft.com/office/drawing/2014/chart" uri="{C3380CC4-5D6E-409C-BE32-E72D297353CC}">
              <c16:uniqueId val="{00000000-E5D8-4454-BE5E-BF49713AC7A2}"/>
            </c:ext>
          </c:extLst>
        </c:ser>
        <c:ser>
          <c:idx val="1"/>
          <c:order val="1"/>
          <c:tx>
            <c:strRef>
              <c:f>Pivot_Table!$R$13:$R$14</c:f>
              <c:strCache>
                <c:ptCount val="1"/>
                <c:pt idx="0">
                  <c:v>Y</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Pivot_Table!$P$15:$P$55</c:f>
              <c:multiLvlStrCache>
                <c:ptCount val="24"/>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pt idx="22">
                    <c:v>2023</c:v>
                  </c:pt>
                  <c:pt idx="23">
                    <c:v>2024</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lvl>
                  <c:pt idx="0">
                    <c:v>Qtr1</c:v>
                  </c:pt>
                  <c:pt idx="6">
                    <c:v>Qtr2</c:v>
                  </c:pt>
                  <c:pt idx="12">
                    <c:v>Qtr3</c:v>
                  </c:pt>
                  <c:pt idx="18">
                    <c:v>Qtr4</c:v>
                  </c:pt>
                </c:lvl>
              </c:multiLvlStrCache>
            </c:multiLvlStrRef>
          </c:cat>
          <c:val>
            <c:numRef>
              <c:f>Pivot_Table!$R$15:$R$55</c:f>
              <c:numCache>
                <c:formatCode>[$₹-4009]\ #,##0.00</c:formatCode>
                <c:ptCount val="24"/>
                <c:pt idx="0">
                  <c:v>29726</c:v>
                </c:pt>
                <c:pt idx="1">
                  <c:v>136752</c:v>
                </c:pt>
                <c:pt idx="2">
                  <c:v>87848</c:v>
                </c:pt>
                <c:pt idx="3">
                  <c:v>35956</c:v>
                </c:pt>
                <c:pt idx="4">
                  <c:v>87135</c:v>
                </c:pt>
                <c:pt idx="5">
                  <c:v>127136</c:v>
                </c:pt>
                <c:pt idx="6">
                  <c:v>9960</c:v>
                </c:pt>
                <c:pt idx="7">
                  <c:v>24888</c:v>
                </c:pt>
                <c:pt idx="8">
                  <c:v>72360</c:v>
                </c:pt>
                <c:pt idx="9">
                  <c:v>139360</c:v>
                </c:pt>
                <c:pt idx="10">
                  <c:v>99620</c:v>
                </c:pt>
                <c:pt idx="11">
                  <c:v>54450</c:v>
                </c:pt>
                <c:pt idx="12">
                  <c:v>70761</c:v>
                </c:pt>
                <c:pt idx="13">
                  <c:v>95626</c:v>
                </c:pt>
                <c:pt idx="14">
                  <c:v>105435</c:v>
                </c:pt>
                <c:pt idx="15">
                  <c:v>138125</c:v>
                </c:pt>
                <c:pt idx="16">
                  <c:v>60768</c:v>
                </c:pt>
                <c:pt idx="17">
                  <c:v>66638</c:v>
                </c:pt>
                <c:pt idx="18">
                  <c:v>29185</c:v>
                </c:pt>
                <c:pt idx="19">
                  <c:v>18316</c:v>
                </c:pt>
                <c:pt idx="20">
                  <c:v>69207</c:v>
                </c:pt>
                <c:pt idx="21">
                  <c:v>86184</c:v>
                </c:pt>
                <c:pt idx="22">
                  <c:v>86716</c:v>
                </c:pt>
                <c:pt idx="23">
                  <c:v>115335</c:v>
                </c:pt>
              </c:numCache>
            </c:numRef>
          </c:val>
          <c:extLst>
            <c:ext xmlns:c16="http://schemas.microsoft.com/office/drawing/2014/chart" uri="{C3380CC4-5D6E-409C-BE32-E72D297353CC}">
              <c16:uniqueId val="{00000003-9E58-42F3-8996-C3BADBDEA70E}"/>
            </c:ext>
          </c:extLst>
        </c:ser>
        <c:ser>
          <c:idx val="2"/>
          <c:order val="2"/>
          <c:tx>
            <c:strRef>
              <c:f>Pivot_Table!$S$13:$S$14</c:f>
              <c:strCache>
                <c:ptCount val="1"/>
                <c:pt idx="0">
                  <c:v>Z</c:v>
                </c:pt>
              </c:strCache>
            </c:strRef>
          </c:tx>
          <c:spPr>
            <a:solidFill>
              <a:schemeClr val="accent6">
                <a:shade val="6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Pivot_Table!$P$15:$P$55</c:f>
              <c:multiLvlStrCache>
                <c:ptCount val="24"/>
                <c:lvl>
                  <c:pt idx="0">
                    <c:v>2023</c:v>
                  </c:pt>
                  <c:pt idx="1">
                    <c:v>2024</c:v>
                  </c:pt>
                  <c:pt idx="2">
                    <c:v>2023</c:v>
                  </c:pt>
                  <c:pt idx="3">
                    <c:v>2024</c:v>
                  </c:pt>
                  <c:pt idx="4">
                    <c:v>2023</c:v>
                  </c:pt>
                  <c:pt idx="5">
                    <c:v>2024</c:v>
                  </c:pt>
                  <c:pt idx="6">
                    <c:v>2023</c:v>
                  </c:pt>
                  <c:pt idx="7">
                    <c:v>2024</c:v>
                  </c:pt>
                  <c:pt idx="8">
                    <c:v>2023</c:v>
                  </c:pt>
                  <c:pt idx="9">
                    <c:v>2024</c:v>
                  </c:pt>
                  <c:pt idx="10">
                    <c:v>2023</c:v>
                  </c:pt>
                  <c:pt idx="11">
                    <c:v>2024</c:v>
                  </c:pt>
                  <c:pt idx="12">
                    <c:v>2023</c:v>
                  </c:pt>
                  <c:pt idx="13">
                    <c:v>2024</c:v>
                  </c:pt>
                  <c:pt idx="14">
                    <c:v>2023</c:v>
                  </c:pt>
                  <c:pt idx="15">
                    <c:v>2024</c:v>
                  </c:pt>
                  <c:pt idx="16">
                    <c:v>2023</c:v>
                  </c:pt>
                  <c:pt idx="17">
                    <c:v>2024</c:v>
                  </c:pt>
                  <c:pt idx="18">
                    <c:v>2023</c:v>
                  </c:pt>
                  <c:pt idx="19">
                    <c:v>2024</c:v>
                  </c:pt>
                  <c:pt idx="20">
                    <c:v>2023</c:v>
                  </c:pt>
                  <c:pt idx="21">
                    <c:v>2024</c:v>
                  </c:pt>
                  <c:pt idx="22">
                    <c:v>2023</c:v>
                  </c:pt>
                  <c:pt idx="23">
                    <c:v>2024</c:v>
                  </c:pt>
                </c:lvl>
                <c:lvl>
                  <c:pt idx="0">
                    <c:v>Jan</c:v>
                  </c:pt>
                  <c:pt idx="2">
                    <c:v>Feb</c:v>
                  </c:pt>
                  <c:pt idx="4">
                    <c:v>Mar</c:v>
                  </c:pt>
                  <c:pt idx="6">
                    <c:v>Apr</c:v>
                  </c:pt>
                  <c:pt idx="8">
                    <c:v>May</c:v>
                  </c:pt>
                  <c:pt idx="10">
                    <c:v>Jun</c:v>
                  </c:pt>
                  <c:pt idx="12">
                    <c:v>Jul</c:v>
                  </c:pt>
                  <c:pt idx="14">
                    <c:v>Aug</c:v>
                  </c:pt>
                  <c:pt idx="16">
                    <c:v>Sep</c:v>
                  </c:pt>
                  <c:pt idx="18">
                    <c:v>Oct</c:v>
                  </c:pt>
                  <c:pt idx="20">
                    <c:v>Nov</c:v>
                  </c:pt>
                  <c:pt idx="22">
                    <c:v>Dec</c:v>
                  </c:pt>
                </c:lvl>
                <c:lvl>
                  <c:pt idx="0">
                    <c:v>Qtr1</c:v>
                  </c:pt>
                  <c:pt idx="6">
                    <c:v>Qtr2</c:v>
                  </c:pt>
                  <c:pt idx="12">
                    <c:v>Qtr3</c:v>
                  </c:pt>
                  <c:pt idx="18">
                    <c:v>Qtr4</c:v>
                  </c:pt>
                </c:lvl>
              </c:multiLvlStrCache>
            </c:multiLvlStrRef>
          </c:cat>
          <c:val>
            <c:numRef>
              <c:f>Pivot_Table!$S$15:$S$55</c:f>
              <c:numCache>
                <c:formatCode>[$₹-4009]\ #,##0.00</c:formatCode>
                <c:ptCount val="24"/>
                <c:pt idx="0">
                  <c:v>184870</c:v>
                </c:pt>
                <c:pt idx="1">
                  <c:v>82770</c:v>
                </c:pt>
                <c:pt idx="2">
                  <c:v>62237</c:v>
                </c:pt>
                <c:pt idx="3">
                  <c:v>179334</c:v>
                </c:pt>
                <c:pt idx="4">
                  <c:v>46872</c:v>
                </c:pt>
                <c:pt idx="5">
                  <c:v>43384</c:v>
                </c:pt>
                <c:pt idx="6">
                  <c:v>28296</c:v>
                </c:pt>
                <c:pt idx="7">
                  <c:v>13266</c:v>
                </c:pt>
                <c:pt idx="8">
                  <c:v>46534</c:v>
                </c:pt>
                <c:pt idx="9">
                  <c:v>72772</c:v>
                </c:pt>
                <c:pt idx="10">
                  <c:v>51072</c:v>
                </c:pt>
                <c:pt idx="11">
                  <c:v>90480</c:v>
                </c:pt>
                <c:pt idx="12">
                  <c:v>89661</c:v>
                </c:pt>
                <c:pt idx="13">
                  <c:v>31025</c:v>
                </c:pt>
                <c:pt idx="14">
                  <c:v>79440</c:v>
                </c:pt>
                <c:pt idx="15">
                  <c:v>82144</c:v>
                </c:pt>
                <c:pt idx="16">
                  <c:v>74936</c:v>
                </c:pt>
                <c:pt idx="17">
                  <c:v>83844</c:v>
                </c:pt>
                <c:pt idx="18">
                  <c:v>32160</c:v>
                </c:pt>
                <c:pt idx="19">
                  <c:v>176700</c:v>
                </c:pt>
                <c:pt idx="20">
                  <c:v>44652</c:v>
                </c:pt>
                <c:pt idx="21">
                  <c:v>190463</c:v>
                </c:pt>
                <c:pt idx="22">
                  <c:v>89655</c:v>
                </c:pt>
                <c:pt idx="23">
                  <c:v>70422</c:v>
                </c:pt>
              </c:numCache>
            </c:numRef>
          </c:val>
          <c:extLst>
            <c:ext xmlns:c16="http://schemas.microsoft.com/office/drawing/2014/chart" uri="{C3380CC4-5D6E-409C-BE32-E72D297353CC}">
              <c16:uniqueId val="{00000004-9E58-42F3-8996-C3BADBDEA70E}"/>
            </c:ext>
          </c:extLst>
        </c:ser>
        <c:dLbls>
          <c:showLegendKey val="0"/>
          <c:showVal val="1"/>
          <c:showCatName val="0"/>
          <c:showSerName val="0"/>
          <c:showPercent val="0"/>
          <c:showBubbleSize val="0"/>
        </c:dLbls>
        <c:gapWidth val="79"/>
        <c:shape val="box"/>
        <c:axId val="225959280"/>
        <c:axId val="225933360"/>
        <c:axId val="0"/>
      </c:bar3DChart>
      <c:catAx>
        <c:axId val="225959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25933360"/>
        <c:crosses val="autoZero"/>
        <c:auto val="1"/>
        <c:lblAlgn val="ctr"/>
        <c:lblOffset val="100"/>
        <c:noMultiLvlLbl val="0"/>
      </c:catAx>
      <c:valAx>
        <c:axId val="225933360"/>
        <c:scaling>
          <c:orientation val="minMax"/>
        </c:scaling>
        <c:delete val="1"/>
        <c:axPos val="b"/>
        <c:numFmt formatCode="[$₹-4009]\ #,##0.00" sourceLinked="1"/>
        <c:majorTickMark val="none"/>
        <c:minorTickMark val="none"/>
        <c:tickLblPos val="nextTo"/>
        <c:crossAx val="225959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[FP&amp;A_DASHBOARD_Project _Rasviya.xlsx]Pivot_Table!Yearly Profit per Product</c:name>
    <c:fmtId val="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9"/>
      </c:pivotFmt>
      <c:pivotFmt>
        <c:idx val="20"/>
      </c:pivotFmt>
      <c:pivotFmt>
        <c:idx val="21"/>
      </c:pivotFmt>
      <c:pivotFmt>
        <c:idx val="2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3"/>
      </c:pivotFmt>
      <c:pivotFmt>
        <c:idx val="24"/>
      </c:pivotFmt>
      <c:pivotFmt>
        <c:idx val="25"/>
      </c:pivotFmt>
      <c:pivotFmt>
        <c:idx val="26"/>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7"/>
        <c:spPr>
          <a:gradFill rotWithShape="1">
            <a:gsLst>
              <a:gs pos="0">
                <a:schemeClr val="accent6">
                  <a:shade val="76000"/>
                  <a:tint val="96000"/>
                  <a:satMod val="100000"/>
                  <a:lumMod val="104000"/>
                </a:schemeClr>
              </a:gs>
              <a:gs pos="78000">
                <a:schemeClr val="accent6">
                  <a:shade val="76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8"/>
        <c:spPr>
          <a:gradFill rotWithShape="1">
            <a:gsLst>
              <a:gs pos="0">
                <a:schemeClr val="accent6">
                  <a:shade val="76000"/>
                  <a:tint val="96000"/>
                  <a:satMod val="100000"/>
                  <a:lumMod val="104000"/>
                </a:schemeClr>
              </a:gs>
              <a:gs pos="78000">
                <a:schemeClr val="accent6">
                  <a:shade val="76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29"/>
        <c:spPr>
          <a:gradFill rotWithShape="1">
            <a:gsLst>
              <a:gs pos="0">
                <a:schemeClr val="accent6">
                  <a:shade val="76000"/>
                  <a:tint val="96000"/>
                  <a:satMod val="100000"/>
                  <a:lumMod val="104000"/>
                </a:schemeClr>
              </a:gs>
              <a:gs pos="78000">
                <a:schemeClr val="accent6">
                  <a:shade val="76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0"/>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tint val="77000"/>
                  <a:tint val="96000"/>
                  <a:satMod val="100000"/>
                  <a:lumMod val="104000"/>
                </a:schemeClr>
              </a:gs>
              <a:gs pos="78000">
                <a:schemeClr val="accent6">
                  <a:tint val="77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2"/>
        <c:spPr>
          <a:gradFill rotWithShape="1">
            <a:gsLst>
              <a:gs pos="0">
                <a:schemeClr val="accent6">
                  <a:tint val="77000"/>
                  <a:tint val="96000"/>
                  <a:satMod val="100000"/>
                  <a:lumMod val="104000"/>
                </a:schemeClr>
              </a:gs>
              <a:gs pos="78000">
                <a:schemeClr val="accent6">
                  <a:tint val="77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
        <c:idx val="33"/>
        <c:spPr>
          <a:gradFill rotWithShape="1">
            <a:gsLst>
              <a:gs pos="0">
                <a:schemeClr val="accent6">
                  <a:tint val="77000"/>
                  <a:tint val="96000"/>
                  <a:satMod val="100000"/>
                  <a:lumMod val="104000"/>
                </a:schemeClr>
              </a:gs>
              <a:gs pos="78000">
                <a:schemeClr val="accent6">
                  <a:tint val="77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850608304089772"/>
          <c:y val="7.8925619374005829E-2"/>
          <c:w val="0.8473195765070336"/>
          <c:h val="0.86160785033885967"/>
        </c:manualLayout>
      </c:layout>
      <c:bar3DChart>
        <c:barDir val="col"/>
        <c:grouping val="clustered"/>
        <c:varyColors val="0"/>
        <c:ser>
          <c:idx val="0"/>
          <c:order val="0"/>
          <c:tx>
            <c:strRef>
              <c:f>Pivot_Table!$J$59:$J$60</c:f>
              <c:strCache>
                <c:ptCount val="1"/>
                <c:pt idx="0">
                  <c:v>2023</c:v>
                </c:pt>
              </c:strCache>
            </c:strRef>
          </c:tx>
          <c:spPr>
            <a:gradFill rotWithShape="1">
              <a:gsLst>
                <a:gs pos="0">
                  <a:schemeClr val="accent6">
                    <a:shade val="76000"/>
                    <a:tint val="96000"/>
                    <a:satMod val="100000"/>
                    <a:lumMod val="104000"/>
                  </a:schemeClr>
                </a:gs>
                <a:gs pos="78000">
                  <a:schemeClr val="accent6">
                    <a:shade val="76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Pivot_Table!$I$61:$I$64</c:f>
              <c:strCache>
                <c:ptCount val="3"/>
                <c:pt idx="0">
                  <c:v>X</c:v>
                </c:pt>
                <c:pt idx="1">
                  <c:v>Y</c:v>
                </c:pt>
                <c:pt idx="2">
                  <c:v>Z</c:v>
                </c:pt>
              </c:strCache>
            </c:strRef>
          </c:cat>
          <c:val>
            <c:numRef>
              <c:f>Pivot_Table!$J$61:$J$64</c:f>
              <c:numCache>
                <c:formatCode>[$₹-4009]\ #,##0.00</c:formatCode>
                <c:ptCount val="3"/>
                <c:pt idx="0">
                  <c:v>911184</c:v>
                </c:pt>
                <c:pt idx="1">
                  <c:v>932278</c:v>
                </c:pt>
                <c:pt idx="2">
                  <c:v>802838</c:v>
                </c:pt>
              </c:numCache>
            </c:numRef>
          </c:val>
          <c:extLst>
            <c:ext xmlns:c16="http://schemas.microsoft.com/office/drawing/2014/chart" uri="{C3380CC4-5D6E-409C-BE32-E72D297353CC}">
              <c16:uniqueId val="{00000017-2BCF-4A6C-BFB4-366D21BBE850}"/>
            </c:ext>
          </c:extLst>
        </c:ser>
        <c:ser>
          <c:idx val="1"/>
          <c:order val="1"/>
          <c:tx>
            <c:strRef>
              <c:f>Pivot_Table!$K$59:$K$60</c:f>
              <c:strCache>
                <c:ptCount val="1"/>
                <c:pt idx="0">
                  <c:v>2024</c:v>
                </c:pt>
              </c:strCache>
            </c:strRef>
          </c:tx>
          <c:spPr>
            <a:gradFill rotWithShape="1">
              <a:gsLst>
                <a:gs pos="0">
                  <a:schemeClr val="accent6">
                    <a:tint val="77000"/>
                    <a:tint val="96000"/>
                    <a:satMod val="100000"/>
                    <a:lumMod val="104000"/>
                  </a:schemeClr>
                </a:gs>
                <a:gs pos="78000">
                  <a:schemeClr val="accent6">
                    <a:tint val="77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cat>
            <c:strRef>
              <c:f>Pivot_Table!$I$61:$I$64</c:f>
              <c:strCache>
                <c:ptCount val="3"/>
                <c:pt idx="0">
                  <c:v>X</c:v>
                </c:pt>
                <c:pt idx="1">
                  <c:v>Y</c:v>
                </c:pt>
                <c:pt idx="2">
                  <c:v>Z</c:v>
                </c:pt>
              </c:strCache>
            </c:strRef>
          </c:cat>
          <c:val>
            <c:numRef>
              <c:f>Pivot_Table!$K$61:$K$64</c:f>
              <c:numCache>
                <c:formatCode>[$₹-4009]\ #,##0.00</c:formatCode>
                <c:ptCount val="3"/>
                <c:pt idx="0">
                  <c:v>1185636</c:v>
                </c:pt>
                <c:pt idx="1">
                  <c:v>844434</c:v>
                </c:pt>
                <c:pt idx="2">
                  <c:v>984367</c:v>
                </c:pt>
              </c:numCache>
            </c:numRef>
          </c:val>
          <c:extLst>
            <c:ext xmlns:c16="http://schemas.microsoft.com/office/drawing/2014/chart" uri="{C3380CC4-5D6E-409C-BE32-E72D297353CC}">
              <c16:uniqueId val="{00000002-E352-4036-AED0-19CD461EAFC9}"/>
            </c:ext>
          </c:extLst>
        </c:ser>
        <c:dLbls>
          <c:showLegendKey val="0"/>
          <c:showVal val="0"/>
          <c:showCatName val="0"/>
          <c:showSerName val="0"/>
          <c:showPercent val="0"/>
          <c:showBubbleSize val="0"/>
        </c:dLbls>
        <c:gapWidth val="150"/>
        <c:shape val="box"/>
        <c:axId val="1561762544"/>
        <c:axId val="1561768304"/>
        <c:axId val="0"/>
      </c:bar3DChart>
      <c:catAx>
        <c:axId val="15617625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61768304"/>
        <c:crosses val="autoZero"/>
        <c:auto val="1"/>
        <c:lblAlgn val="ctr"/>
        <c:lblOffset val="100"/>
        <c:noMultiLvlLbl val="0"/>
      </c:catAx>
      <c:valAx>
        <c:axId val="1561768304"/>
        <c:scaling>
          <c:orientation val="minMax"/>
        </c:scaling>
        <c:delete val="0"/>
        <c:axPos val="l"/>
        <c:majorGridlines>
          <c:spPr>
            <a:ln w="9525" cap="flat" cmpd="sng" algn="ctr">
              <a:solidFill>
                <a:schemeClr val="tx1">
                  <a:lumMod val="15000"/>
                  <a:lumOff val="85000"/>
                </a:schemeClr>
              </a:solidFill>
              <a:round/>
            </a:ln>
            <a:effectLst/>
          </c:spPr>
        </c:majorGridlines>
        <c:numFmt formatCode="[$₹-4009]\ #,##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1561762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12</xdr:col>
      <xdr:colOff>408047</xdr:colOff>
      <xdr:row>2</xdr:row>
      <xdr:rowOff>71129</xdr:rowOff>
    </xdr:from>
    <xdr:to>
      <xdr:col>14</xdr:col>
      <xdr:colOff>363674</xdr:colOff>
      <xdr:row>10</xdr:row>
      <xdr:rowOff>122548</xdr:rowOff>
    </xdr:to>
    <mc:AlternateContent xmlns:mc="http://schemas.openxmlformats.org/markup-compatibility/2006" xmlns:a14="http://schemas.microsoft.com/office/drawing/2010/main">
      <mc:Choice Requires="a14">
        <xdr:graphicFrame macro="">
          <xdr:nvGraphicFramePr>
            <xdr:cNvPr id="20" name="MONTH (Month)">
              <a:extLst>
                <a:ext uri="{FF2B5EF4-FFF2-40B4-BE49-F238E27FC236}">
                  <a16:creationId xmlns:a16="http://schemas.microsoft.com/office/drawing/2014/main" id="{E6EA39C8-DCB5-60F6-FC7D-3D9AFC31EFB8}"/>
                </a:ext>
              </a:extLst>
            </xdr:cNvPr>
            <xdr:cNvGraphicFramePr/>
          </xdr:nvGraphicFramePr>
          <xdr:xfrm>
            <a:off x="0" y="0"/>
            <a:ext cx="0" cy="0"/>
          </xdr:xfrm>
          <a:graphic>
            <a:graphicData uri="http://schemas.microsoft.com/office/drawing/2010/slicer">
              <sle:slicer xmlns:sle="http://schemas.microsoft.com/office/drawing/2010/slicer" name="MONTH (Month)"/>
            </a:graphicData>
          </a:graphic>
        </xdr:graphicFrame>
      </mc:Choice>
      <mc:Fallback xmlns="">
        <xdr:sp macro="" textlink="">
          <xdr:nvSpPr>
            <xdr:cNvPr id="0" name=""/>
            <xdr:cNvSpPr>
              <a:spLocks noTextEdit="1"/>
            </xdr:cNvSpPr>
          </xdr:nvSpPr>
          <xdr:spPr>
            <a:xfrm>
              <a:off x="11848289" y="521774"/>
              <a:ext cx="1830049" cy="1608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457068</xdr:colOff>
      <xdr:row>2</xdr:row>
      <xdr:rowOff>72253</xdr:rowOff>
    </xdr:from>
    <xdr:to>
      <xdr:col>12</xdr:col>
      <xdr:colOff>148775</xdr:colOff>
      <xdr:row>10</xdr:row>
      <xdr:rowOff>123672</xdr:rowOff>
    </xdr:to>
    <mc:AlternateContent xmlns:mc="http://schemas.openxmlformats.org/markup-compatibility/2006" xmlns:a14="http://schemas.microsoft.com/office/drawing/2010/main">
      <mc:Choice Requires="a14">
        <xdr:graphicFrame macro="">
          <xdr:nvGraphicFramePr>
            <xdr:cNvPr id="21" name="MONTH (Quarter)">
              <a:extLst>
                <a:ext uri="{FF2B5EF4-FFF2-40B4-BE49-F238E27FC236}">
                  <a16:creationId xmlns:a16="http://schemas.microsoft.com/office/drawing/2014/main" id="{845AC0A8-E819-E6A8-1288-BE4CB214B489}"/>
                </a:ext>
              </a:extLst>
            </xdr:cNvPr>
            <xdr:cNvGraphicFramePr/>
          </xdr:nvGraphicFramePr>
          <xdr:xfrm>
            <a:off x="0" y="0"/>
            <a:ext cx="0" cy="0"/>
          </xdr:xfrm>
          <a:graphic>
            <a:graphicData uri="http://schemas.microsoft.com/office/drawing/2010/slicer">
              <sle:slicer xmlns:sle="http://schemas.microsoft.com/office/drawing/2010/slicer" name="MONTH (Quarter)"/>
            </a:graphicData>
          </a:graphic>
        </xdr:graphicFrame>
      </mc:Choice>
      <mc:Fallback xmlns="">
        <xdr:sp macro="" textlink="">
          <xdr:nvSpPr>
            <xdr:cNvPr id="0" name=""/>
            <xdr:cNvSpPr>
              <a:spLocks noTextEdit="1"/>
            </xdr:cNvSpPr>
          </xdr:nvSpPr>
          <xdr:spPr>
            <a:xfrm>
              <a:off x="9766987" y="522898"/>
              <a:ext cx="1824554" cy="1608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334292</xdr:colOff>
      <xdr:row>2</xdr:row>
      <xdr:rowOff>50646</xdr:rowOff>
    </xdr:from>
    <xdr:to>
      <xdr:col>10</xdr:col>
      <xdr:colOff>110731</xdr:colOff>
      <xdr:row>10</xdr:row>
      <xdr:rowOff>102065</xdr:rowOff>
    </xdr:to>
    <mc:AlternateContent xmlns:mc="http://schemas.openxmlformats.org/markup-compatibility/2006" xmlns:a14="http://schemas.microsoft.com/office/drawing/2010/main">
      <mc:Choice Requires="a14">
        <xdr:graphicFrame macro="">
          <xdr:nvGraphicFramePr>
            <xdr:cNvPr id="22" name="MONTH (Year)">
              <a:extLst>
                <a:ext uri="{FF2B5EF4-FFF2-40B4-BE49-F238E27FC236}">
                  <a16:creationId xmlns:a16="http://schemas.microsoft.com/office/drawing/2014/main" id="{76AEA737-7395-2C4E-FDCA-432E89DBEB7A}"/>
                </a:ext>
              </a:extLst>
            </xdr:cNvPr>
            <xdr:cNvGraphicFramePr/>
          </xdr:nvGraphicFramePr>
          <xdr:xfrm>
            <a:off x="0" y="0"/>
            <a:ext cx="0" cy="0"/>
          </xdr:xfrm>
          <a:graphic>
            <a:graphicData uri="http://schemas.microsoft.com/office/drawing/2010/slicer">
              <sle:slicer xmlns:sle="http://schemas.microsoft.com/office/drawing/2010/slicer" name="MONTH (Year)"/>
            </a:graphicData>
          </a:graphic>
        </xdr:graphicFrame>
      </mc:Choice>
      <mc:Fallback xmlns="">
        <xdr:sp macro="" textlink="">
          <xdr:nvSpPr>
            <xdr:cNvPr id="0" name=""/>
            <xdr:cNvSpPr>
              <a:spLocks noTextEdit="1"/>
            </xdr:cNvSpPr>
          </xdr:nvSpPr>
          <xdr:spPr>
            <a:xfrm>
              <a:off x="7647034" y="501291"/>
              <a:ext cx="1837293" cy="1608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947853</xdr:colOff>
      <xdr:row>2</xdr:row>
      <xdr:rowOff>46775</xdr:rowOff>
    </xdr:from>
    <xdr:to>
      <xdr:col>7</xdr:col>
      <xdr:colOff>808553</xdr:colOff>
      <xdr:row>10</xdr:row>
      <xdr:rowOff>98194</xdr:rowOff>
    </xdr:to>
    <mc:AlternateContent xmlns:mc="http://schemas.openxmlformats.org/markup-compatibility/2006" xmlns:a14="http://schemas.microsoft.com/office/drawing/2010/main">
      <mc:Choice Requires="a14">
        <xdr:graphicFrame macro="">
          <xdr:nvGraphicFramePr>
            <xdr:cNvPr id="23" name="PRODUCT">
              <a:extLst>
                <a:ext uri="{FF2B5EF4-FFF2-40B4-BE49-F238E27FC236}">
                  <a16:creationId xmlns:a16="http://schemas.microsoft.com/office/drawing/2014/main" id="{E6C93568-4904-9EE9-BB07-4EF7604B41A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5618176" y="497420"/>
              <a:ext cx="1827301" cy="16081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1157469</xdr:colOff>
      <xdr:row>3</xdr:row>
      <xdr:rowOff>68813</xdr:rowOff>
    </xdr:from>
    <xdr:to>
      <xdr:col>10</xdr:col>
      <xdr:colOff>791281</xdr:colOff>
      <xdr:row>11</xdr:row>
      <xdr:rowOff>52193</xdr:rowOff>
    </xdr:to>
    <xdr:sp macro="" textlink="">
      <xdr:nvSpPr>
        <xdr:cNvPr id="6" name="Rectangle: Rounded Corners 5">
          <a:extLst>
            <a:ext uri="{FF2B5EF4-FFF2-40B4-BE49-F238E27FC236}">
              <a16:creationId xmlns:a16="http://schemas.microsoft.com/office/drawing/2014/main" id="{9CA89DD4-23A0-0FE5-A493-0656377A4849}"/>
            </a:ext>
          </a:extLst>
        </xdr:cNvPr>
        <xdr:cNvSpPr/>
      </xdr:nvSpPr>
      <xdr:spPr>
        <a:xfrm>
          <a:off x="12685161" y="891057"/>
          <a:ext cx="2515735" cy="1481328"/>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002060"/>
              </a:solidFill>
              <a:latin typeface="Times New Roman" panose="02020603050405020304" pitchFamily="18" charset="0"/>
              <a:cs typeface="Times New Roman" panose="02020603050405020304" pitchFamily="18" charset="0"/>
            </a:rPr>
            <a:t>TOTAL</a:t>
          </a:r>
        </a:p>
        <a:p>
          <a:pPr algn="ctr"/>
          <a:r>
            <a:rPr lang="en-US" sz="2000" b="1">
              <a:solidFill>
                <a:srgbClr val="002060"/>
              </a:solidFill>
              <a:latin typeface="Times New Roman" panose="02020603050405020304" pitchFamily="18" charset="0"/>
              <a:cs typeface="Times New Roman" panose="02020603050405020304" pitchFamily="18" charset="0"/>
            </a:rPr>
            <a:t> REVENUE</a:t>
          </a:r>
        </a:p>
      </xdr:txBody>
    </xdr:sp>
    <xdr:clientData/>
  </xdr:twoCellAnchor>
  <xdr:twoCellAnchor>
    <xdr:from>
      <xdr:col>8</xdr:col>
      <xdr:colOff>1394662</xdr:colOff>
      <xdr:row>7</xdr:row>
      <xdr:rowOff>98012</xdr:rowOff>
    </xdr:from>
    <xdr:to>
      <xdr:col>10</xdr:col>
      <xdr:colOff>525554</xdr:colOff>
      <xdr:row>9</xdr:row>
      <xdr:rowOff>186503</xdr:rowOff>
    </xdr:to>
    <xdr:sp macro="" textlink="AA3">
      <xdr:nvSpPr>
        <xdr:cNvPr id="7" name="Rectangle: Rounded Corners 6">
          <a:extLst>
            <a:ext uri="{FF2B5EF4-FFF2-40B4-BE49-F238E27FC236}">
              <a16:creationId xmlns:a16="http://schemas.microsoft.com/office/drawing/2014/main" id="{AD075512-17E1-7079-CC80-CD1A34915216}"/>
            </a:ext>
          </a:extLst>
        </xdr:cNvPr>
        <xdr:cNvSpPr/>
      </xdr:nvSpPr>
      <xdr:spPr>
        <a:xfrm>
          <a:off x="12922354" y="1669230"/>
          <a:ext cx="2012815" cy="462978"/>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4CEEA37-F915-4E9A-9542-31A2009C18F3}" type="TxLink">
            <a:rPr lang="en-US" sz="2000" b="1" i="0" u="none" strike="noStrike">
              <a:solidFill>
                <a:schemeClr val="bg1"/>
              </a:solidFill>
              <a:latin typeface="Times New Roman"/>
              <a:ea typeface="Calibri"/>
              <a:cs typeface="Times New Roman"/>
            </a:rPr>
            <a:pPr algn="ctr"/>
            <a:t>₹ 11,053,606.00</a:t>
          </a:fld>
          <a:endParaRPr lang="en-US" sz="2000" b="1">
            <a:solidFill>
              <a:schemeClr val="bg1"/>
            </a:solidFill>
          </a:endParaRPr>
        </a:p>
      </xdr:txBody>
    </xdr:sp>
    <xdr:clientData/>
  </xdr:twoCellAnchor>
  <xdr:twoCellAnchor>
    <xdr:from>
      <xdr:col>10</xdr:col>
      <xdr:colOff>1170177</xdr:colOff>
      <xdr:row>3</xdr:row>
      <xdr:rowOff>41634</xdr:rowOff>
    </xdr:from>
    <xdr:to>
      <xdr:col>12</xdr:col>
      <xdr:colOff>803379</xdr:colOff>
      <xdr:row>11</xdr:row>
      <xdr:rowOff>25014</xdr:rowOff>
    </xdr:to>
    <xdr:sp macro="" textlink="">
      <xdr:nvSpPr>
        <xdr:cNvPr id="8" name="Rectangle: Rounded Corners 7">
          <a:extLst>
            <a:ext uri="{FF2B5EF4-FFF2-40B4-BE49-F238E27FC236}">
              <a16:creationId xmlns:a16="http://schemas.microsoft.com/office/drawing/2014/main" id="{96DD1E19-F8D7-4A08-9B76-A6C5D374A662}"/>
            </a:ext>
          </a:extLst>
        </xdr:cNvPr>
        <xdr:cNvSpPr/>
      </xdr:nvSpPr>
      <xdr:spPr>
        <a:xfrm>
          <a:off x="15579792" y="863878"/>
          <a:ext cx="2515125" cy="1481328"/>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002060"/>
              </a:solidFill>
              <a:latin typeface="Times New Roman" panose="02020603050405020304" pitchFamily="18" charset="0"/>
              <a:cs typeface="Times New Roman" panose="02020603050405020304" pitchFamily="18" charset="0"/>
            </a:rPr>
            <a:t> TOTAL</a:t>
          </a:r>
        </a:p>
        <a:p>
          <a:pPr algn="ctr"/>
          <a:r>
            <a:rPr lang="en-US" sz="2000" b="1">
              <a:solidFill>
                <a:srgbClr val="002060"/>
              </a:solidFill>
              <a:latin typeface="Times New Roman" panose="02020603050405020304" pitchFamily="18" charset="0"/>
              <a:cs typeface="Times New Roman" panose="02020603050405020304" pitchFamily="18" charset="0"/>
            </a:rPr>
            <a:t> COST</a:t>
          </a:r>
        </a:p>
      </xdr:txBody>
    </xdr:sp>
    <xdr:clientData/>
  </xdr:twoCellAnchor>
  <xdr:twoCellAnchor>
    <xdr:from>
      <xdr:col>14</xdr:col>
      <xdr:colOff>1149909</xdr:colOff>
      <xdr:row>3</xdr:row>
      <xdr:rowOff>30948</xdr:rowOff>
    </xdr:from>
    <xdr:to>
      <xdr:col>16</xdr:col>
      <xdr:colOff>783111</xdr:colOff>
      <xdr:row>11</xdr:row>
      <xdr:rowOff>16962</xdr:rowOff>
    </xdr:to>
    <xdr:sp macro="" textlink="">
      <xdr:nvSpPr>
        <xdr:cNvPr id="10" name="Rectangle: Rounded Corners 9">
          <a:extLst>
            <a:ext uri="{FF2B5EF4-FFF2-40B4-BE49-F238E27FC236}">
              <a16:creationId xmlns:a16="http://schemas.microsoft.com/office/drawing/2014/main" id="{299F2456-FB7B-40C2-A513-A0EC9588A75A}"/>
            </a:ext>
          </a:extLst>
        </xdr:cNvPr>
        <xdr:cNvSpPr/>
      </xdr:nvSpPr>
      <xdr:spPr>
        <a:xfrm>
          <a:off x="21286295" y="857213"/>
          <a:ext cx="2509828" cy="1454930"/>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002060"/>
              </a:solidFill>
              <a:latin typeface="Times New Roman" panose="02020603050405020304" pitchFamily="18" charset="0"/>
              <a:cs typeface="Times New Roman" panose="02020603050405020304" pitchFamily="18" charset="0"/>
            </a:rPr>
            <a:t>AVERAGE</a:t>
          </a:r>
          <a:r>
            <a:rPr lang="en-US" sz="2000" b="1" baseline="0">
              <a:solidFill>
                <a:srgbClr val="002060"/>
              </a:solidFill>
              <a:latin typeface="Times New Roman" panose="02020603050405020304" pitchFamily="18" charset="0"/>
              <a:cs typeface="Times New Roman" panose="02020603050405020304" pitchFamily="18" charset="0"/>
            </a:rPr>
            <a:t> PROFIT%</a:t>
          </a:r>
          <a:endParaRPr lang="en-US" sz="2000" b="1">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1139487</xdr:colOff>
      <xdr:row>3</xdr:row>
      <xdr:rowOff>64725</xdr:rowOff>
    </xdr:from>
    <xdr:to>
      <xdr:col>14</xdr:col>
      <xdr:colOff>772689</xdr:colOff>
      <xdr:row>11</xdr:row>
      <xdr:rowOff>47111</xdr:rowOff>
    </xdr:to>
    <xdr:sp macro="" textlink="">
      <xdr:nvSpPr>
        <xdr:cNvPr id="11" name="Rectangle: Rounded Corners 10">
          <a:extLst>
            <a:ext uri="{FF2B5EF4-FFF2-40B4-BE49-F238E27FC236}">
              <a16:creationId xmlns:a16="http://schemas.microsoft.com/office/drawing/2014/main" id="{A3B83621-C546-45D2-AAEE-D201CEEC36BE}"/>
            </a:ext>
          </a:extLst>
        </xdr:cNvPr>
        <xdr:cNvSpPr/>
      </xdr:nvSpPr>
      <xdr:spPr>
        <a:xfrm>
          <a:off x="18431025" y="886969"/>
          <a:ext cx="2515126" cy="1480334"/>
        </a:xfrm>
        <a:prstGeom prst="round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solidFill>
                <a:srgbClr val="002060"/>
              </a:solidFill>
              <a:latin typeface="Times New Roman" panose="02020603050405020304" pitchFamily="18" charset="0"/>
              <a:cs typeface="Times New Roman" panose="02020603050405020304" pitchFamily="18" charset="0"/>
            </a:rPr>
            <a:t>TOTAL</a:t>
          </a:r>
        </a:p>
        <a:p>
          <a:pPr algn="ctr"/>
          <a:r>
            <a:rPr lang="en-US" sz="2000" b="1">
              <a:solidFill>
                <a:srgbClr val="002060"/>
              </a:solidFill>
              <a:latin typeface="Times New Roman" panose="02020603050405020304" pitchFamily="18" charset="0"/>
              <a:cs typeface="Times New Roman" panose="02020603050405020304" pitchFamily="18" charset="0"/>
            </a:rPr>
            <a:t> PROFIT</a:t>
          </a:r>
        </a:p>
      </xdr:txBody>
    </xdr:sp>
    <xdr:clientData/>
  </xdr:twoCellAnchor>
  <xdr:twoCellAnchor>
    <xdr:from>
      <xdr:col>11</xdr:col>
      <xdr:colOff>7577</xdr:colOff>
      <xdr:row>7</xdr:row>
      <xdr:rowOff>96564</xdr:rowOff>
    </xdr:from>
    <xdr:to>
      <xdr:col>12</xdr:col>
      <xdr:colOff>579431</xdr:colOff>
      <xdr:row>9</xdr:row>
      <xdr:rowOff>185055</xdr:rowOff>
    </xdr:to>
    <xdr:sp macro="" textlink="AA4">
      <xdr:nvSpPr>
        <xdr:cNvPr id="14" name="Rectangle: Rounded Corners 13">
          <a:extLst>
            <a:ext uri="{FF2B5EF4-FFF2-40B4-BE49-F238E27FC236}">
              <a16:creationId xmlns:a16="http://schemas.microsoft.com/office/drawing/2014/main" id="{BBE6C942-1B3F-4ABC-BA88-64BB0E4BD414}"/>
            </a:ext>
          </a:extLst>
        </xdr:cNvPr>
        <xdr:cNvSpPr/>
      </xdr:nvSpPr>
      <xdr:spPr>
        <a:xfrm>
          <a:off x="15858154" y="1667782"/>
          <a:ext cx="2012815" cy="462978"/>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6A3B0F6E-51BB-4D52-8576-08BD1F304F42}"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 5,392,869.00</a:t>
          </a:fld>
          <a:endParaRPr lang="en-US"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12</xdr:col>
      <xdr:colOff>1393260</xdr:colOff>
      <xdr:row>7</xdr:row>
      <xdr:rowOff>126018</xdr:rowOff>
    </xdr:from>
    <xdr:to>
      <xdr:col>14</xdr:col>
      <xdr:colOff>524153</xdr:colOff>
      <xdr:row>10</xdr:row>
      <xdr:rowOff>27265</xdr:rowOff>
    </xdr:to>
    <xdr:sp macro="" textlink="AA5">
      <xdr:nvSpPr>
        <xdr:cNvPr id="15" name="Rectangle: Rounded Corners 14">
          <a:extLst>
            <a:ext uri="{FF2B5EF4-FFF2-40B4-BE49-F238E27FC236}">
              <a16:creationId xmlns:a16="http://schemas.microsoft.com/office/drawing/2014/main" id="{E5BC0581-714E-4AC1-A517-ED88986B3B47}"/>
            </a:ext>
          </a:extLst>
        </xdr:cNvPr>
        <xdr:cNvSpPr/>
      </xdr:nvSpPr>
      <xdr:spPr>
        <a:xfrm>
          <a:off x="18684798" y="1697236"/>
          <a:ext cx="2012817" cy="462978"/>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1A4D832F-9D1B-4445-BB65-B0FB8E054E52}"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 5,660,737.00</a:t>
          </a:fld>
          <a:endParaRPr lang="en-US"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1417731</xdr:colOff>
      <xdr:row>7</xdr:row>
      <xdr:rowOff>96658</xdr:rowOff>
    </xdr:from>
    <xdr:to>
      <xdr:col>16</xdr:col>
      <xdr:colOff>548623</xdr:colOff>
      <xdr:row>10</xdr:row>
      <xdr:rowOff>3720</xdr:rowOff>
    </xdr:to>
    <xdr:sp macro="" textlink="AA6">
      <xdr:nvSpPr>
        <xdr:cNvPr id="16" name="Rectangle: Rounded Corners 15">
          <a:extLst>
            <a:ext uri="{FF2B5EF4-FFF2-40B4-BE49-F238E27FC236}">
              <a16:creationId xmlns:a16="http://schemas.microsoft.com/office/drawing/2014/main" id="{8D44CF5C-0EEA-409A-9F27-152251669272}"/>
            </a:ext>
          </a:extLst>
        </xdr:cNvPr>
        <xdr:cNvSpPr/>
      </xdr:nvSpPr>
      <xdr:spPr>
        <a:xfrm>
          <a:off x="21556302" y="1638801"/>
          <a:ext cx="2007831" cy="451348"/>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F511617E-59A3-4685-B505-5FEC3F7DAE93}" type="TxLink">
            <a:rPr lang="en-US" sz="2000" b="1" i="0" u="none" strike="noStrike">
              <a:solidFill>
                <a:schemeClr val="bg1"/>
              </a:solidFill>
              <a:latin typeface="Times New Roman" panose="02020603050405020304" pitchFamily="18" charset="0"/>
              <a:ea typeface="Calibri"/>
              <a:cs typeface="Times New Roman" panose="02020603050405020304" pitchFamily="18" charset="0"/>
            </a:rPr>
            <a:pPr algn="ctr"/>
            <a:t>47%</a:t>
          </a:fld>
          <a:endParaRPr lang="en-US" sz="2000" b="1">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588538</xdr:colOff>
      <xdr:row>14</xdr:row>
      <xdr:rowOff>150503</xdr:rowOff>
    </xdr:from>
    <xdr:to>
      <xdr:col>8</xdr:col>
      <xdr:colOff>440973</xdr:colOff>
      <xdr:row>47</xdr:row>
      <xdr:rowOff>103181</xdr:rowOff>
    </xdr:to>
    <xdr:graphicFrame macro="">
      <xdr:nvGraphicFramePr>
        <xdr:cNvPr id="17" name="Revenue Trend by Month">
          <a:extLst>
            <a:ext uri="{FF2B5EF4-FFF2-40B4-BE49-F238E27FC236}">
              <a16:creationId xmlns:a16="http://schemas.microsoft.com/office/drawing/2014/main" id="{BBC02480-7FC6-E399-9A13-711AB8840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597844</xdr:colOff>
      <xdr:row>12</xdr:row>
      <xdr:rowOff>180799</xdr:rowOff>
    </xdr:from>
    <xdr:to>
      <xdr:col>8</xdr:col>
      <xdr:colOff>470844</xdr:colOff>
      <xdr:row>14</xdr:row>
      <xdr:rowOff>165558</xdr:rowOff>
    </xdr:to>
    <xdr:sp macro="" textlink="">
      <xdr:nvSpPr>
        <xdr:cNvPr id="18" name="Rectangle 17">
          <a:extLst>
            <a:ext uri="{FF2B5EF4-FFF2-40B4-BE49-F238E27FC236}">
              <a16:creationId xmlns:a16="http://schemas.microsoft.com/office/drawing/2014/main" id="{C3D616C6-2C76-4128-6500-8F9866808E41}"/>
            </a:ext>
          </a:extLst>
        </xdr:cNvPr>
        <xdr:cNvSpPr/>
      </xdr:nvSpPr>
      <xdr:spPr>
        <a:xfrm>
          <a:off x="597844" y="2667882"/>
          <a:ext cx="11408833" cy="355176"/>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1">
              <a:solidFill>
                <a:srgbClr val="002060"/>
              </a:solidFill>
              <a:latin typeface="Times New Roman" panose="02020603050405020304" pitchFamily="18" charset="0"/>
              <a:cs typeface="Times New Roman" panose="02020603050405020304" pitchFamily="18" charset="0"/>
            </a:rPr>
            <a:t>Revenue Trend by Month</a:t>
          </a:r>
        </a:p>
      </xdr:txBody>
    </xdr:sp>
    <xdr:clientData/>
  </xdr:twoCellAnchor>
  <xdr:twoCellAnchor>
    <xdr:from>
      <xdr:col>8</xdr:col>
      <xdr:colOff>1011115</xdr:colOff>
      <xdr:row>17</xdr:row>
      <xdr:rowOff>94661</xdr:rowOff>
    </xdr:from>
    <xdr:to>
      <xdr:col>16</xdr:col>
      <xdr:colOff>864602</xdr:colOff>
      <xdr:row>51</xdr:row>
      <xdr:rowOff>158750</xdr:rowOff>
    </xdr:to>
    <xdr:graphicFrame macro="">
      <xdr:nvGraphicFramePr>
        <xdr:cNvPr id="19" name="Profit % Trend by Year">
          <a:extLst>
            <a:ext uri="{FF2B5EF4-FFF2-40B4-BE49-F238E27FC236}">
              <a16:creationId xmlns:a16="http://schemas.microsoft.com/office/drawing/2014/main" id="{F0229C83-1477-B777-0346-7D76DE1013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992718</xdr:colOff>
      <xdr:row>15</xdr:row>
      <xdr:rowOff>111755</xdr:rowOff>
    </xdr:from>
    <xdr:to>
      <xdr:col>16</xdr:col>
      <xdr:colOff>846205</xdr:colOff>
      <xdr:row>17</xdr:row>
      <xdr:rowOff>96515</xdr:rowOff>
    </xdr:to>
    <xdr:sp macro="" textlink="">
      <xdr:nvSpPr>
        <xdr:cNvPr id="20" name="Rectangle 19">
          <a:extLst>
            <a:ext uri="{FF2B5EF4-FFF2-40B4-BE49-F238E27FC236}">
              <a16:creationId xmlns:a16="http://schemas.microsoft.com/office/drawing/2014/main" id="{23742A6C-69A1-418C-8BE4-DBCC96D278E7}"/>
            </a:ext>
          </a:extLst>
        </xdr:cNvPr>
        <xdr:cNvSpPr/>
      </xdr:nvSpPr>
      <xdr:spPr>
        <a:xfrm>
          <a:off x="12528551" y="3154463"/>
          <a:ext cx="11389321" cy="355177"/>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1">
              <a:solidFill>
                <a:srgbClr val="002060"/>
              </a:solidFill>
              <a:latin typeface="Times New Roman" panose="02020603050405020304" pitchFamily="18" charset="0"/>
              <a:cs typeface="Times New Roman" panose="02020603050405020304" pitchFamily="18" charset="0"/>
            </a:rPr>
            <a:t>Profit % Trend by Year</a:t>
          </a:r>
        </a:p>
      </xdr:txBody>
    </xdr:sp>
    <xdr:clientData/>
  </xdr:twoCellAnchor>
  <xdr:twoCellAnchor>
    <xdr:from>
      <xdr:col>12</xdr:col>
      <xdr:colOff>904875</xdr:colOff>
      <xdr:row>55</xdr:row>
      <xdr:rowOff>95250</xdr:rowOff>
    </xdr:from>
    <xdr:to>
      <xdr:col>24</xdr:col>
      <xdr:colOff>36786</xdr:colOff>
      <xdr:row>92</xdr:row>
      <xdr:rowOff>77543</xdr:rowOff>
    </xdr:to>
    <xdr:graphicFrame macro="">
      <xdr:nvGraphicFramePr>
        <xdr:cNvPr id="2" name="Profit by Product">
          <a:extLst>
            <a:ext uri="{FF2B5EF4-FFF2-40B4-BE49-F238E27FC236}">
              <a16:creationId xmlns:a16="http://schemas.microsoft.com/office/drawing/2014/main" id="{B077A41C-151F-5096-C44F-60E62FC57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919654</xdr:colOff>
      <xdr:row>53</xdr:row>
      <xdr:rowOff>70035</xdr:rowOff>
    </xdr:from>
    <xdr:to>
      <xdr:col>24</xdr:col>
      <xdr:colOff>36785</xdr:colOff>
      <xdr:row>55</xdr:row>
      <xdr:rowOff>131380</xdr:rowOff>
    </xdr:to>
    <xdr:sp macro="" textlink="">
      <xdr:nvSpPr>
        <xdr:cNvPr id="3" name="Rectangle 2">
          <a:extLst>
            <a:ext uri="{FF2B5EF4-FFF2-40B4-BE49-F238E27FC236}">
              <a16:creationId xmlns:a16="http://schemas.microsoft.com/office/drawing/2014/main" id="{2041F05B-C89C-C5A6-8311-FB0530714E3C}"/>
            </a:ext>
          </a:extLst>
        </xdr:cNvPr>
        <xdr:cNvSpPr/>
      </xdr:nvSpPr>
      <xdr:spPr>
        <a:xfrm>
          <a:off x="18261723" y="9660725"/>
          <a:ext cx="16459200" cy="411689"/>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1">
              <a:solidFill>
                <a:srgbClr val="002060"/>
              </a:solidFill>
              <a:latin typeface="Times New Roman" panose="02020603050405020304" pitchFamily="18" charset="0"/>
              <a:cs typeface="Times New Roman" panose="02020603050405020304" pitchFamily="18" charset="0"/>
            </a:rPr>
            <a:t>Profit by Product</a:t>
          </a:r>
        </a:p>
      </xdr:txBody>
    </xdr:sp>
    <xdr:clientData/>
  </xdr:twoCellAnchor>
  <xdr:twoCellAnchor>
    <xdr:from>
      <xdr:col>0</xdr:col>
      <xdr:colOff>725061</xdr:colOff>
      <xdr:row>55</xdr:row>
      <xdr:rowOff>150071</xdr:rowOff>
    </xdr:from>
    <xdr:to>
      <xdr:col>11</xdr:col>
      <xdr:colOff>1287364</xdr:colOff>
      <xdr:row>92</xdr:row>
      <xdr:rowOff>69491</xdr:rowOff>
    </xdr:to>
    <xdr:graphicFrame macro="">
      <xdr:nvGraphicFramePr>
        <xdr:cNvPr id="5" name="Chart 2">
          <a:extLst>
            <a:ext uri="{FF2B5EF4-FFF2-40B4-BE49-F238E27FC236}">
              <a16:creationId xmlns:a16="http://schemas.microsoft.com/office/drawing/2014/main" id="{84E20B88-FAB7-9936-3586-847954CA3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722394</xdr:colOff>
      <xdr:row>53</xdr:row>
      <xdr:rowOff>58170</xdr:rowOff>
    </xdr:from>
    <xdr:to>
      <xdr:col>11</xdr:col>
      <xdr:colOff>1284697</xdr:colOff>
      <xdr:row>55</xdr:row>
      <xdr:rowOff>116082</xdr:rowOff>
    </xdr:to>
    <xdr:sp macro="" textlink="">
      <xdr:nvSpPr>
        <xdr:cNvPr id="9" name="Rectangle 8">
          <a:extLst>
            <a:ext uri="{FF2B5EF4-FFF2-40B4-BE49-F238E27FC236}">
              <a16:creationId xmlns:a16="http://schemas.microsoft.com/office/drawing/2014/main" id="{1C95DB7D-41FA-4B76-BA89-7B53F466CCD0}"/>
            </a:ext>
          </a:extLst>
        </xdr:cNvPr>
        <xdr:cNvSpPr/>
      </xdr:nvSpPr>
      <xdr:spPr>
        <a:xfrm>
          <a:off x="722394" y="10408670"/>
          <a:ext cx="16453178" cy="438912"/>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1">
              <a:solidFill>
                <a:srgbClr val="002060"/>
              </a:solidFill>
              <a:latin typeface="Times New Roman" panose="02020603050405020304" pitchFamily="18" charset="0"/>
              <a:cs typeface="Times New Roman" panose="02020603050405020304" pitchFamily="18" charset="0"/>
            </a:rPr>
            <a:t>Cost</a:t>
          </a:r>
          <a:r>
            <a:rPr lang="en-US" sz="2400" b="1" i="1" baseline="0">
              <a:solidFill>
                <a:srgbClr val="002060"/>
              </a:solidFill>
              <a:latin typeface="Times New Roman" panose="02020603050405020304" pitchFamily="18" charset="0"/>
              <a:cs typeface="Times New Roman" panose="02020603050405020304" pitchFamily="18" charset="0"/>
            </a:rPr>
            <a:t> by product</a:t>
          </a:r>
        </a:p>
      </xdr:txBody>
    </xdr:sp>
    <xdr:clientData/>
  </xdr:twoCellAnchor>
  <xdr:twoCellAnchor>
    <xdr:from>
      <xdr:col>17</xdr:col>
      <xdr:colOff>4854</xdr:colOff>
      <xdr:row>15</xdr:row>
      <xdr:rowOff>15535</xdr:rowOff>
    </xdr:from>
    <xdr:to>
      <xdr:col>24</xdr:col>
      <xdr:colOff>1293849</xdr:colOff>
      <xdr:row>48</xdr:row>
      <xdr:rowOff>7592</xdr:rowOff>
    </xdr:to>
    <xdr:graphicFrame macro="">
      <xdr:nvGraphicFramePr>
        <xdr:cNvPr id="12" name="Product Performance">
          <a:extLst>
            <a:ext uri="{FF2B5EF4-FFF2-40B4-BE49-F238E27FC236}">
              <a16:creationId xmlns:a16="http://schemas.microsoft.com/office/drawing/2014/main" id="{8BDBE687-7A95-70E4-4953-718BEA361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16980</xdr:colOff>
      <xdr:row>13</xdr:row>
      <xdr:rowOff>54006</xdr:rowOff>
    </xdr:from>
    <xdr:to>
      <xdr:col>24</xdr:col>
      <xdr:colOff>1315093</xdr:colOff>
      <xdr:row>15</xdr:row>
      <xdr:rowOff>38766</xdr:rowOff>
    </xdr:to>
    <xdr:sp macro="" textlink="">
      <xdr:nvSpPr>
        <xdr:cNvPr id="21" name="Rectangle 20">
          <a:extLst>
            <a:ext uri="{FF2B5EF4-FFF2-40B4-BE49-F238E27FC236}">
              <a16:creationId xmlns:a16="http://schemas.microsoft.com/office/drawing/2014/main" id="{A99938E0-D4BF-4235-A654-BDA4063D12D3}"/>
            </a:ext>
          </a:extLst>
        </xdr:cNvPr>
        <xdr:cNvSpPr/>
      </xdr:nvSpPr>
      <xdr:spPr>
        <a:xfrm>
          <a:off x="24575605" y="2784506"/>
          <a:ext cx="11410488" cy="36576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i="1">
              <a:solidFill>
                <a:srgbClr val="002060"/>
              </a:solidFill>
              <a:latin typeface="Times New Roman" panose="02020603050405020304" pitchFamily="18" charset="0"/>
              <a:cs typeface="Times New Roman" panose="02020603050405020304" pitchFamily="18" charset="0"/>
            </a:rPr>
            <a:t>Product</a:t>
          </a:r>
          <a:r>
            <a:rPr lang="en-US" sz="2400" b="1" i="1" baseline="0">
              <a:solidFill>
                <a:srgbClr val="002060"/>
              </a:solidFill>
              <a:latin typeface="Times New Roman" panose="02020603050405020304" pitchFamily="18" charset="0"/>
              <a:cs typeface="Times New Roman" panose="02020603050405020304" pitchFamily="18" charset="0"/>
            </a:rPr>
            <a:t> Performance in Years</a:t>
          </a:r>
          <a:endParaRPr lang="en-US" sz="2400" b="1" i="1">
            <a:solidFill>
              <a:srgbClr val="002060"/>
            </a:solidFill>
            <a:latin typeface="Times New Roman" panose="02020603050405020304" pitchFamily="18" charset="0"/>
            <a:cs typeface="Times New Roman" panose="02020603050405020304" pitchFamily="18" charset="0"/>
          </a:endParaRPr>
        </a:p>
      </xdr:txBody>
    </xdr:sp>
    <xdr:clientData/>
  </xdr:twoCellAnchor>
  <xdr:twoCellAnchor editAs="oneCell">
    <xdr:from>
      <xdr:col>8</xdr:col>
      <xdr:colOff>773778</xdr:colOff>
      <xdr:row>94</xdr:row>
      <xdr:rowOff>164382</xdr:rowOff>
    </xdr:from>
    <xdr:to>
      <xdr:col>11</xdr:col>
      <xdr:colOff>408853</xdr:colOff>
      <xdr:row>101</xdr:row>
      <xdr:rowOff>16898</xdr:rowOff>
    </xdr:to>
    <mc:AlternateContent xmlns:mc="http://schemas.openxmlformats.org/markup-compatibility/2006" xmlns:a14="http://schemas.microsoft.com/office/drawing/2010/main">
      <mc:Choice Requires="a14">
        <xdr:graphicFrame macro="">
          <xdr:nvGraphicFramePr>
            <xdr:cNvPr id="24" name="PRODUCT 1">
              <a:extLst>
                <a:ext uri="{FF2B5EF4-FFF2-40B4-BE49-F238E27FC236}">
                  <a16:creationId xmlns:a16="http://schemas.microsoft.com/office/drawing/2014/main" id="{40F5BD36-4C57-3301-EADF-D74D794D08FE}"/>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3379704" y="18132530"/>
              <a:ext cx="4362297" cy="1169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843935</xdr:colOff>
      <xdr:row>94</xdr:row>
      <xdr:rowOff>160183</xdr:rowOff>
    </xdr:from>
    <xdr:to>
      <xdr:col>13</xdr:col>
      <xdr:colOff>648277</xdr:colOff>
      <xdr:row>101</xdr:row>
      <xdr:rowOff>12699</xdr:rowOff>
    </xdr:to>
    <mc:AlternateContent xmlns:mc="http://schemas.openxmlformats.org/markup-compatibility/2006" xmlns:a14="http://schemas.microsoft.com/office/drawing/2010/main">
      <mc:Choice Requires="a14">
        <xdr:graphicFrame macro="">
          <xdr:nvGraphicFramePr>
            <xdr:cNvPr id="25" name="MONTH (Year) 1">
              <a:extLst>
                <a:ext uri="{FF2B5EF4-FFF2-40B4-BE49-F238E27FC236}">
                  <a16:creationId xmlns:a16="http://schemas.microsoft.com/office/drawing/2014/main" id="{34B78CF2-168C-A9EC-5BE6-DAC58660F3BF}"/>
                </a:ext>
              </a:extLst>
            </xdr:cNvPr>
            <xdr:cNvGraphicFramePr/>
          </xdr:nvGraphicFramePr>
          <xdr:xfrm>
            <a:off x="0" y="0"/>
            <a:ext cx="0" cy="0"/>
          </xdr:xfrm>
          <a:graphic>
            <a:graphicData uri="http://schemas.microsoft.com/office/drawing/2010/slicer">
              <sle:slicer xmlns:sle="http://schemas.microsoft.com/office/drawing/2010/slicer" name="MONTH (Year) 1"/>
            </a:graphicData>
          </a:graphic>
        </xdr:graphicFrame>
      </mc:Choice>
      <mc:Fallback xmlns="">
        <xdr:sp macro="" textlink="">
          <xdr:nvSpPr>
            <xdr:cNvPr id="0" name=""/>
            <xdr:cNvSpPr>
              <a:spLocks noTextEdit="1"/>
            </xdr:cNvSpPr>
          </xdr:nvSpPr>
          <xdr:spPr>
            <a:xfrm>
              <a:off x="18177083" y="18128331"/>
              <a:ext cx="2955824" cy="1169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980664</xdr:colOff>
      <xdr:row>94</xdr:row>
      <xdr:rowOff>157113</xdr:rowOff>
    </xdr:from>
    <xdr:to>
      <xdr:col>17</xdr:col>
      <xdr:colOff>446473</xdr:colOff>
      <xdr:row>101</xdr:row>
      <xdr:rowOff>9629</xdr:rowOff>
    </xdr:to>
    <mc:AlternateContent xmlns:mc="http://schemas.openxmlformats.org/markup-compatibility/2006" xmlns:a14="http://schemas.microsoft.com/office/drawing/2010/main">
      <mc:Choice Requires="a14">
        <xdr:graphicFrame macro="">
          <xdr:nvGraphicFramePr>
            <xdr:cNvPr id="26" name="MONTH (Quarter) 1">
              <a:extLst>
                <a:ext uri="{FF2B5EF4-FFF2-40B4-BE49-F238E27FC236}">
                  <a16:creationId xmlns:a16="http://schemas.microsoft.com/office/drawing/2014/main" id="{61A1A6F0-DBF1-4387-4038-D2CC24D5DEF5}"/>
                </a:ext>
              </a:extLst>
            </xdr:cNvPr>
            <xdr:cNvGraphicFramePr/>
          </xdr:nvGraphicFramePr>
          <xdr:xfrm>
            <a:off x="0" y="0"/>
            <a:ext cx="0" cy="0"/>
          </xdr:xfrm>
          <a:graphic>
            <a:graphicData uri="http://schemas.microsoft.com/office/drawing/2010/slicer">
              <sle:slicer xmlns:sle="http://schemas.microsoft.com/office/drawing/2010/slicer" name="MONTH (Quarter) 1"/>
            </a:graphicData>
          </a:graphic>
        </xdr:graphicFrame>
      </mc:Choice>
      <mc:Fallback xmlns="">
        <xdr:sp macro="" textlink="">
          <xdr:nvSpPr>
            <xdr:cNvPr id="0" name=""/>
            <xdr:cNvSpPr>
              <a:spLocks noTextEdit="1"/>
            </xdr:cNvSpPr>
          </xdr:nvSpPr>
          <xdr:spPr>
            <a:xfrm>
              <a:off x="21465294" y="18125261"/>
              <a:ext cx="5768772" cy="1169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768144</xdr:colOff>
      <xdr:row>101</xdr:row>
      <xdr:rowOff>75176</xdr:rowOff>
    </xdr:from>
    <xdr:to>
      <xdr:col>17</xdr:col>
      <xdr:colOff>423333</xdr:colOff>
      <xdr:row>111</xdr:row>
      <xdr:rowOff>122904</xdr:rowOff>
    </xdr:to>
    <mc:AlternateContent xmlns:mc="http://schemas.openxmlformats.org/markup-compatibility/2006" xmlns:a14="http://schemas.microsoft.com/office/drawing/2010/main">
      <mc:Choice Requires="a14">
        <xdr:graphicFrame macro="">
          <xdr:nvGraphicFramePr>
            <xdr:cNvPr id="27" name="MONTH (Month) 1">
              <a:extLst>
                <a:ext uri="{FF2B5EF4-FFF2-40B4-BE49-F238E27FC236}">
                  <a16:creationId xmlns:a16="http://schemas.microsoft.com/office/drawing/2014/main" id="{BDAA303C-7820-DD7B-D50A-EDCC63C9AC01}"/>
                </a:ext>
              </a:extLst>
            </xdr:cNvPr>
            <xdr:cNvGraphicFramePr/>
          </xdr:nvGraphicFramePr>
          <xdr:xfrm>
            <a:off x="0" y="0"/>
            <a:ext cx="0" cy="0"/>
          </xdr:xfrm>
          <a:graphic>
            <a:graphicData uri="http://schemas.microsoft.com/office/drawing/2010/slicer">
              <sle:slicer xmlns:sle="http://schemas.microsoft.com/office/drawing/2010/slicer" name="MONTH (Month) 1"/>
            </a:graphicData>
          </a:graphic>
        </xdr:graphicFrame>
      </mc:Choice>
      <mc:Fallback xmlns="">
        <xdr:sp macro="" textlink="">
          <xdr:nvSpPr>
            <xdr:cNvPr id="0" name=""/>
            <xdr:cNvSpPr>
              <a:spLocks noTextEdit="1"/>
            </xdr:cNvSpPr>
          </xdr:nvSpPr>
          <xdr:spPr>
            <a:xfrm>
              <a:off x="13374070" y="19360361"/>
              <a:ext cx="13836856" cy="19292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VIYA" refreshedDate="45835.768593287037" backgroundQuery="1" createdVersion="8" refreshedVersion="8" minRefreshableVersion="3" recordCount="0" supportSubquery="1" supportAdvancedDrill="1" xr:uid="{CA480148-44D1-47BB-9838-6DEBFD2B63B2}">
  <cacheSource type="external" connectionId="1"/>
  <cacheFields count="5">
    <cacheField name="[Sales_Data].[PRODUCT].[PRODUCT]" caption="PRODUCT" numFmtId="0" hierarchy="1" level="1">
      <sharedItems count="3">
        <s v="X"/>
        <s v="Y"/>
        <s v="Z"/>
      </sharedItems>
    </cacheField>
    <cacheField name="[Sales_Data].[MONTH (Month)].[MONTH (Month)]" caption="MONTH (Month)" numFmtId="0" hierarchy="11" level="1">
      <sharedItems count="12">
        <s v="Jan"/>
        <s v="Feb"/>
        <s v="Mar"/>
        <s v="Apr"/>
        <s v="May"/>
        <s v="Jun"/>
        <s v="Jul"/>
        <s v="Aug"/>
        <s v="Sep"/>
        <s v="Oct"/>
        <s v="Nov"/>
        <s v="Dec"/>
      </sharedItems>
    </cacheField>
    <cacheField name="[Sales_Data].[MONTH (Quarter)].[MONTH (Quarter)]" caption="MONTH (Quarter)" numFmtId="0" hierarchy="10" level="1">
      <sharedItems count="4">
        <s v="Qtr1"/>
        <s v="Qtr2"/>
        <s v="Qtr3"/>
        <s v="Qtr4"/>
      </sharedItems>
    </cacheField>
    <cacheField name="[Sales_Data].[MONTH (Year)].[MONTH (Year)]" caption="MONTH (Year)" numFmtId="0" hierarchy="9" level="1">
      <sharedItems count="2">
        <s v="2023"/>
        <s v="2024"/>
      </sharedItems>
    </cacheField>
    <cacheField name="[Measures].[Sum of PROFIT]" caption="Sum of PROFIT" numFmtId="0" hierarchy="16" level="32767"/>
  </cacheFields>
  <cacheHierarchies count="20">
    <cacheHierarchy uniqueName="[Sales_Data].[MONTH]" caption="MONTH" attribute="1" time="1" defaultMemberUniqueName="[Sales_Data].[MONTH].[All]" allUniqueName="[Sales_Data].[MONTH].[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0"/>
      </fieldsUsage>
    </cacheHierarchy>
    <cacheHierarchy uniqueName="[Sales_Data].[UNITS SOLD]" caption="UNITS SOLD" attribute="1" defaultMemberUniqueName="[Sales_Data].[UNITS SOLD].[All]" allUniqueName="[Sales_Data].[UNITS SOLD].[All]" dimensionUniqueName="[Sales_Data]" displayFolder="" count="2" memberValueDatatype="20" unbalanced="0"/>
    <cacheHierarchy uniqueName="[Sales_Data].[UNIT PRICE]" caption="UNIT PRICE" attribute="1" defaultMemberUniqueName="[Sales_Data].[UNIT PRICE].[All]" allUniqueName="[Sales_Data].[UNIT PRICE].[All]" dimensionUniqueName="[Sales_Data]" displayFolder="" count="2" memberValueDatatype="20" unbalanced="0"/>
    <cacheHierarchy uniqueName="[Sales_Data].[COST/UNIT]" caption="COST/UNIT" attribute="1" defaultMemberUniqueName="[Sales_Data].[COST/UNIT].[All]" allUniqueName="[Sales_Data].[COST/UNIT].[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20" unbalanced="0"/>
    <cacheHierarchy uniqueName="[Sales_Data].[COST]" caption="COST" attribute="1" defaultMemberUniqueName="[Sales_Data].[COST].[All]" allUniqueName="[Sales_Data].[COST].[All]" dimensionUniqueName="[Sales_Data]" displayFolder="" count="2" memberValueDatatype="20" unbalanced="0"/>
    <cacheHierarchy uniqueName="[Sales_Data].[PROFIT]" caption="PROFIT" attribute="1" defaultMemberUniqueName="[Sales_Data].[PROFIT].[All]" allUniqueName="[Sales_Data].[PROFIT].[All]" dimensionUniqueName="[Sales_Data]" displayFolder="" count="2" memberValueDatatype="20" unbalanced="0"/>
    <cacheHierarchy uniqueName="[Sales_Data].[PROFIT%]" caption="PROFIT%" attribute="1" defaultMemberUniqueName="[Sales_Data].[PROFIT%].[All]" allUniqueName="[Sales_Data].[PROFIT%].[All]" dimensionUniqueName="[Sales_Data]" displayFolder="" count="2" memberValueDatatype="5" unbalanced="0"/>
    <cacheHierarchy uniqueName="[Sales_Data].[MONTH (Year)]" caption="MONTH (Year)" attribute="1" defaultMemberUniqueName="[Sales_Data].[MONTH (Year)].[All]" allUniqueName="[Sales_Data].[MONTH (Year)].[All]" dimensionUniqueName="[Sales_Data]" displayFolder="" count="2" memberValueDatatype="130" unbalanced="0">
      <fieldsUsage count="2">
        <fieldUsage x="-1"/>
        <fieldUsage x="3"/>
      </fieldsUsage>
    </cacheHierarchy>
    <cacheHierarchy uniqueName="[Sales_Data].[MONTH (Quarter)]" caption="MONTH (Quarter)" attribute="1" defaultMemberUniqueName="[Sales_Data].[MONTH (Quarter)].[All]" allUniqueName="[Sales_Data].[MONTH (Quarter)].[All]" dimensionUniqueName="[Sales_Data]" displayFolder="" count="2" memberValueDatatype="130" unbalanced="0">
      <fieldsUsage count="2">
        <fieldUsage x="-1"/>
        <fieldUsage x="2"/>
      </fieldsUsage>
    </cacheHierarchy>
    <cacheHierarchy uniqueName="[Sales_Data].[MONTH (Month)]" caption="MONTH (Month)" attribute="1" defaultMemberUniqueName="[Sales_Data].[MONTH (Month)].[All]" allUniqueName="[Sales_Data].[MONTH (Month)].[All]" dimensionUniqueName="[Sales_Data]" displayFolder="" count="2" memberValueDatatype="130" unbalanced="0">
      <fieldsUsage count="2">
        <fieldUsage x="-1"/>
        <fieldUsage x="1"/>
      </fieldsUsage>
    </cacheHierarchy>
    <cacheHierarchy uniqueName="[Sales_Data].[MONTH (Month Index)]" caption="MONTH (Month Index)" attribute="1" defaultMemberUniqueName="[Sales_Data].[MONTH (Month Index)].[All]" allUniqueName="[Sales_Data].[MONTH (Month Index)].[All]" dimensionUniqueName="[Sales_Data]" displayFolder="" count="2"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ales_Data" count="0" oneField="1" hidden="1">
      <fieldsUsage count="1">
        <fieldUsage x="4"/>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8"/>
        </ext>
      </extLst>
    </cacheHierarchy>
    <cacheHierarchy uniqueName="[Measures].[Average of PROFIT%]" caption="Average of PROFIT%" measure="1" displayFolder="" measureGroup="Sales_Data" count="0" hidden="1">
      <extLst>
        <ext xmlns:x15="http://schemas.microsoft.com/office/spreadsheetml/2010/11/main" uri="{B97F6D7D-B522-45F9-BDA1-12C45D357490}">
          <x15:cacheHierarchy aggregatedColumn="8"/>
        </ext>
      </extLst>
    </cacheHierarchy>
    <cacheHierarchy uniqueName="[Measures].[Sum of COST]" caption="Sum of COST"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VIYA" refreshedDate="45835.768593981484" backgroundQuery="1" createdVersion="8" refreshedVersion="8" minRefreshableVersion="3" recordCount="0" supportSubquery="1" supportAdvancedDrill="1" xr:uid="{91A524D2-05CE-40B1-BC03-D4E09C3053AA}">
  <cacheSource type="external" connectionId="1"/>
  <cacheFields count="5">
    <cacheField name="[Sales_Data].[PRODUCT].[PRODUCT]" caption="PRODUCT" numFmtId="0" hierarchy="1" level="1">
      <sharedItems count="3">
        <s v="X"/>
        <s v="Y"/>
        <s v="Z"/>
      </sharedItems>
    </cacheField>
    <cacheField name="[Sales_Data].[MONTH (Month)].[MONTH (Month)]" caption="MONTH (Month)" numFmtId="0" hierarchy="11" level="1">
      <sharedItems count="12">
        <s v="Jan"/>
        <s v="Feb"/>
        <s v="Mar"/>
        <s v="Apr"/>
        <s v="May"/>
        <s v="Jun"/>
        <s v="Jul"/>
        <s v="Aug"/>
        <s v="Sep"/>
        <s v="Oct"/>
        <s v="Nov"/>
        <s v="Dec"/>
      </sharedItems>
    </cacheField>
    <cacheField name="[Sales_Data].[MONTH (Quarter)].[MONTH (Quarter)]" caption="MONTH (Quarter)" numFmtId="0" hierarchy="10" level="1">
      <sharedItems count="4">
        <s v="Qtr1"/>
        <s v="Qtr2"/>
        <s v="Qtr3"/>
        <s v="Qtr4"/>
      </sharedItems>
    </cacheField>
    <cacheField name="[Sales_Data].[MONTH (Year)].[MONTH (Year)]" caption="MONTH (Year)" numFmtId="0" hierarchy="9" level="1">
      <sharedItems count="2">
        <s v="2023"/>
        <s v="2024"/>
      </sharedItems>
    </cacheField>
    <cacheField name="[Measures].[Sum of COST]" caption="Sum of COST" numFmtId="0" hierarchy="19" level="32767"/>
  </cacheFields>
  <cacheHierarchies count="20">
    <cacheHierarchy uniqueName="[Sales_Data].[MONTH]" caption="MONTH" attribute="1" time="1" defaultMemberUniqueName="[Sales_Data].[MONTH].[All]" allUniqueName="[Sales_Data].[MONTH].[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0"/>
      </fieldsUsage>
    </cacheHierarchy>
    <cacheHierarchy uniqueName="[Sales_Data].[UNITS SOLD]" caption="UNITS SOLD" attribute="1" defaultMemberUniqueName="[Sales_Data].[UNITS SOLD].[All]" allUniqueName="[Sales_Data].[UNITS SOLD].[All]" dimensionUniqueName="[Sales_Data]" displayFolder="" count="2" memberValueDatatype="20" unbalanced="0"/>
    <cacheHierarchy uniqueName="[Sales_Data].[UNIT PRICE]" caption="UNIT PRICE" attribute="1" defaultMemberUniqueName="[Sales_Data].[UNIT PRICE].[All]" allUniqueName="[Sales_Data].[UNIT PRICE].[All]" dimensionUniqueName="[Sales_Data]" displayFolder="" count="2" memberValueDatatype="20" unbalanced="0"/>
    <cacheHierarchy uniqueName="[Sales_Data].[COST/UNIT]" caption="COST/UNIT" attribute="1" defaultMemberUniqueName="[Sales_Data].[COST/UNIT].[All]" allUniqueName="[Sales_Data].[COST/UNIT].[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20" unbalanced="0"/>
    <cacheHierarchy uniqueName="[Sales_Data].[COST]" caption="COST" attribute="1" defaultMemberUniqueName="[Sales_Data].[COST].[All]" allUniqueName="[Sales_Data].[COST].[All]" dimensionUniqueName="[Sales_Data]" displayFolder="" count="2" memberValueDatatype="20" unbalanced="0"/>
    <cacheHierarchy uniqueName="[Sales_Data].[PROFIT]" caption="PROFIT" attribute="1" defaultMemberUniqueName="[Sales_Data].[PROFIT].[All]" allUniqueName="[Sales_Data].[PROFIT].[All]" dimensionUniqueName="[Sales_Data]" displayFolder="" count="2" memberValueDatatype="20" unbalanced="0"/>
    <cacheHierarchy uniqueName="[Sales_Data].[PROFIT%]" caption="PROFIT%" attribute="1" defaultMemberUniqueName="[Sales_Data].[PROFIT%].[All]" allUniqueName="[Sales_Data].[PROFIT%].[All]" dimensionUniqueName="[Sales_Data]" displayFolder="" count="2" memberValueDatatype="5" unbalanced="0"/>
    <cacheHierarchy uniqueName="[Sales_Data].[MONTH (Year)]" caption="MONTH (Year)" attribute="1" defaultMemberUniqueName="[Sales_Data].[MONTH (Year)].[All]" allUniqueName="[Sales_Data].[MONTH (Year)].[All]" dimensionUniqueName="[Sales_Data]" displayFolder="" count="2" memberValueDatatype="130" unbalanced="0">
      <fieldsUsage count="2">
        <fieldUsage x="-1"/>
        <fieldUsage x="3"/>
      </fieldsUsage>
    </cacheHierarchy>
    <cacheHierarchy uniqueName="[Sales_Data].[MONTH (Quarter)]" caption="MONTH (Quarter)" attribute="1" defaultMemberUniqueName="[Sales_Data].[MONTH (Quarter)].[All]" allUniqueName="[Sales_Data].[MONTH (Quarter)].[All]" dimensionUniqueName="[Sales_Data]" displayFolder="" count="2" memberValueDatatype="130" unbalanced="0">
      <fieldsUsage count="2">
        <fieldUsage x="-1"/>
        <fieldUsage x="2"/>
      </fieldsUsage>
    </cacheHierarchy>
    <cacheHierarchy uniqueName="[Sales_Data].[MONTH (Month)]" caption="MONTH (Month)" attribute="1" defaultMemberUniqueName="[Sales_Data].[MONTH (Month)].[All]" allUniqueName="[Sales_Data].[MONTH (Month)].[All]" dimensionUniqueName="[Sales_Data]" displayFolder="" count="2" memberValueDatatype="130" unbalanced="0">
      <fieldsUsage count="2">
        <fieldUsage x="-1"/>
        <fieldUsage x="1"/>
      </fieldsUsage>
    </cacheHierarchy>
    <cacheHierarchy uniqueName="[Sales_Data].[MONTH (Month Index)]" caption="MONTH (Month Index)" attribute="1" defaultMemberUniqueName="[Sales_Data].[MONTH (Month Index)].[All]" allUniqueName="[Sales_Data].[MONTH (Month Index)].[All]" dimensionUniqueName="[Sales_Data]" displayFolder="" count="2"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8"/>
        </ext>
      </extLst>
    </cacheHierarchy>
    <cacheHierarchy uniqueName="[Measures].[Average of PROFIT%]" caption="Average of PROFIT%" measure="1" displayFolder="" measureGroup="Sales_Data" count="0" hidden="1">
      <extLst>
        <ext xmlns:x15="http://schemas.microsoft.com/office/spreadsheetml/2010/11/main" uri="{B97F6D7D-B522-45F9-BDA1-12C45D357490}">
          <x15:cacheHierarchy aggregatedColumn="8"/>
        </ext>
      </extLst>
    </cacheHierarchy>
    <cacheHierarchy uniqueName="[Measures].[Sum of COST]" caption="Sum of COST" measure="1" displayFolder="" measureGroup="Sales_Data" count="0" oneField="1" hidden="1">
      <fieldsUsage count="1">
        <fieldUsage x="4"/>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VIYA" refreshedDate="45835.768594675923" backgroundQuery="1" createdVersion="8" refreshedVersion="8" minRefreshableVersion="3" recordCount="0" supportSubquery="1" supportAdvancedDrill="1" xr:uid="{023CD573-FD7E-447B-A219-D86520CD63D9}">
  <cacheSource type="external" connectionId="1"/>
  <cacheFields count="3">
    <cacheField name="[Sales_Data].[PRODUCT].[PRODUCT]" caption="PRODUCT" numFmtId="0" hierarchy="1" level="1">
      <sharedItems count="3">
        <s v="X"/>
        <s v="Y"/>
        <s v="Z"/>
      </sharedItems>
    </cacheField>
    <cacheField name="[Measures].[Average of PROFIT%]" caption="Average of PROFIT%" numFmtId="0" hierarchy="18" level="32767"/>
    <cacheField name="[Sales_Data].[MONTH (Year)].[MONTH (Year)]" caption="MONTH (Year)" numFmtId="0" hierarchy="9" level="1">
      <sharedItems count="2">
        <s v="2023"/>
        <s v="2024"/>
      </sharedItems>
    </cacheField>
  </cacheFields>
  <cacheHierarchies count="20">
    <cacheHierarchy uniqueName="[Sales_Data].[MONTH]" caption="MONTH" attribute="1" time="1" defaultMemberUniqueName="[Sales_Data].[MONTH].[All]" allUniqueName="[Sales_Data].[MONTH].[All]" dimensionUniqueName="[Sales_Data]" displayFolder="" count="0"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0"/>
      </fieldsUsage>
    </cacheHierarchy>
    <cacheHierarchy uniqueName="[Sales_Data].[UNITS SOLD]" caption="UNITS SOLD" attribute="1" defaultMemberUniqueName="[Sales_Data].[UNITS SOLD].[All]" allUniqueName="[Sales_Data].[UNITS SOLD].[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20" unbalanced="0"/>
    <cacheHierarchy uniqueName="[Sales_Data].[COST/UNIT]" caption="COST/UNIT" attribute="1" defaultMemberUniqueName="[Sales_Data].[COST/UNIT].[All]" allUniqueName="[Sales_Data].[COST/UNIT].[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COST]" caption="COST" attribute="1" defaultMemberUniqueName="[Sales_Data].[COST].[All]" allUniqueName="[Sales_Data].[COST].[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5" unbalanced="0"/>
    <cacheHierarchy uniqueName="[Sales_Data].[MONTH (Year)]" caption="MONTH (Year)" attribute="1" defaultMemberUniqueName="[Sales_Data].[MONTH (Year)].[All]" allUniqueName="[Sales_Data].[MONTH (Year)].[All]" dimensionUniqueName="[Sales_Data]" displayFolder="" count="2" memberValueDatatype="130" unbalanced="0">
      <fieldsUsage count="2">
        <fieldUsage x="-1"/>
        <fieldUsage x="2"/>
      </fieldsUsage>
    </cacheHierarchy>
    <cacheHierarchy uniqueName="[Sales_Data].[MONTH (Quarter)]" caption="MONTH (Quarter)" attribute="1" defaultMemberUniqueName="[Sales_Data].[MONTH (Quarter)].[All]" allUniqueName="[Sales_Data].[MONTH (Quarter)].[All]" dimensionUniqueName="[Sales_Data]" displayFolder="" count="2" memberValueDatatype="130" unbalanced="0"/>
    <cacheHierarchy uniqueName="[Sales_Data].[MONTH (Month)]" caption="MONTH (Month)" attribute="1" defaultMemberUniqueName="[Sales_Data].[MONTH (Month)].[All]" allUniqueName="[Sales_Data].[MONTH (Month)].[All]" dimensionUniqueName="[Sales_Data]" displayFolder="" count="2" memberValueDatatype="130" unbalanced="0"/>
    <cacheHierarchy uniqueName="[Sales_Data].[MONTH (Month Index)]" caption="MONTH (Month Index)" attribute="1" defaultMemberUniqueName="[Sales_Data].[MONTH (Month Index)].[All]" allUniqueName="[Sales_Data].[MONTH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8"/>
        </ext>
      </extLst>
    </cacheHierarchy>
    <cacheHierarchy uniqueName="[Measures].[Average of PROFIT%]" caption="Average of PROFIT%" measure="1" displayFolder="" measureGroup="Sales_Data"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COST]" caption="Sum of COST"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VIYA" refreshedDate="45835.768595254631" backgroundQuery="1" createdVersion="8" refreshedVersion="8" minRefreshableVersion="3" recordCount="0" supportSubquery="1" supportAdvancedDrill="1" xr:uid="{914CC492-244B-4C0B-8C46-5CD7D3DE6BD4}">
  <cacheSource type="external" connectionId="1"/>
  <cacheFields count="3">
    <cacheField name="[Sales_Data].[PRODUCT].[PRODUCT]" caption="PRODUCT" numFmtId="0" hierarchy="1" level="1">
      <sharedItems count="3">
        <s v="X"/>
        <s v="Y"/>
        <s v="Z"/>
      </sharedItems>
    </cacheField>
    <cacheField name="[Sales_Data].[MONTH (Year)].[MONTH (Year)]" caption="MONTH (Year)" numFmtId="0" hierarchy="9" level="1">
      <sharedItems count="2">
        <s v="2023"/>
        <s v="2024"/>
      </sharedItems>
    </cacheField>
    <cacheField name="[Measures].[Sum of COST]" caption="Sum of COST" numFmtId="0" hierarchy="19" level="32767"/>
  </cacheFields>
  <cacheHierarchies count="20">
    <cacheHierarchy uniqueName="[Sales_Data].[MONTH]" caption="MONTH" attribute="1" time="1" defaultMemberUniqueName="[Sales_Data].[MONTH].[All]" allUniqueName="[Sales_Data].[MONTH].[All]" dimensionUniqueName="[Sales_Data]" displayFolder="" count="0"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0"/>
      </fieldsUsage>
    </cacheHierarchy>
    <cacheHierarchy uniqueName="[Sales_Data].[UNITS SOLD]" caption="UNITS SOLD" attribute="1" defaultMemberUniqueName="[Sales_Data].[UNITS SOLD].[All]" allUniqueName="[Sales_Data].[UNITS SOLD].[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20" unbalanced="0"/>
    <cacheHierarchy uniqueName="[Sales_Data].[COST/UNIT]" caption="COST/UNIT" attribute="1" defaultMemberUniqueName="[Sales_Data].[COST/UNIT].[All]" allUniqueName="[Sales_Data].[COST/UNIT].[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COST]" caption="COST" attribute="1" defaultMemberUniqueName="[Sales_Data].[COST].[All]" allUniqueName="[Sales_Data].[COST].[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5" unbalanced="0"/>
    <cacheHierarchy uniqueName="[Sales_Data].[MONTH (Year)]" caption="MONTH (Year)" attribute="1" defaultMemberUniqueName="[Sales_Data].[MONTH (Year)].[All]" allUniqueName="[Sales_Data].[MONTH (Year)].[All]" dimensionUniqueName="[Sales_Data]" displayFolder="" count="2" memberValueDatatype="130" unbalanced="0">
      <fieldsUsage count="2">
        <fieldUsage x="-1"/>
        <fieldUsage x="1"/>
      </fieldsUsage>
    </cacheHierarchy>
    <cacheHierarchy uniqueName="[Sales_Data].[MONTH (Quarter)]" caption="MONTH (Quarter)" attribute="1" defaultMemberUniqueName="[Sales_Data].[MONTH (Quarter)].[All]" allUniqueName="[Sales_Data].[MONTH (Quarter)].[All]" dimensionUniqueName="[Sales_Data]" displayFolder="" count="2" memberValueDatatype="130" unbalanced="0"/>
    <cacheHierarchy uniqueName="[Sales_Data].[MONTH (Month)]" caption="MONTH (Month)" attribute="1" defaultMemberUniqueName="[Sales_Data].[MONTH (Month)].[All]" allUniqueName="[Sales_Data].[MONTH (Month)].[All]" dimensionUniqueName="[Sales_Data]" displayFolder="" count="2" memberValueDatatype="130" unbalanced="0"/>
    <cacheHierarchy uniqueName="[Sales_Data].[MONTH (Month Index)]" caption="MONTH (Month Index)" attribute="1" defaultMemberUniqueName="[Sales_Data].[MONTH (Month Index)].[All]" allUniqueName="[Sales_Data].[MONTH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8"/>
        </ext>
      </extLst>
    </cacheHierarchy>
    <cacheHierarchy uniqueName="[Measures].[Average of PROFIT%]" caption="Average of PROFIT%" measure="1" displayFolder="" measureGroup="Sales_Data" count="0" hidden="1">
      <extLst>
        <ext xmlns:x15="http://schemas.microsoft.com/office/spreadsheetml/2010/11/main" uri="{B97F6D7D-B522-45F9-BDA1-12C45D357490}">
          <x15:cacheHierarchy aggregatedColumn="8"/>
        </ext>
      </extLst>
    </cacheHierarchy>
    <cacheHierarchy uniqueName="[Measures].[Sum of COST]" caption="Sum of COST" measure="1" displayFolder="" measureGroup="Sales_Data"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VIYA" refreshedDate="45835.768595601854" backgroundQuery="1" createdVersion="8" refreshedVersion="8" minRefreshableVersion="3" recordCount="0" supportSubquery="1" supportAdvancedDrill="1" xr:uid="{31F54C0B-2625-4901-9204-13F864A05B6E}">
  <cacheSource type="external" connectionId="1"/>
  <cacheFields count="3">
    <cacheField name="[Sales_Data].[PRODUCT].[PRODUCT]" caption="PRODUCT" numFmtId="0" hierarchy="1" level="1">
      <sharedItems count="3">
        <s v="X"/>
        <s v="Y"/>
        <s v="Z"/>
      </sharedItems>
    </cacheField>
    <cacheField name="[Sales_Data].[MONTH (Year)].[MONTH (Year)]" caption="MONTH (Year)" numFmtId="0" hierarchy="9" level="1">
      <sharedItems count="2">
        <s v="2023"/>
        <s v="2024"/>
      </sharedItems>
    </cacheField>
    <cacheField name="[Measures].[Sum of PROFIT]" caption="Sum of PROFIT" numFmtId="0" hierarchy="16" level="32767"/>
  </cacheFields>
  <cacheHierarchies count="20">
    <cacheHierarchy uniqueName="[Sales_Data].[MONTH]" caption="MONTH" attribute="1" time="1" defaultMemberUniqueName="[Sales_Data].[MONTH].[All]" allUniqueName="[Sales_Data].[MONTH].[All]" dimensionUniqueName="[Sales_Data]" displayFolder="" count="2"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0"/>
      </fieldsUsage>
    </cacheHierarchy>
    <cacheHierarchy uniqueName="[Sales_Data].[UNITS SOLD]" caption="UNITS SOLD" attribute="1" defaultMemberUniqueName="[Sales_Data].[UNITS SOLD].[All]" allUniqueName="[Sales_Data].[UNITS SOLD].[All]" dimensionUniqueName="[Sales_Data]" displayFolder="" count="2" memberValueDatatype="20" unbalanced="0"/>
    <cacheHierarchy uniqueName="[Sales_Data].[UNIT PRICE]" caption="UNIT PRICE" attribute="1" defaultMemberUniqueName="[Sales_Data].[UNIT PRICE].[All]" allUniqueName="[Sales_Data].[UNIT PRICE].[All]" dimensionUniqueName="[Sales_Data]" displayFolder="" count="2" memberValueDatatype="20" unbalanced="0"/>
    <cacheHierarchy uniqueName="[Sales_Data].[COST/UNIT]" caption="COST/UNIT" attribute="1" defaultMemberUniqueName="[Sales_Data].[COST/UNIT].[All]" allUniqueName="[Sales_Data].[COST/UNIT].[All]" dimensionUniqueName="[Sales_Data]" displayFolder="" count="2" memberValueDatatype="20" unbalanced="0"/>
    <cacheHierarchy uniqueName="[Sales_Data].[REVENUE]" caption="REVENUE" attribute="1" defaultMemberUniqueName="[Sales_Data].[REVENUE].[All]" allUniqueName="[Sales_Data].[REVENUE].[All]" dimensionUniqueName="[Sales_Data]" displayFolder="" count="2" memberValueDatatype="20" unbalanced="0"/>
    <cacheHierarchy uniqueName="[Sales_Data].[COST]" caption="COST" attribute="1" defaultMemberUniqueName="[Sales_Data].[COST].[All]" allUniqueName="[Sales_Data].[COST].[All]" dimensionUniqueName="[Sales_Data]" displayFolder="" count="2" memberValueDatatype="20" unbalanced="0"/>
    <cacheHierarchy uniqueName="[Sales_Data].[PROFIT]" caption="PROFIT" attribute="1" defaultMemberUniqueName="[Sales_Data].[PROFIT].[All]" allUniqueName="[Sales_Data].[PROFIT].[All]" dimensionUniqueName="[Sales_Data]" displayFolder="" count="2" memberValueDatatype="20" unbalanced="0"/>
    <cacheHierarchy uniqueName="[Sales_Data].[PROFIT%]" caption="PROFIT%" attribute="1" defaultMemberUniqueName="[Sales_Data].[PROFIT%].[All]" allUniqueName="[Sales_Data].[PROFIT%].[All]" dimensionUniqueName="[Sales_Data]" displayFolder="" count="2" memberValueDatatype="5" unbalanced="0"/>
    <cacheHierarchy uniqueName="[Sales_Data].[MONTH (Year)]" caption="MONTH (Year)" attribute="1" defaultMemberUniqueName="[Sales_Data].[MONTH (Year)].[All]" allUniqueName="[Sales_Data].[MONTH (Year)].[All]" dimensionUniqueName="[Sales_Data]" displayFolder="" count="2" memberValueDatatype="130" unbalanced="0">
      <fieldsUsage count="2">
        <fieldUsage x="-1"/>
        <fieldUsage x="1"/>
      </fieldsUsage>
    </cacheHierarchy>
    <cacheHierarchy uniqueName="[Sales_Data].[MONTH (Quarter)]" caption="MONTH (Quarter)" attribute="1" defaultMemberUniqueName="[Sales_Data].[MONTH (Quarter)].[All]" allUniqueName="[Sales_Data].[MONTH (Quarter)].[All]" dimensionUniqueName="[Sales_Data]" displayFolder="" count="2" memberValueDatatype="130" unbalanced="0"/>
    <cacheHierarchy uniqueName="[Sales_Data].[MONTH (Month)]" caption="MONTH (Month)" attribute="1" defaultMemberUniqueName="[Sales_Data].[MONTH (Month)].[All]" allUniqueName="[Sales_Data].[MONTH (Month)].[All]" dimensionUniqueName="[Sales_Data]" displayFolder="" count="2" memberValueDatatype="130" unbalanced="0"/>
    <cacheHierarchy uniqueName="[Sales_Data].[MONTH (Month Index)]" caption="MONTH (Month Index)" attribute="1" defaultMemberUniqueName="[Sales_Data].[MONTH (Month Index)].[All]" allUniqueName="[Sales_Data].[MONTH (Month Index)].[All]" dimensionUniqueName="[Sales_Data]" displayFolder="" count="2"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ales_Data"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8"/>
        </ext>
      </extLst>
    </cacheHierarchy>
    <cacheHierarchy uniqueName="[Measures].[Average of PROFIT%]" caption="Average of PROFIT%" measure="1" displayFolder="" measureGroup="Sales_Data" count="0" hidden="1">
      <extLst>
        <ext xmlns:x15="http://schemas.microsoft.com/office/spreadsheetml/2010/11/main" uri="{B97F6D7D-B522-45F9-BDA1-12C45D357490}">
          <x15:cacheHierarchy aggregatedColumn="8"/>
        </ext>
      </extLst>
    </cacheHierarchy>
    <cacheHierarchy uniqueName="[Measures].[Sum of COST]" caption="Sum of COST"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VIYA" refreshedDate="45835.768596180555" backgroundQuery="1" createdVersion="8" refreshedVersion="8" minRefreshableVersion="3" recordCount="0" supportSubquery="1" supportAdvancedDrill="1" xr:uid="{963773DC-95EA-4DF1-9CA0-006C85138C0E}">
  <cacheSource type="external" connectionId="1"/>
  <cacheFields count="5">
    <cacheField name="[Sales_Data].[PRODUCT].[PRODUCT]" caption="PRODUCT" numFmtId="0" hierarchy="1" level="1">
      <sharedItems count="3">
        <s v="X"/>
        <s v="Y"/>
        <s v="Z"/>
      </sharedItems>
    </cacheField>
    <cacheField name="[Sales_Data].[MONTH (Month)].[MONTH (Month)]" caption="MONTH (Month)" numFmtId="0" hierarchy="11" level="1">
      <sharedItems count="12">
        <s v="Jan"/>
        <s v="Feb"/>
        <s v="Mar"/>
        <s v="Apr"/>
        <s v="May"/>
        <s v="Jun"/>
        <s v="Jul"/>
        <s v="Aug"/>
        <s v="Sep"/>
        <s v="Oct"/>
        <s v="Nov"/>
        <s v="Dec"/>
      </sharedItems>
    </cacheField>
    <cacheField name="[Sales_Data].[MONTH (Quarter)].[MONTH (Quarter)]" caption="MONTH (Quarter)" numFmtId="0" hierarchy="10" level="1">
      <sharedItems count="4">
        <s v="Qtr1"/>
        <s v="Qtr2"/>
        <s v="Qtr3"/>
        <s v="Qtr4"/>
      </sharedItems>
    </cacheField>
    <cacheField name="[Sales_Data].[MONTH (Year)].[MONTH (Year)]" caption="MONTH (Year)" numFmtId="0" hierarchy="9" level="1">
      <sharedItems count="2">
        <s v="2023"/>
        <s v="2024"/>
      </sharedItems>
    </cacheField>
    <cacheField name="[Measures].[Sum of REVENUE]" caption="Sum of REVENUE" numFmtId="0" hierarchy="15" level="32767"/>
  </cacheFields>
  <cacheHierarchies count="20">
    <cacheHierarchy uniqueName="[Sales_Data].[MONTH]" caption="MONTH" attribute="1" time="1" defaultMemberUniqueName="[Sales_Data].[MONTH].[All]" allUniqueName="[Sales_Data].[MONTH].[All]" dimensionUniqueName="[Sales_Data]" displayFolder="" count="0" memberValueDatatype="7" unbalanced="0"/>
    <cacheHierarchy uniqueName="[Sales_Data].[PRODUCT]" caption="PRODUCT" attribute="1" defaultMemberUniqueName="[Sales_Data].[PRODUCT].[All]" allUniqueName="[Sales_Data].[PRODUCT].[All]" dimensionUniqueName="[Sales_Data]" displayFolder="" count="2" memberValueDatatype="130" unbalanced="0">
      <fieldsUsage count="2">
        <fieldUsage x="-1"/>
        <fieldUsage x="0"/>
      </fieldsUsage>
    </cacheHierarchy>
    <cacheHierarchy uniqueName="[Sales_Data].[UNITS SOLD]" caption="UNITS SOLD" attribute="1" defaultMemberUniqueName="[Sales_Data].[UNITS SOLD].[All]" allUniqueName="[Sales_Data].[UNITS SOLD].[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20" unbalanced="0"/>
    <cacheHierarchy uniqueName="[Sales_Data].[COST/UNIT]" caption="COST/UNIT" attribute="1" defaultMemberUniqueName="[Sales_Data].[COST/UNIT].[All]" allUniqueName="[Sales_Data].[COST/UNIT].[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COST]" caption="COST" attribute="1" defaultMemberUniqueName="[Sales_Data].[COST].[All]" allUniqueName="[Sales_Data].[COST].[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5" unbalanced="0"/>
    <cacheHierarchy uniqueName="[Sales_Data].[MONTH (Year)]" caption="MONTH (Year)" attribute="1" defaultMemberUniqueName="[Sales_Data].[MONTH (Year)].[All]" allUniqueName="[Sales_Data].[MONTH (Year)].[All]" dimensionUniqueName="[Sales_Data]" displayFolder="" count="2" memberValueDatatype="130" unbalanced="0">
      <fieldsUsage count="2">
        <fieldUsage x="-1"/>
        <fieldUsage x="3"/>
      </fieldsUsage>
    </cacheHierarchy>
    <cacheHierarchy uniqueName="[Sales_Data].[MONTH (Quarter)]" caption="MONTH (Quarter)" attribute="1" defaultMemberUniqueName="[Sales_Data].[MONTH (Quarter)].[All]" allUniqueName="[Sales_Data].[MONTH (Quarter)].[All]" dimensionUniqueName="[Sales_Data]" displayFolder="" count="2" memberValueDatatype="130" unbalanced="0">
      <fieldsUsage count="2">
        <fieldUsage x="-1"/>
        <fieldUsage x="2"/>
      </fieldsUsage>
    </cacheHierarchy>
    <cacheHierarchy uniqueName="[Sales_Data].[MONTH (Month)]" caption="MONTH (Month)" attribute="1" defaultMemberUniqueName="[Sales_Data].[MONTH (Month)].[All]" allUniqueName="[Sales_Data].[MONTH (Month)].[All]" dimensionUniqueName="[Sales_Data]" displayFolder="" count="2" memberValueDatatype="130" unbalanced="0">
      <fieldsUsage count="2">
        <fieldUsage x="-1"/>
        <fieldUsage x="1"/>
      </fieldsUsage>
    </cacheHierarchy>
    <cacheHierarchy uniqueName="[Sales_Data].[MONTH (Month Index)]" caption="MONTH (Month Index)" attribute="1" defaultMemberUniqueName="[Sales_Data].[MONTH (Month Index)].[All]" allUniqueName="[Sales_Data].[MONTH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8"/>
        </ext>
      </extLst>
    </cacheHierarchy>
    <cacheHierarchy uniqueName="[Measures].[Average of PROFIT%]" caption="Average of PROFIT%" measure="1" displayFolder="" measureGroup="Sales_Data" count="0" hidden="1">
      <extLst>
        <ext xmlns:x15="http://schemas.microsoft.com/office/spreadsheetml/2010/11/main" uri="{B97F6D7D-B522-45F9-BDA1-12C45D357490}">
          <x15:cacheHierarchy aggregatedColumn="8"/>
        </ext>
      </extLst>
    </cacheHierarchy>
    <cacheHierarchy uniqueName="[Measures].[Sum of COST]" caption="Sum of COST" measure="1" displayFolder="" measureGroup="Sales_Data"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Sales_Data" uniqueName="[Sales_Data]" caption="Sales_Data"/>
  </dimensions>
  <measureGroups count="1">
    <measureGroup name="Sales_Data" caption="Sales_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SVIYA" refreshedDate="45834.401976157409" backgroundQuery="1" createdVersion="3" refreshedVersion="8" minRefreshableVersion="3" recordCount="0" supportSubquery="1" supportAdvancedDrill="1" xr:uid="{C6992890-E9D3-4012-895D-450799C40959}">
  <cacheSource type="external" connectionId="1">
    <extLst>
      <ext xmlns:x14="http://schemas.microsoft.com/office/spreadsheetml/2009/9/main" uri="{F057638F-6D5F-4e77-A914-E7F072B9BCA8}">
        <x14:sourceConnection name="ThisWorkbookDataModel"/>
      </ext>
    </extLst>
  </cacheSource>
  <cacheFields count="0"/>
  <cacheHierarchies count="20">
    <cacheHierarchy uniqueName="[Sales_Data].[MONTH]" caption="MONTH" attribute="1" time="1" defaultMemberUniqueName="[Sales_Data].[MONTH].[All]" allUniqueName="[Sales_Data].[MONTH].[All]" dimensionUniqueName="[Sales_Data]" displayFolder="" count="0" memberValueDatatype="7" unbalanced="0"/>
    <cacheHierarchy uniqueName="[Sales_Data].[PRODUCT]" caption="PRODUCT" attribute="1" defaultMemberUniqueName="[Sales_Data].[PRODUCT].[All]" allUniqueName="[Sales_Data].[PRODUCT].[All]" dimensionUniqueName="[Sales_Data]" displayFolder="" count="2" memberValueDatatype="130" unbalanced="0"/>
    <cacheHierarchy uniqueName="[Sales_Data].[UNITS SOLD]" caption="UNITS SOLD" attribute="1" defaultMemberUniqueName="[Sales_Data].[UNITS SOLD].[All]" allUniqueName="[Sales_Data].[UNITS SOLD].[All]" dimensionUniqueName="[Sales_Data]" displayFolder="" count="0" memberValueDatatype="20" unbalanced="0"/>
    <cacheHierarchy uniqueName="[Sales_Data].[UNIT PRICE]" caption="UNIT PRICE" attribute="1" defaultMemberUniqueName="[Sales_Data].[UNIT PRICE].[All]" allUniqueName="[Sales_Data].[UNIT PRICE].[All]" dimensionUniqueName="[Sales_Data]" displayFolder="" count="0" memberValueDatatype="20" unbalanced="0"/>
    <cacheHierarchy uniqueName="[Sales_Data].[COST/UNIT]" caption="COST/UNIT" attribute="1" defaultMemberUniqueName="[Sales_Data].[COST/UNIT].[All]" allUniqueName="[Sales_Data].[COST/UNIT].[All]" dimensionUniqueName="[Sales_Data]" displayFolder="" count="0" memberValueDatatype="20" unbalanced="0"/>
    <cacheHierarchy uniqueName="[Sales_Data].[REVENUE]" caption="REVENUE" attribute="1" defaultMemberUniqueName="[Sales_Data].[REVENUE].[All]" allUniqueName="[Sales_Data].[REVENUE].[All]" dimensionUniqueName="[Sales_Data]" displayFolder="" count="0" memberValueDatatype="20" unbalanced="0"/>
    <cacheHierarchy uniqueName="[Sales_Data].[COST]" caption="COST" attribute="1" defaultMemberUniqueName="[Sales_Data].[COST].[All]" allUniqueName="[Sales_Data].[COST].[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20" unbalanced="0"/>
    <cacheHierarchy uniqueName="[Sales_Data].[PROFIT%]" caption="PROFIT%" attribute="1" defaultMemberUniqueName="[Sales_Data].[PROFIT%].[All]" allUniqueName="[Sales_Data].[PROFIT%].[All]" dimensionUniqueName="[Sales_Data]" displayFolder="" count="0" memberValueDatatype="5" unbalanced="0"/>
    <cacheHierarchy uniqueName="[Sales_Data].[MONTH (Year)]" caption="MONTH (Year)" attribute="1" defaultMemberUniqueName="[Sales_Data].[MONTH (Year)].[All]" allUniqueName="[Sales_Data].[MONTH (Year)].[All]" dimensionUniqueName="[Sales_Data]" displayFolder="" count="2" memberValueDatatype="130" unbalanced="0"/>
    <cacheHierarchy uniqueName="[Sales_Data].[MONTH (Quarter)]" caption="MONTH (Quarter)" attribute="1" defaultMemberUniqueName="[Sales_Data].[MONTH (Quarter)].[All]" allUniqueName="[Sales_Data].[MONTH (Quarter)].[All]" dimensionUniqueName="[Sales_Data]" displayFolder="" count="2" memberValueDatatype="130" unbalanced="0"/>
    <cacheHierarchy uniqueName="[Sales_Data].[MONTH (Month)]" caption="MONTH (Month)" attribute="1" defaultMemberUniqueName="[Sales_Data].[MONTH (Month)].[All]" allUniqueName="[Sales_Data].[MONTH (Month)].[All]" dimensionUniqueName="[Sales_Data]" displayFolder="" count="2" memberValueDatatype="130" unbalanced="0"/>
    <cacheHierarchy uniqueName="[Sales_Data].[MONTH (Month Index)]" caption="MONTH (Month Index)" attribute="1" defaultMemberUniqueName="[Sales_Data].[MONTH (Month Index)].[All]" allUniqueName="[Sales_Data].[MONTH (Month Index)].[All]" dimensionUniqueName="[Sales_Data]" displayFolder="" count="0" memberValueDatatype="20" unbalanced="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REVENUE]" caption="Sum of REVENUE" measure="1" displayFolder="" measureGroup="Sales_Data" count="0" hidden="1">
      <extLst>
        <ext xmlns:x15="http://schemas.microsoft.com/office/spreadsheetml/2010/11/main" uri="{B97F6D7D-B522-45F9-BDA1-12C45D357490}">
          <x15:cacheHierarchy aggregatedColumn="5"/>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7"/>
        </ext>
      </extLst>
    </cacheHierarchy>
    <cacheHierarchy uniqueName="[Measures].[Sum of PROFIT%]" caption="Sum of PROFIT%" measure="1" displayFolder="" measureGroup="Sales_Data" count="0" hidden="1">
      <extLst>
        <ext xmlns:x15="http://schemas.microsoft.com/office/spreadsheetml/2010/11/main" uri="{B97F6D7D-B522-45F9-BDA1-12C45D357490}">
          <x15:cacheHierarchy aggregatedColumn="8"/>
        </ext>
      </extLst>
    </cacheHierarchy>
    <cacheHierarchy uniqueName="[Measures].[Average of PROFIT%]" caption="Average of PROFIT%" measure="1" displayFolder="" measureGroup="Sales_Data" count="0" hidden="1">
      <extLst>
        <ext xmlns:x15="http://schemas.microsoft.com/office/spreadsheetml/2010/11/main" uri="{B97F6D7D-B522-45F9-BDA1-12C45D357490}">
          <x15:cacheHierarchy aggregatedColumn="8"/>
        </ext>
      </extLst>
    </cacheHierarchy>
    <cacheHierarchy uniqueName="[Measures].[Sum of COST]" caption="Sum of COST" measure="1" displayFolder="" measureGroup="Sales_Data"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62694114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5959F3-E653-4E54-965A-67640C482531}" name="Monthly Profit by Product" cacheId="27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8" rowHeaderCaption="MONTHS" colHeaderCaption="PRODUCTS">
  <location ref="I13:M55" firstHeaderRow="1" firstDataRow="2" firstDataCol="1"/>
  <pivotFields count="5">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dataField="1" subtotalTop="0" showAll="0" defaultSubtotal="0"/>
  </pivotFields>
  <rowFields count="3">
    <field x="2"/>
    <field x="1"/>
    <field x="3"/>
  </rowFields>
  <rowItems count="41">
    <i>
      <x/>
    </i>
    <i r="1">
      <x/>
    </i>
    <i r="2">
      <x/>
    </i>
    <i r="2">
      <x v="1"/>
    </i>
    <i r="1">
      <x v="1"/>
    </i>
    <i r="2">
      <x/>
    </i>
    <i r="2">
      <x v="1"/>
    </i>
    <i r="1">
      <x v="2"/>
    </i>
    <i r="2">
      <x/>
    </i>
    <i r="2">
      <x v="1"/>
    </i>
    <i>
      <x v="1"/>
    </i>
    <i r="1">
      <x v="3"/>
    </i>
    <i r="2">
      <x/>
    </i>
    <i r="2">
      <x v="1"/>
    </i>
    <i r="1">
      <x v="4"/>
    </i>
    <i r="2">
      <x/>
    </i>
    <i r="2">
      <x v="1"/>
    </i>
    <i r="1">
      <x v="5"/>
    </i>
    <i r="2">
      <x/>
    </i>
    <i r="2">
      <x v="1"/>
    </i>
    <i>
      <x v="2"/>
    </i>
    <i r="1">
      <x v="6"/>
    </i>
    <i r="2">
      <x/>
    </i>
    <i r="2">
      <x v="1"/>
    </i>
    <i r="1">
      <x v="7"/>
    </i>
    <i r="2">
      <x/>
    </i>
    <i r="2">
      <x v="1"/>
    </i>
    <i r="1">
      <x v="8"/>
    </i>
    <i r="2">
      <x/>
    </i>
    <i r="2">
      <x v="1"/>
    </i>
    <i>
      <x v="3"/>
    </i>
    <i r="1">
      <x v="9"/>
    </i>
    <i r="2">
      <x/>
    </i>
    <i r="2">
      <x v="1"/>
    </i>
    <i r="1">
      <x v="10"/>
    </i>
    <i r="2">
      <x/>
    </i>
    <i r="2">
      <x v="1"/>
    </i>
    <i r="1">
      <x v="11"/>
    </i>
    <i r="2">
      <x/>
    </i>
    <i r="2">
      <x v="1"/>
    </i>
    <i t="grand">
      <x/>
    </i>
  </rowItems>
  <colFields count="1">
    <field x="0"/>
  </colFields>
  <colItems count="4">
    <i>
      <x/>
    </i>
    <i>
      <x v="1"/>
    </i>
    <i>
      <x v="2"/>
    </i>
    <i t="grand">
      <x/>
    </i>
  </colItems>
  <dataFields count="1">
    <dataField name=" PROFIT" fld="4" baseField="0" baseItem="0" numFmtId="164"/>
  </dataFields>
  <formats count="78">
    <format dxfId="5933">
      <pivotArea type="all" dataOnly="0" outline="0" fieldPosition="0"/>
    </format>
    <format dxfId="5932">
      <pivotArea outline="0" collapsedLevelsAreSubtotals="1" fieldPosition="0"/>
    </format>
    <format dxfId="5931">
      <pivotArea type="origin" dataOnly="0" labelOnly="1" outline="0" fieldPosition="0"/>
    </format>
    <format dxfId="5930">
      <pivotArea field="0" type="button" dataOnly="0" labelOnly="1" outline="0" axis="axisCol" fieldPosition="0"/>
    </format>
    <format dxfId="5929">
      <pivotArea type="topRight" dataOnly="0" labelOnly="1" outline="0" fieldPosition="0"/>
    </format>
    <format dxfId="5928">
      <pivotArea field="2" type="button" dataOnly="0" labelOnly="1" outline="0" axis="axisRow" fieldPosition="0"/>
    </format>
    <format dxfId="5927">
      <pivotArea dataOnly="0" labelOnly="1" fieldPosition="0">
        <references count="1">
          <reference field="2" count="0"/>
        </references>
      </pivotArea>
    </format>
    <format dxfId="5926">
      <pivotArea dataOnly="0" labelOnly="1" grandRow="1" outline="0" fieldPosition="0"/>
    </format>
    <format dxfId="5925">
      <pivotArea dataOnly="0" labelOnly="1" fieldPosition="0">
        <references count="2">
          <reference field="1" count="3">
            <x v="0"/>
            <x v="1"/>
            <x v="2"/>
          </reference>
          <reference field="2" count="1" selected="0">
            <x v="0"/>
          </reference>
        </references>
      </pivotArea>
    </format>
    <format dxfId="5924">
      <pivotArea dataOnly="0" labelOnly="1" fieldPosition="0">
        <references count="2">
          <reference field="1" count="3">
            <x v="3"/>
            <x v="4"/>
            <x v="5"/>
          </reference>
          <reference field="2" count="1" selected="0">
            <x v="1"/>
          </reference>
        </references>
      </pivotArea>
    </format>
    <format dxfId="5923">
      <pivotArea dataOnly="0" labelOnly="1" fieldPosition="0">
        <references count="2">
          <reference field="1" count="3">
            <x v="6"/>
            <x v="7"/>
            <x v="8"/>
          </reference>
          <reference field="2" count="1" selected="0">
            <x v="2"/>
          </reference>
        </references>
      </pivotArea>
    </format>
    <format dxfId="5922">
      <pivotArea dataOnly="0" labelOnly="1" fieldPosition="0">
        <references count="2">
          <reference field="1" count="3">
            <x v="9"/>
            <x v="10"/>
            <x v="11"/>
          </reference>
          <reference field="2" count="1" selected="0">
            <x v="3"/>
          </reference>
        </references>
      </pivotArea>
    </format>
    <format dxfId="5921">
      <pivotArea dataOnly="0" labelOnly="1" fieldPosition="0">
        <references count="3">
          <reference field="1" count="1" selected="0">
            <x v="0"/>
          </reference>
          <reference field="2" count="1" selected="0">
            <x v="0"/>
          </reference>
          <reference field="3" count="0"/>
        </references>
      </pivotArea>
    </format>
    <format dxfId="5920">
      <pivotArea dataOnly="0" labelOnly="1" fieldPosition="0">
        <references count="3">
          <reference field="1" count="1" selected="0">
            <x v="1"/>
          </reference>
          <reference field="2" count="1" selected="0">
            <x v="0"/>
          </reference>
          <reference field="3" count="0"/>
        </references>
      </pivotArea>
    </format>
    <format dxfId="5919">
      <pivotArea dataOnly="0" labelOnly="1" fieldPosition="0">
        <references count="3">
          <reference field="1" count="1" selected="0">
            <x v="2"/>
          </reference>
          <reference field="2" count="1" selected="0">
            <x v="0"/>
          </reference>
          <reference field="3" count="0"/>
        </references>
      </pivotArea>
    </format>
    <format dxfId="5918">
      <pivotArea dataOnly="0" labelOnly="1" fieldPosition="0">
        <references count="3">
          <reference field="1" count="1" selected="0">
            <x v="3"/>
          </reference>
          <reference field="2" count="1" selected="0">
            <x v="1"/>
          </reference>
          <reference field="3" count="0"/>
        </references>
      </pivotArea>
    </format>
    <format dxfId="5917">
      <pivotArea dataOnly="0" labelOnly="1" fieldPosition="0">
        <references count="3">
          <reference field="1" count="1" selected="0">
            <x v="4"/>
          </reference>
          <reference field="2" count="1" selected="0">
            <x v="1"/>
          </reference>
          <reference field="3" count="0"/>
        </references>
      </pivotArea>
    </format>
    <format dxfId="5916">
      <pivotArea dataOnly="0" labelOnly="1" fieldPosition="0">
        <references count="3">
          <reference field="1" count="1" selected="0">
            <x v="5"/>
          </reference>
          <reference field="2" count="1" selected="0">
            <x v="1"/>
          </reference>
          <reference field="3" count="0"/>
        </references>
      </pivotArea>
    </format>
    <format dxfId="5915">
      <pivotArea dataOnly="0" labelOnly="1" fieldPosition="0">
        <references count="3">
          <reference field="1" count="1" selected="0">
            <x v="6"/>
          </reference>
          <reference field="2" count="1" selected="0">
            <x v="2"/>
          </reference>
          <reference field="3" count="0"/>
        </references>
      </pivotArea>
    </format>
    <format dxfId="5914">
      <pivotArea dataOnly="0" labelOnly="1" fieldPosition="0">
        <references count="3">
          <reference field="1" count="1" selected="0">
            <x v="7"/>
          </reference>
          <reference field="2" count="1" selected="0">
            <x v="2"/>
          </reference>
          <reference field="3" count="0"/>
        </references>
      </pivotArea>
    </format>
    <format dxfId="5913">
      <pivotArea dataOnly="0" labelOnly="1" fieldPosition="0">
        <references count="3">
          <reference field="1" count="1" selected="0">
            <x v="8"/>
          </reference>
          <reference field="2" count="1" selected="0">
            <x v="2"/>
          </reference>
          <reference field="3" count="0"/>
        </references>
      </pivotArea>
    </format>
    <format dxfId="5912">
      <pivotArea dataOnly="0" labelOnly="1" fieldPosition="0">
        <references count="3">
          <reference field="1" count="1" selected="0">
            <x v="9"/>
          </reference>
          <reference field="2" count="1" selected="0">
            <x v="3"/>
          </reference>
          <reference field="3" count="0"/>
        </references>
      </pivotArea>
    </format>
    <format dxfId="5911">
      <pivotArea dataOnly="0" labelOnly="1" fieldPosition="0">
        <references count="3">
          <reference field="1" count="1" selected="0">
            <x v="10"/>
          </reference>
          <reference field="2" count="1" selected="0">
            <x v="3"/>
          </reference>
          <reference field="3" count="0"/>
        </references>
      </pivotArea>
    </format>
    <format dxfId="5910">
      <pivotArea dataOnly="0" labelOnly="1" fieldPosition="0">
        <references count="3">
          <reference field="1" count="1" selected="0">
            <x v="11"/>
          </reference>
          <reference field="2" count="1" selected="0">
            <x v="3"/>
          </reference>
          <reference field="3" count="0"/>
        </references>
      </pivotArea>
    </format>
    <format dxfId="5909">
      <pivotArea dataOnly="0" labelOnly="1" fieldPosition="0">
        <references count="1">
          <reference field="0" count="0"/>
        </references>
      </pivotArea>
    </format>
    <format dxfId="5908">
      <pivotArea dataOnly="0" labelOnly="1" grandCol="1" outline="0" fieldPosition="0"/>
    </format>
    <format dxfId="5907">
      <pivotArea type="all" dataOnly="0" outline="0" fieldPosition="0"/>
    </format>
    <format dxfId="5906">
      <pivotArea outline="0" collapsedLevelsAreSubtotals="1" fieldPosition="0"/>
    </format>
    <format dxfId="5905">
      <pivotArea type="origin" dataOnly="0" labelOnly="1" outline="0" fieldPosition="0"/>
    </format>
    <format dxfId="5904">
      <pivotArea field="0" type="button" dataOnly="0" labelOnly="1" outline="0" axis="axisCol" fieldPosition="0"/>
    </format>
    <format dxfId="5903">
      <pivotArea type="topRight" dataOnly="0" labelOnly="1" outline="0" fieldPosition="0"/>
    </format>
    <format dxfId="5902">
      <pivotArea field="2" type="button" dataOnly="0" labelOnly="1" outline="0" axis="axisRow" fieldPosition="0"/>
    </format>
    <format dxfId="5901">
      <pivotArea dataOnly="0" labelOnly="1" fieldPosition="0">
        <references count="1">
          <reference field="2" count="0"/>
        </references>
      </pivotArea>
    </format>
    <format dxfId="5900">
      <pivotArea dataOnly="0" labelOnly="1" grandRow="1" outline="0" fieldPosition="0"/>
    </format>
    <format dxfId="5899">
      <pivotArea dataOnly="0" labelOnly="1" fieldPosition="0">
        <references count="2">
          <reference field="1" count="3">
            <x v="0"/>
            <x v="1"/>
            <x v="2"/>
          </reference>
          <reference field="2" count="1" selected="0">
            <x v="0"/>
          </reference>
        </references>
      </pivotArea>
    </format>
    <format dxfId="5898">
      <pivotArea dataOnly="0" labelOnly="1" fieldPosition="0">
        <references count="2">
          <reference field="1" count="3">
            <x v="3"/>
            <x v="4"/>
            <x v="5"/>
          </reference>
          <reference field="2" count="1" selected="0">
            <x v="1"/>
          </reference>
        </references>
      </pivotArea>
    </format>
    <format dxfId="5897">
      <pivotArea dataOnly="0" labelOnly="1" fieldPosition="0">
        <references count="2">
          <reference field="1" count="3">
            <x v="6"/>
            <x v="7"/>
            <x v="8"/>
          </reference>
          <reference field="2" count="1" selected="0">
            <x v="2"/>
          </reference>
        </references>
      </pivotArea>
    </format>
    <format dxfId="5896">
      <pivotArea dataOnly="0" labelOnly="1" fieldPosition="0">
        <references count="2">
          <reference field="1" count="3">
            <x v="9"/>
            <x v="10"/>
            <x v="11"/>
          </reference>
          <reference field="2" count="1" selected="0">
            <x v="3"/>
          </reference>
        </references>
      </pivotArea>
    </format>
    <format dxfId="5895">
      <pivotArea dataOnly="0" labelOnly="1" fieldPosition="0">
        <references count="3">
          <reference field="1" count="1" selected="0">
            <x v="0"/>
          </reference>
          <reference field="2" count="1" selected="0">
            <x v="0"/>
          </reference>
          <reference field="3" count="0"/>
        </references>
      </pivotArea>
    </format>
    <format dxfId="5894">
      <pivotArea dataOnly="0" labelOnly="1" fieldPosition="0">
        <references count="3">
          <reference field="1" count="1" selected="0">
            <x v="1"/>
          </reference>
          <reference field="2" count="1" selected="0">
            <x v="0"/>
          </reference>
          <reference field="3" count="0"/>
        </references>
      </pivotArea>
    </format>
    <format dxfId="5893">
      <pivotArea dataOnly="0" labelOnly="1" fieldPosition="0">
        <references count="3">
          <reference field="1" count="1" selected="0">
            <x v="2"/>
          </reference>
          <reference field="2" count="1" selected="0">
            <x v="0"/>
          </reference>
          <reference field="3" count="0"/>
        </references>
      </pivotArea>
    </format>
    <format dxfId="5892">
      <pivotArea dataOnly="0" labelOnly="1" fieldPosition="0">
        <references count="3">
          <reference field="1" count="1" selected="0">
            <x v="3"/>
          </reference>
          <reference field="2" count="1" selected="0">
            <x v="1"/>
          </reference>
          <reference field="3" count="0"/>
        </references>
      </pivotArea>
    </format>
    <format dxfId="5891">
      <pivotArea dataOnly="0" labelOnly="1" fieldPosition="0">
        <references count="3">
          <reference field="1" count="1" selected="0">
            <x v="4"/>
          </reference>
          <reference field="2" count="1" selected="0">
            <x v="1"/>
          </reference>
          <reference field="3" count="0"/>
        </references>
      </pivotArea>
    </format>
    <format dxfId="5890">
      <pivotArea dataOnly="0" labelOnly="1" fieldPosition="0">
        <references count="3">
          <reference field="1" count="1" selected="0">
            <x v="5"/>
          </reference>
          <reference field="2" count="1" selected="0">
            <x v="1"/>
          </reference>
          <reference field="3" count="0"/>
        </references>
      </pivotArea>
    </format>
    <format dxfId="5889">
      <pivotArea dataOnly="0" labelOnly="1" fieldPosition="0">
        <references count="3">
          <reference field="1" count="1" selected="0">
            <x v="6"/>
          </reference>
          <reference field="2" count="1" selected="0">
            <x v="2"/>
          </reference>
          <reference field="3" count="0"/>
        </references>
      </pivotArea>
    </format>
    <format dxfId="5888">
      <pivotArea dataOnly="0" labelOnly="1" fieldPosition="0">
        <references count="3">
          <reference field="1" count="1" selected="0">
            <x v="7"/>
          </reference>
          <reference field="2" count="1" selected="0">
            <x v="2"/>
          </reference>
          <reference field="3" count="0"/>
        </references>
      </pivotArea>
    </format>
    <format dxfId="5887">
      <pivotArea dataOnly="0" labelOnly="1" fieldPosition="0">
        <references count="3">
          <reference field="1" count="1" selected="0">
            <x v="8"/>
          </reference>
          <reference field="2" count="1" selected="0">
            <x v="2"/>
          </reference>
          <reference field="3" count="0"/>
        </references>
      </pivotArea>
    </format>
    <format dxfId="5886">
      <pivotArea dataOnly="0" labelOnly="1" fieldPosition="0">
        <references count="3">
          <reference field="1" count="1" selected="0">
            <x v="9"/>
          </reference>
          <reference field="2" count="1" selected="0">
            <x v="3"/>
          </reference>
          <reference field="3" count="0"/>
        </references>
      </pivotArea>
    </format>
    <format dxfId="5885">
      <pivotArea dataOnly="0" labelOnly="1" fieldPosition="0">
        <references count="3">
          <reference field="1" count="1" selected="0">
            <x v="10"/>
          </reference>
          <reference field="2" count="1" selected="0">
            <x v="3"/>
          </reference>
          <reference field="3" count="0"/>
        </references>
      </pivotArea>
    </format>
    <format dxfId="5884">
      <pivotArea dataOnly="0" labelOnly="1" fieldPosition="0">
        <references count="3">
          <reference field="1" count="1" selected="0">
            <x v="11"/>
          </reference>
          <reference field="2" count="1" selected="0">
            <x v="3"/>
          </reference>
          <reference field="3" count="0"/>
        </references>
      </pivotArea>
    </format>
    <format dxfId="5883">
      <pivotArea dataOnly="0" labelOnly="1" fieldPosition="0">
        <references count="1">
          <reference field="0" count="0"/>
        </references>
      </pivotArea>
    </format>
    <format dxfId="5882">
      <pivotArea dataOnly="0" labelOnly="1" grandCol="1" outline="0" fieldPosition="0"/>
    </format>
    <format dxfId="5881">
      <pivotArea type="all" dataOnly="0" outline="0" fieldPosition="0"/>
    </format>
    <format dxfId="5880">
      <pivotArea outline="0" collapsedLevelsAreSubtotals="1" fieldPosition="0"/>
    </format>
    <format dxfId="5879">
      <pivotArea type="origin" dataOnly="0" labelOnly="1" outline="0" fieldPosition="0"/>
    </format>
    <format dxfId="5878">
      <pivotArea field="0" type="button" dataOnly="0" labelOnly="1" outline="0" axis="axisCol" fieldPosition="0"/>
    </format>
    <format dxfId="5877">
      <pivotArea type="topRight" dataOnly="0" labelOnly="1" outline="0" fieldPosition="0"/>
    </format>
    <format dxfId="5876">
      <pivotArea field="2" type="button" dataOnly="0" labelOnly="1" outline="0" axis="axisRow" fieldPosition="0"/>
    </format>
    <format dxfId="5875">
      <pivotArea dataOnly="0" labelOnly="1" fieldPosition="0">
        <references count="1">
          <reference field="2" count="0"/>
        </references>
      </pivotArea>
    </format>
    <format dxfId="5874">
      <pivotArea dataOnly="0" labelOnly="1" grandRow="1" outline="0" fieldPosition="0"/>
    </format>
    <format dxfId="5873">
      <pivotArea dataOnly="0" labelOnly="1" fieldPosition="0">
        <references count="2">
          <reference field="1" count="3">
            <x v="0"/>
            <x v="1"/>
            <x v="2"/>
          </reference>
          <reference field="2" count="1" selected="0">
            <x v="0"/>
          </reference>
        </references>
      </pivotArea>
    </format>
    <format dxfId="5872">
      <pivotArea dataOnly="0" labelOnly="1" fieldPosition="0">
        <references count="2">
          <reference field="1" count="3">
            <x v="3"/>
            <x v="4"/>
            <x v="5"/>
          </reference>
          <reference field="2" count="1" selected="0">
            <x v="1"/>
          </reference>
        </references>
      </pivotArea>
    </format>
    <format dxfId="5871">
      <pivotArea dataOnly="0" labelOnly="1" fieldPosition="0">
        <references count="2">
          <reference field="1" count="3">
            <x v="6"/>
            <x v="7"/>
            <x v="8"/>
          </reference>
          <reference field="2" count="1" selected="0">
            <x v="2"/>
          </reference>
        </references>
      </pivotArea>
    </format>
    <format dxfId="5870">
      <pivotArea dataOnly="0" labelOnly="1" fieldPosition="0">
        <references count="2">
          <reference field="1" count="3">
            <x v="9"/>
            <x v="10"/>
            <x v="11"/>
          </reference>
          <reference field="2" count="1" selected="0">
            <x v="3"/>
          </reference>
        </references>
      </pivotArea>
    </format>
    <format dxfId="5869">
      <pivotArea dataOnly="0" labelOnly="1" fieldPosition="0">
        <references count="3">
          <reference field="1" count="1" selected="0">
            <x v="0"/>
          </reference>
          <reference field="2" count="1" selected="0">
            <x v="0"/>
          </reference>
          <reference field="3" count="0"/>
        </references>
      </pivotArea>
    </format>
    <format dxfId="5868">
      <pivotArea dataOnly="0" labelOnly="1" fieldPosition="0">
        <references count="3">
          <reference field="1" count="1" selected="0">
            <x v="1"/>
          </reference>
          <reference field="2" count="1" selected="0">
            <x v="0"/>
          </reference>
          <reference field="3" count="0"/>
        </references>
      </pivotArea>
    </format>
    <format dxfId="5867">
      <pivotArea dataOnly="0" labelOnly="1" fieldPosition="0">
        <references count="3">
          <reference field="1" count="1" selected="0">
            <x v="2"/>
          </reference>
          <reference field="2" count="1" selected="0">
            <x v="0"/>
          </reference>
          <reference field="3" count="0"/>
        </references>
      </pivotArea>
    </format>
    <format dxfId="5866">
      <pivotArea dataOnly="0" labelOnly="1" fieldPosition="0">
        <references count="3">
          <reference field="1" count="1" selected="0">
            <x v="3"/>
          </reference>
          <reference field="2" count="1" selected="0">
            <x v="1"/>
          </reference>
          <reference field="3" count="0"/>
        </references>
      </pivotArea>
    </format>
    <format dxfId="5865">
      <pivotArea dataOnly="0" labelOnly="1" fieldPosition="0">
        <references count="3">
          <reference field="1" count="1" selected="0">
            <x v="4"/>
          </reference>
          <reference field="2" count="1" selected="0">
            <x v="1"/>
          </reference>
          <reference field="3" count="0"/>
        </references>
      </pivotArea>
    </format>
    <format dxfId="5864">
      <pivotArea dataOnly="0" labelOnly="1" fieldPosition="0">
        <references count="3">
          <reference field="1" count="1" selected="0">
            <x v="5"/>
          </reference>
          <reference field="2" count="1" selected="0">
            <x v="1"/>
          </reference>
          <reference field="3" count="0"/>
        </references>
      </pivotArea>
    </format>
    <format dxfId="5863">
      <pivotArea dataOnly="0" labelOnly="1" fieldPosition="0">
        <references count="3">
          <reference field="1" count="1" selected="0">
            <x v="6"/>
          </reference>
          <reference field="2" count="1" selected="0">
            <x v="2"/>
          </reference>
          <reference field="3" count="0"/>
        </references>
      </pivotArea>
    </format>
    <format dxfId="5862">
      <pivotArea dataOnly="0" labelOnly="1" fieldPosition="0">
        <references count="3">
          <reference field="1" count="1" selected="0">
            <x v="7"/>
          </reference>
          <reference field="2" count="1" selected="0">
            <x v="2"/>
          </reference>
          <reference field="3" count="0"/>
        </references>
      </pivotArea>
    </format>
    <format dxfId="5861">
      <pivotArea dataOnly="0" labelOnly="1" fieldPosition="0">
        <references count="3">
          <reference field="1" count="1" selected="0">
            <x v="8"/>
          </reference>
          <reference field="2" count="1" selected="0">
            <x v="2"/>
          </reference>
          <reference field="3" count="0"/>
        </references>
      </pivotArea>
    </format>
    <format dxfId="5860">
      <pivotArea dataOnly="0" labelOnly="1" fieldPosition="0">
        <references count="3">
          <reference field="1" count="1" selected="0">
            <x v="9"/>
          </reference>
          <reference field="2" count="1" selected="0">
            <x v="3"/>
          </reference>
          <reference field="3" count="0"/>
        </references>
      </pivotArea>
    </format>
    <format dxfId="5859">
      <pivotArea dataOnly="0" labelOnly="1" fieldPosition="0">
        <references count="3">
          <reference field="1" count="1" selected="0">
            <x v="10"/>
          </reference>
          <reference field="2" count="1" selected="0">
            <x v="3"/>
          </reference>
          <reference field="3" count="0"/>
        </references>
      </pivotArea>
    </format>
    <format dxfId="5858">
      <pivotArea dataOnly="0" labelOnly="1" fieldPosition="0">
        <references count="3">
          <reference field="1" count="1" selected="0">
            <x v="11"/>
          </reference>
          <reference field="2" count="1" selected="0">
            <x v="3"/>
          </reference>
          <reference field="3" count="0"/>
        </references>
      </pivotArea>
    </format>
    <format dxfId="5857">
      <pivotArea dataOnly="0" labelOnly="1" fieldPosition="0">
        <references count="1">
          <reference field="0" count="0"/>
        </references>
      </pivotArea>
    </format>
    <format dxfId="5856">
      <pivotArea dataOnly="0" labelOnly="1" grandCol="1" outline="0" fieldPosition="0"/>
    </format>
  </formats>
  <chartFormats count="3">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 PROFIT"/>
    <pivotHierarchy dragToData="1"/>
    <pivotHierarchy dragToData="1"/>
    <pivotHierarchy dragToData="1"/>
  </pivotHierarchies>
  <pivotTableStyleInfo name="PivotStyleLight9" showRowHeaders="1" showColHeaders="1" showRowStripes="0" showColStripes="0" showLastColumn="1"/>
  <rowHierarchiesUsage count="3">
    <rowHierarchyUsage hierarchyUsage="10"/>
    <rowHierarchyUsage hierarchyUsage="1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P&amp;A DASHBOARD.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E6A06B-F6FB-457C-B9B5-CF845A839AB8}" name="Monthly Cost by Product" cacheId="28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4" rowHeaderCaption="MONTHS" colHeaderCaption="Products">
  <location ref="P13:T55" firstHeaderRow="1" firstDataRow="2" firstDataCol="1"/>
  <pivotFields count="5">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dataField="1" subtotalTop="0" showAll="0" defaultSubtotal="0"/>
  </pivotFields>
  <rowFields count="3">
    <field x="2"/>
    <field x="1"/>
    <field x="3"/>
  </rowFields>
  <rowItems count="41">
    <i>
      <x/>
    </i>
    <i r="1">
      <x/>
    </i>
    <i r="2">
      <x/>
    </i>
    <i r="2">
      <x v="1"/>
    </i>
    <i r="1">
      <x v="1"/>
    </i>
    <i r="2">
      <x/>
    </i>
    <i r="2">
      <x v="1"/>
    </i>
    <i r="1">
      <x v="2"/>
    </i>
    <i r="2">
      <x/>
    </i>
    <i r="2">
      <x v="1"/>
    </i>
    <i>
      <x v="1"/>
    </i>
    <i r="1">
      <x v="3"/>
    </i>
    <i r="2">
      <x/>
    </i>
    <i r="2">
      <x v="1"/>
    </i>
    <i r="1">
      <x v="4"/>
    </i>
    <i r="2">
      <x/>
    </i>
    <i r="2">
      <x v="1"/>
    </i>
    <i r="1">
      <x v="5"/>
    </i>
    <i r="2">
      <x/>
    </i>
    <i r="2">
      <x v="1"/>
    </i>
    <i>
      <x v="2"/>
    </i>
    <i r="1">
      <x v="6"/>
    </i>
    <i r="2">
      <x/>
    </i>
    <i r="2">
      <x v="1"/>
    </i>
    <i r="1">
      <x v="7"/>
    </i>
    <i r="2">
      <x/>
    </i>
    <i r="2">
      <x v="1"/>
    </i>
    <i r="1">
      <x v="8"/>
    </i>
    <i r="2">
      <x/>
    </i>
    <i r="2">
      <x v="1"/>
    </i>
    <i>
      <x v="3"/>
    </i>
    <i r="1">
      <x v="9"/>
    </i>
    <i r="2">
      <x/>
    </i>
    <i r="2">
      <x v="1"/>
    </i>
    <i r="1">
      <x v="10"/>
    </i>
    <i r="2">
      <x/>
    </i>
    <i r="2">
      <x v="1"/>
    </i>
    <i r="1">
      <x v="11"/>
    </i>
    <i r="2">
      <x/>
    </i>
    <i r="2">
      <x v="1"/>
    </i>
    <i t="grand">
      <x/>
    </i>
  </rowItems>
  <colFields count="1">
    <field x="0"/>
  </colFields>
  <colItems count="4">
    <i>
      <x/>
    </i>
    <i>
      <x v="1"/>
    </i>
    <i>
      <x v="2"/>
    </i>
    <i t="grand">
      <x/>
    </i>
  </colItems>
  <dataFields count="1">
    <dataField name="COST" fld="4" baseField="2" baseItem="0" numFmtId="164"/>
  </dataFields>
  <formats count="127">
    <format dxfId="6060">
      <pivotArea type="all" dataOnly="0" outline="0" fieldPosition="0"/>
    </format>
    <format dxfId="6059">
      <pivotArea outline="0" collapsedLevelsAreSubtotals="1" fieldPosition="0"/>
    </format>
    <format dxfId="6058">
      <pivotArea type="origin" dataOnly="0" labelOnly="1" outline="0" fieldPosition="0"/>
    </format>
    <format dxfId="6057">
      <pivotArea field="0" type="button" dataOnly="0" labelOnly="1" outline="0" axis="axisCol" fieldPosition="0"/>
    </format>
    <format dxfId="6056">
      <pivotArea type="topRight" dataOnly="0" labelOnly="1" outline="0" fieldPosition="0"/>
    </format>
    <format dxfId="6055">
      <pivotArea field="2" type="button" dataOnly="0" labelOnly="1" outline="0" axis="axisRow" fieldPosition="0"/>
    </format>
    <format dxfId="6054">
      <pivotArea dataOnly="0" labelOnly="1" fieldPosition="0">
        <references count="1">
          <reference field="2" count="0"/>
        </references>
      </pivotArea>
    </format>
    <format dxfId="6053">
      <pivotArea dataOnly="0" labelOnly="1" grandRow="1" outline="0" fieldPosition="0"/>
    </format>
    <format dxfId="6052">
      <pivotArea dataOnly="0" labelOnly="1" fieldPosition="0">
        <references count="2">
          <reference field="1" count="3">
            <x v="0"/>
            <x v="1"/>
            <x v="2"/>
          </reference>
          <reference field="2" count="1" selected="0">
            <x v="0"/>
          </reference>
        </references>
      </pivotArea>
    </format>
    <format dxfId="6051">
      <pivotArea dataOnly="0" labelOnly="1" fieldPosition="0">
        <references count="2">
          <reference field="1" count="3">
            <x v="3"/>
            <x v="4"/>
            <x v="5"/>
          </reference>
          <reference field="2" count="1" selected="0">
            <x v="1"/>
          </reference>
        </references>
      </pivotArea>
    </format>
    <format dxfId="6050">
      <pivotArea dataOnly="0" labelOnly="1" fieldPosition="0">
        <references count="2">
          <reference field="1" count="3">
            <x v="6"/>
            <x v="7"/>
            <x v="8"/>
          </reference>
          <reference field="2" count="1" selected="0">
            <x v="2"/>
          </reference>
        </references>
      </pivotArea>
    </format>
    <format dxfId="6049">
      <pivotArea dataOnly="0" labelOnly="1" fieldPosition="0">
        <references count="2">
          <reference field="1" count="3">
            <x v="9"/>
            <x v="10"/>
            <x v="11"/>
          </reference>
          <reference field="2" count="1" selected="0">
            <x v="3"/>
          </reference>
        </references>
      </pivotArea>
    </format>
    <format dxfId="6048">
      <pivotArea dataOnly="0" labelOnly="1" fieldPosition="0">
        <references count="3">
          <reference field="1" count="1" selected="0">
            <x v="0"/>
          </reference>
          <reference field="2" count="1" selected="0">
            <x v="0"/>
          </reference>
          <reference field="3" count="0"/>
        </references>
      </pivotArea>
    </format>
    <format dxfId="6047">
      <pivotArea dataOnly="0" labelOnly="1" fieldPosition="0">
        <references count="3">
          <reference field="1" count="1" selected="0">
            <x v="1"/>
          </reference>
          <reference field="2" count="1" selected="0">
            <x v="0"/>
          </reference>
          <reference field="3" count="0"/>
        </references>
      </pivotArea>
    </format>
    <format dxfId="6046">
      <pivotArea dataOnly="0" labelOnly="1" fieldPosition="0">
        <references count="3">
          <reference field="1" count="1" selected="0">
            <x v="2"/>
          </reference>
          <reference field="2" count="1" selected="0">
            <x v="0"/>
          </reference>
          <reference field="3" count="0"/>
        </references>
      </pivotArea>
    </format>
    <format dxfId="6045">
      <pivotArea dataOnly="0" labelOnly="1" fieldPosition="0">
        <references count="3">
          <reference field="1" count="1" selected="0">
            <x v="3"/>
          </reference>
          <reference field="2" count="1" selected="0">
            <x v="1"/>
          </reference>
          <reference field="3" count="0"/>
        </references>
      </pivotArea>
    </format>
    <format dxfId="6044">
      <pivotArea dataOnly="0" labelOnly="1" fieldPosition="0">
        <references count="3">
          <reference field="1" count="1" selected="0">
            <x v="4"/>
          </reference>
          <reference field="2" count="1" selected="0">
            <x v="1"/>
          </reference>
          <reference field="3" count="0"/>
        </references>
      </pivotArea>
    </format>
    <format dxfId="6043">
      <pivotArea dataOnly="0" labelOnly="1" fieldPosition="0">
        <references count="3">
          <reference field="1" count="1" selected="0">
            <x v="5"/>
          </reference>
          <reference field="2" count="1" selected="0">
            <x v="1"/>
          </reference>
          <reference field="3" count="0"/>
        </references>
      </pivotArea>
    </format>
    <format dxfId="6042">
      <pivotArea dataOnly="0" labelOnly="1" fieldPosition="0">
        <references count="3">
          <reference field="1" count="1" selected="0">
            <x v="6"/>
          </reference>
          <reference field="2" count="1" selected="0">
            <x v="2"/>
          </reference>
          <reference field="3" count="0"/>
        </references>
      </pivotArea>
    </format>
    <format dxfId="6041">
      <pivotArea dataOnly="0" labelOnly="1" fieldPosition="0">
        <references count="3">
          <reference field="1" count="1" selected="0">
            <x v="7"/>
          </reference>
          <reference field="2" count="1" selected="0">
            <x v="2"/>
          </reference>
          <reference field="3" count="0"/>
        </references>
      </pivotArea>
    </format>
    <format dxfId="6040">
      <pivotArea dataOnly="0" labelOnly="1" fieldPosition="0">
        <references count="3">
          <reference field="1" count="1" selected="0">
            <x v="8"/>
          </reference>
          <reference field="2" count="1" selected="0">
            <x v="2"/>
          </reference>
          <reference field="3" count="0"/>
        </references>
      </pivotArea>
    </format>
    <format dxfId="6039">
      <pivotArea dataOnly="0" labelOnly="1" fieldPosition="0">
        <references count="3">
          <reference field="1" count="1" selected="0">
            <x v="9"/>
          </reference>
          <reference field="2" count="1" selected="0">
            <x v="3"/>
          </reference>
          <reference field="3" count="0"/>
        </references>
      </pivotArea>
    </format>
    <format dxfId="6038">
      <pivotArea dataOnly="0" labelOnly="1" fieldPosition="0">
        <references count="3">
          <reference field="1" count="1" selected="0">
            <x v="10"/>
          </reference>
          <reference field="2" count="1" selected="0">
            <x v="3"/>
          </reference>
          <reference field="3" count="0"/>
        </references>
      </pivotArea>
    </format>
    <format dxfId="6037">
      <pivotArea dataOnly="0" labelOnly="1" fieldPosition="0">
        <references count="3">
          <reference field="1" count="1" selected="0">
            <x v="11"/>
          </reference>
          <reference field="2" count="1" selected="0">
            <x v="3"/>
          </reference>
          <reference field="3" count="0"/>
        </references>
      </pivotArea>
    </format>
    <format dxfId="6036">
      <pivotArea dataOnly="0" labelOnly="1" fieldPosition="0">
        <references count="1">
          <reference field="0" count="0"/>
        </references>
      </pivotArea>
    </format>
    <format dxfId="6035">
      <pivotArea dataOnly="0" labelOnly="1" grandCol="1" outline="0" fieldPosition="0"/>
    </format>
    <format dxfId="6034">
      <pivotArea type="all" dataOnly="0" outline="0" fieldPosition="0"/>
    </format>
    <format dxfId="6033">
      <pivotArea outline="0" collapsedLevelsAreSubtotals="1" fieldPosition="0"/>
    </format>
    <format dxfId="6032">
      <pivotArea type="origin" dataOnly="0" labelOnly="1" outline="0" fieldPosition="0"/>
    </format>
    <format dxfId="6031">
      <pivotArea field="0" type="button" dataOnly="0" labelOnly="1" outline="0" axis="axisCol" fieldPosition="0"/>
    </format>
    <format dxfId="6030">
      <pivotArea type="topRight" dataOnly="0" labelOnly="1" outline="0" fieldPosition="0"/>
    </format>
    <format dxfId="6029">
      <pivotArea field="2" type="button" dataOnly="0" labelOnly="1" outline="0" axis="axisRow" fieldPosition="0"/>
    </format>
    <format dxfId="6028">
      <pivotArea dataOnly="0" labelOnly="1" fieldPosition="0">
        <references count="1">
          <reference field="2" count="0"/>
        </references>
      </pivotArea>
    </format>
    <format dxfId="6027">
      <pivotArea dataOnly="0" labelOnly="1" grandRow="1" outline="0" fieldPosition="0"/>
    </format>
    <format dxfId="6026">
      <pivotArea dataOnly="0" labelOnly="1" fieldPosition="0">
        <references count="2">
          <reference field="1" count="3">
            <x v="0"/>
            <x v="1"/>
            <x v="2"/>
          </reference>
          <reference field="2" count="1" selected="0">
            <x v="0"/>
          </reference>
        </references>
      </pivotArea>
    </format>
    <format dxfId="6025">
      <pivotArea dataOnly="0" labelOnly="1" fieldPosition="0">
        <references count="2">
          <reference field="1" count="3">
            <x v="3"/>
            <x v="4"/>
            <x v="5"/>
          </reference>
          <reference field="2" count="1" selected="0">
            <x v="1"/>
          </reference>
        </references>
      </pivotArea>
    </format>
    <format dxfId="6024">
      <pivotArea dataOnly="0" labelOnly="1" fieldPosition="0">
        <references count="2">
          <reference field="1" count="3">
            <x v="6"/>
            <x v="7"/>
            <x v="8"/>
          </reference>
          <reference field="2" count="1" selected="0">
            <x v="2"/>
          </reference>
        </references>
      </pivotArea>
    </format>
    <format dxfId="6023">
      <pivotArea dataOnly="0" labelOnly="1" fieldPosition="0">
        <references count="2">
          <reference field="1" count="3">
            <x v="9"/>
            <x v="10"/>
            <x v="11"/>
          </reference>
          <reference field="2" count="1" selected="0">
            <x v="3"/>
          </reference>
        </references>
      </pivotArea>
    </format>
    <format dxfId="6022">
      <pivotArea dataOnly="0" labelOnly="1" fieldPosition="0">
        <references count="3">
          <reference field="1" count="1" selected="0">
            <x v="0"/>
          </reference>
          <reference field="2" count="1" selected="0">
            <x v="0"/>
          </reference>
          <reference field="3" count="0"/>
        </references>
      </pivotArea>
    </format>
    <format dxfId="6021">
      <pivotArea dataOnly="0" labelOnly="1" fieldPosition="0">
        <references count="3">
          <reference field="1" count="1" selected="0">
            <x v="1"/>
          </reference>
          <reference field="2" count="1" selected="0">
            <x v="0"/>
          </reference>
          <reference field="3" count="0"/>
        </references>
      </pivotArea>
    </format>
    <format dxfId="6020">
      <pivotArea dataOnly="0" labelOnly="1" fieldPosition="0">
        <references count="3">
          <reference field="1" count="1" selected="0">
            <x v="2"/>
          </reference>
          <reference field="2" count="1" selected="0">
            <x v="0"/>
          </reference>
          <reference field="3" count="0"/>
        </references>
      </pivotArea>
    </format>
    <format dxfId="6019">
      <pivotArea dataOnly="0" labelOnly="1" fieldPosition="0">
        <references count="3">
          <reference field="1" count="1" selected="0">
            <x v="3"/>
          </reference>
          <reference field="2" count="1" selected="0">
            <x v="1"/>
          </reference>
          <reference field="3" count="0"/>
        </references>
      </pivotArea>
    </format>
    <format dxfId="6018">
      <pivotArea dataOnly="0" labelOnly="1" fieldPosition="0">
        <references count="3">
          <reference field="1" count="1" selected="0">
            <x v="4"/>
          </reference>
          <reference field="2" count="1" selected="0">
            <x v="1"/>
          </reference>
          <reference field="3" count="0"/>
        </references>
      </pivotArea>
    </format>
    <format dxfId="6017">
      <pivotArea dataOnly="0" labelOnly="1" fieldPosition="0">
        <references count="3">
          <reference field="1" count="1" selected="0">
            <x v="5"/>
          </reference>
          <reference field="2" count="1" selected="0">
            <x v="1"/>
          </reference>
          <reference field="3" count="0"/>
        </references>
      </pivotArea>
    </format>
    <format dxfId="6016">
      <pivotArea dataOnly="0" labelOnly="1" fieldPosition="0">
        <references count="3">
          <reference field="1" count="1" selected="0">
            <x v="6"/>
          </reference>
          <reference field="2" count="1" selected="0">
            <x v="2"/>
          </reference>
          <reference field="3" count="0"/>
        </references>
      </pivotArea>
    </format>
    <format dxfId="6015">
      <pivotArea dataOnly="0" labelOnly="1" fieldPosition="0">
        <references count="3">
          <reference field="1" count="1" selected="0">
            <x v="7"/>
          </reference>
          <reference field="2" count="1" selected="0">
            <x v="2"/>
          </reference>
          <reference field="3" count="0"/>
        </references>
      </pivotArea>
    </format>
    <format dxfId="6014">
      <pivotArea dataOnly="0" labelOnly="1" fieldPosition="0">
        <references count="3">
          <reference field="1" count="1" selected="0">
            <x v="8"/>
          </reference>
          <reference field="2" count="1" selected="0">
            <x v="2"/>
          </reference>
          <reference field="3" count="0"/>
        </references>
      </pivotArea>
    </format>
    <format dxfId="6013">
      <pivotArea dataOnly="0" labelOnly="1" fieldPosition="0">
        <references count="3">
          <reference field="1" count="1" selected="0">
            <x v="9"/>
          </reference>
          <reference field="2" count="1" selected="0">
            <x v="3"/>
          </reference>
          <reference field="3" count="0"/>
        </references>
      </pivotArea>
    </format>
    <format dxfId="6012">
      <pivotArea dataOnly="0" labelOnly="1" fieldPosition="0">
        <references count="3">
          <reference field="1" count="1" selected="0">
            <x v="10"/>
          </reference>
          <reference field="2" count="1" selected="0">
            <x v="3"/>
          </reference>
          <reference field="3" count="0"/>
        </references>
      </pivotArea>
    </format>
    <format dxfId="6011">
      <pivotArea dataOnly="0" labelOnly="1" fieldPosition="0">
        <references count="3">
          <reference field="1" count="1" selected="0">
            <x v="11"/>
          </reference>
          <reference field="2" count="1" selected="0">
            <x v="3"/>
          </reference>
          <reference field="3" count="0"/>
        </references>
      </pivotArea>
    </format>
    <format dxfId="6010">
      <pivotArea dataOnly="0" labelOnly="1" fieldPosition="0">
        <references count="1">
          <reference field="0" count="0"/>
        </references>
      </pivotArea>
    </format>
    <format dxfId="6009">
      <pivotArea dataOnly="0" labelOnly="1" grandCol="1" outline="0" fieldPosition="0"/>
    </format>
    <format dxfId="6008">
      <pivotArea type="all" dataOnly="0" outline="0" fieldPosition="0"/>
    </format>
    <format dxfId="6007">
      <pivotArea outline="0" collapsedLevelsAreSubtotals="1" fieldPosition="0"/>
    </format>
    <format dxfId="6006">
      <pivotArea type="origin" dataOnly="0" labelOnly="1" outline="0" fieldPosition="0"/>
    </format>
    <format dxfId="6005">
      <pivotArea field="0" type="button" dataOnly="0" labelOnly="1" outline="0" axis="axisCol" fieldPosition="0"/>
    </format>
    <format dxfId="6004">
      <pivotArea type="topRight" dataOnly="0" labelOnly="1" outline="0" fieldPosition="0"/>
    </format>
    <format dxfId="6003">
      <pivotArea field="2" type="button" dataOnly="0" labelOnly="1" outline="0" axis="axisRow" fieldPosition="0"/>
    </format>
    <format dxfId="6002">
      <pivotArea dataOnly="0" labelOnly="1" fieldPosition="0">
        <references count="1">
          <reference field="2" count="0"/>
        </references>
      </pivotArea>
    </format>
    <format dxfId="6001">
      <pivotArea dataOnly="0" labelOnly="1" grandRow="1" outline="0" fieldPosition="0"/>
    </format>
    <format dxfId="6000">
      <pivotArea dataOnly="0" labelOnly="1" fieldPosition="0">
        <references count="2">
          <reference field="1" count="3">
            <x v="0"/>
            <x v="1"/>
            <x v="2"/>
          </reference>
          <reference field="2" count="1" selected="0">
            <x v="0"/>
          </reference>
        </references>
      </pivotArea>
    </format>
    <format dxfId="5999">
      <pivotArea dataOnly="0" labelOnly="1" fieldPosition="0">
        <references count="2">
          <reference field="1" count="3">
            <x v="3"/>
            <x v="4"/>
            <x v="5"/>
          </reference>
          <reference field="2" count="1" selected="0">
            <x v="1"/>
          </reference>
        </references>
      </pivotArea>
    </format>
    <format dxfId="5998">
      <pivotArea dataOnly="0" labelOnly="1" fieldPosition="0">
        <references count="2">
          <reference field="1" count="3">
            <x v="6"/>
            <x v="7"/>
            <x v="8"/>
          </reference>
          <reference field="2" count="1" selected="0">
            <x v="2"/>
          </reference>
        </references>
      </pivotArea>
    </format>
    <format dxfId="5997">
      <pivotArea dataOnly="0" labelOnly="1" fieldPosition="0">
        <references count="2">
          <reference field="1" count="3">
            <x v="9"/>
            <x v="10"/>
            <x v="11"/>
          </reference>
          <reference field="2" count="1" selected="0">
            <x v="3"/>
          </reference>
        </references>
      </pivotArea>
    </format>
    <format dxfId="5996">
      <pivotArea dataOnly="0" labelOnly="1" fieldPosition="0">
        <references count="3">
          <reference field="1" count="1" selected="0">
            <x v="0"/>
          </reference>
          <reference field="2" count="1" selected="0">
            <x v="0"/>
          </reference>
          <reference field="3" count="0"/>
        </references>
      </pivotArea>
    </format>
    <format dxfId="5995">
      <pivotArea dataOnly="0" labelOnly="1" fieldPosition="0">
        <references count="3">
          <reference field="1" count="1" selected="0">
            <x v="1"/>
          </reference>
          <reference field="2" count="1" selected="0">
            <x v="0"/>
          </reference>
          <reference field="3" count="0"/>
        </references>
      </pivotArea>
    </format>
    <format dxfId="5994">
      <pivotArea dataOnly="0" labelOnly="1" fieldPosition="0">
        <references count="3">
          <reference field="1" count="1" selected="0">
            <x v="2"/>
          </reference>
          <reference field="2" count="1" selected="0">
            <x v="0"/>
          </reference>
          <reference field="3" count="0"/>
        </references>
      </pivotArea>
    </format>
    <format dxfId="5993">
      <pivotArea dataOnly="0" labelOnly="1" fieldPosition="0">
        <references count="3">
          <reference field="1" count="1" selected="0">
            <x v="3"/>
          </reference>
          <reference field="2" count="1" selected="0">
            <x v="1"/>
          </reference>
          <reference field="3" count="0"/>
        </references>
      </pivotArea>
    </format>
    <format dxfId="5992">
      <pivotArea dataOnly="0" labelOnly="1" fieldPosition="0">
        <references count="3">
          <reference field="1" count="1" selected="0">
            <x v="4"/>
          </reference>
          <reference field="2" count="1" selected="0">
            <x v="1"/>
          </reference>
          <reference field="3" count="0"/>
        </references>
      </pivotArea>
    </format>
    <format dxfId="5991">
      <pivotArea dataOnly="0" labelOnly="1" fieldPosition="0">
        <references count="3">
          <reference field="1" count="1" selected="0">
            <x v="5"/>
          </reference>
          <reference field="2" count="1" selected="0">
            <x v="1"/>
          </reference>
          <reference field="3" count="0"/>
        </references>
      </pivotArea>
    </format>
    <format dxfId="5990">
      <pivotArea dataOnly="0" labelOnly="1" fieldPosition="0">
        <references count="3">
          <reference field="1" count="1" selected="0">
            <x v="6"/>
          </reference>
          <reference field="2" count="1" selected="0">
            <x v="2"/>
          </reference>
          <reference field="3" count="0"/>
        </references>
      </pivotArea>
    </format>
    <format dxfId="5989">
      <pivotArea dataOnly="0" labelOnly="1" fieldPosition="0">
        <references count="3">
          <reference field="1" count="1" selected="0">
            <x v="7"/>
          </reference>
          <reference field="2" count="1" selected="0">
            <x v="2"/>
          </reference>
          <reference field="3" count="0"/>
        </references>
      </pivotArea>
    </format>
    <format dxfId="5988">
      <pivotArea dataOnly="0" labelOnly="1" fieldPosition="0">
        <references count="3">
          <reference field="1" count="1" selected="0">
            <x v="8"/>
          </reference>
          <reference field="2" count="1" selected="0">
            <x v="2"/>
          </reference>
          <reference field="3" count="0"/>
        </references>
      </pivotArea>
    </format>
    <format dxfId="5987">
      <pivotArea dataOnly="0" labelOnly="1" fieldPosition="0">
        <references count="3">
          <reference field="1" count="1" selected="0">
            <x v="9"/>
          </reference>
          <reference field="2" count="1" selected="0">
            <x v="3"/>
          </reference>
          <reference field="3" count="0"/>
        </references>
      </pivotArea>
    </format>
    <format dxfId="5986">
      <pivotArea dataOnly="0" labelOnly="1" fieldPosition="0">
        <references count="3">
          <reference field="1" count="1" selected="0">
            <x v="10"/>
          </reference>
          <reference field="2" count="1" selected="0">
            <x v="3"/>
          </reference>
          <reference field="3" count="0"/>
        </references>
      </pivotArea>
    </format>
    <format dxfId="5985">
      <pivotArea dataOnly="0" labelOnly="1" fieldPosition="0">
        <references count="3">
          <reference field="1" count="1" selected="0">
            <x v="11"/>
          </reference>
          <reference field="2" count="1" selected="0">
            <x v="3"/>
          </reference>
          <reference field="3" count="0"/>
        </references>
      </pivotArea>
    </format>
    <format dxfId="5984">
      <pivotArea dataOnly="0" labelOnly="1" fieldPosition="0">
        <references count="1">
          <reference field="0" count="0"/>
        </references>
      </pivotArea>
    </format>
    <format dxfId="5983">
      <pivotArea dataOnly="0" labelOnly="1" grandCol="1" outline="0" fieldPosition="0"/>
    </format>
    <format dxfId="5982">
      <pivotArea type="all" dataOnly="0" outline="0" fieldPosition="0"/>
    </format>
    <format dxfId="5981">
      <pivotArea type="origin" dataOnly="0" labelOnly="1" outline="0" fieldPosition="0"/>
    </format>
    <format dxfId="5980">
      <pivotArea field="2" type="button" dataOnly="0" labelOnly="1" outline="0" axis="axisRow" fieldPosition="0"/>
    </format>
    <format dxfId="5979">
      <pivotArea dataOnly="0" labelOnly="1" fieldPosition="0">
        <references count="1">
          <reference field="2" count="0"/>
        </references>
      </pivotArea>
    </format>
    <format dxfId="5978">
      <pivotArea dataOnly="0" labelOnly="1" grandRow="1" outline="0" fieldPosition="0"/>
    </format>
    <format dxfId="5977">
      <pivotArea dataOnly="0" labelOnly="1" fieldPosition="0">
        <references count="2">
          <reference field="1" count="3">
            <x v="0"/>
            <x v="1"/>
            <x v="2"/>
          </reference>
          <reference field="2" count="1" selected="0">
            <x v="0"/>
          </reference>
        </references>
      </pivotArea>
    </format>
    <format dxfId="5976">
      <pivotArea dataOnly="0" labelOnly="1" fieldPosition="0">
        <references count="2">
          <reference field="1" count="3">
            <x v="3"/>
            <x v="4"/>
            <x v="5"/>
          </reference>
          <reference field="2" count="1" selected="0">
            <x v="1"/>
          </reference>
        </references>
      </pivotArea>
    </format>
    <format dxfId="5975">
      <pivotArea dataOnly="0" labelOnly="1" fieldPosition="0">
        <references count="2">
          <reference field="1" count="3">
            <x v="6"/>
            <x v="7"/>
            <x v="8"/>
          </reference>
          <reference field="2" count="1" selected="0">
            <x v="2"/>
          </reference>
        </references>
      </pivotArea>
    </format>
    <format dxfId="5974">
      <pivotArea dataOnly="0" labelOnly="1" fieldPosition="0">
        <references count="2">
          <reference field="1" count="3">
            <x v="9"/>
            <x v="10"/>
            <x v="11"/>
          </reference>
          <reference field="2" count="1" selected="0">
            <x v="3"/>
          </reference>
        </references>
      </pivotArea>
    </format>
    <format dxfId="5973">
      <pivotArea dataOnly="0" labelOnly="1" fieldPosition="0">
        <references count="3">
          <reference field="1" count="1" selected="0">
            <x v="0"/>
          </reference>
          <reference field="2" count="1" selected="0">
            <x v="0"/>
          </reference>
          <reference field="3" count="0"/>
        </references>
      </pivotArea>
    </format>
    <format dxfId="5972">
      <pivotArea dataOnly="0" labelOnly="1" fieldPosition="0">
        <references count="3">
          <reference field="1" count="1" selected="0">
            <x v="1"/>
          </reference>
          <reference field="2" count="1" selected="0">
            <x v="0"/>
          </reference>
          <reference field="3" count="0"/>
        </references>
      </pivotArea>
    </format>
    <format dxfId="5971">
      <pivotArea dataOnly="0" labelOnly="1" fieldPosition="0">
        <references count="3">
          <reference field="1" count="1" selected="0">
            <x v="2"/>
          </reference>
          <reference field="2" count="1" selected="0">
            <x v="0"/>
          </reference>
          <reference field="3" count="0"/>
        </references>
      </pivotArea>
    </format>
    <format dxfId="5970">
      <pivotArea dataOnly="0" labelOnly="1" fieldPosition="0">
        <references count="3">
          <reference field="1" count="1" selected="0">
            <x v="3"/>
          </reference>
          <reference field="2" count="1" selected="0">
            <x v="1"/>
          </reference>
          <reference field="3" count="0"/>
        </references>
      </pivotArea>
    </format>
    <format dxfId="5969">
      <pivotArea dataOnly="0" labelOnly="1" fieldPosition="0">
        <references count="3">
          <reference field="1" count="1" selected="0">
            <x v="4"/>
          </reference>
          <reference field="2" count="1" selected="0">
            <x v="1"/>
          </reference>
          <reference field="3" count="0"/>
        </references>
      </pivotArea>
    </format>
    <format dxfId="5968">
      <pivotArea dataOnly="0" labelOnly="1" fieldPosition="0">
        <references count="3">
          <reference field="1" count="1" selected="0">
            <x v="5"/>
          </reference>
          <reference field="2" count="1" selected="0">
            <x v="1"/>
          </reference>
          <reference field="3" count="0"/>
        </references>
      </pivotArea>
    </format>
    <format dxfId="5967">
      <pivotArea dataOnly="0" labelOnly="1" fieldPosition="0">
        <references count="3">
          <reference field="1" count="1" selected="0">
            <x v="6"/>
          </reference>
          <reference field="2" count="1" selected="0">
            <x v="2"/>
          </reference>
          <reference field="3" count="0"/>
        </references>
      </pivotArea>
    </format>
    <format dxfId="5966">
      <pivotArea dataOnly="0" labelOnly="1" fieldPosition="0">
        <references count="3">
          <reference field="1" count="1" selected="0">
            <x v="7"/>
          </reference>
          <reference field="2" count="1" selected="0">
            <x v="2"/>
          </reference>
          <reference field="3" count="0"/>
        </references>
      </pivotArea>
    </format>
    <format dxfId="5965">
      <pivotArea dataOnly="0" labelOnly="1" fieldPosition="0">
        <references count="3">
          <reference field="1" count="1" selected="0">
            <x v="8"/>
          </reference>
          <reference field="2" count="1" selected="0">
            <x v="2"/>
          </reference>
          <reference field="3" count="0"/>
        </references>
      </pivotArea>
    </format>
    <format dxfId="5964">
      <pivotArea dataOnly="0" labelOnly="1" fieldPosition="0">
        <references count="3">
          <reference field="1" count="1" selected="0">
            <x v="9"/>
          </reference>
          <reference field="2" count="1" selected="0">
            <x v="3"/>
          </reference>
          <reference field="3" count="0"/>
        </references>
      </pivotArea>
    </format>
    <format dxfId="5963">
      <pivotArea dataOnly="0" labelOnly="1" fieldPosition="0">
        <references count="3">
          <reference field="1" count="1" selected="0">
            <x v="10"/>
          </reference>
          <reference field="2" count="1" selected="0">
            <x v="3"/>
          </reference>
          <reference field="3" count="0"/>
        </references>
      </pivotArea>
    </format>
    <format dxfId="5962">
      <pivotArea dataOnly="0" labelOnly="1" fieldPosition="0">
        <references count="3">
          <reference field="1" count="1" selected="0">
            <x v="11"/>
          </reference>
          <reference field="2" count="1" selected="0">
            <x v="3"/>
          </reference>
          <reference field="3" count="0"/>
        </references>
      </pivotArea>
    </format>
    <format dxfId="5961">
      <pivotArea type="all" dataOnly="0" outline="0" fieldPosition="0"/>
    </format>
    <format dxfId="5960">
      <pivotArea outline="0" collapsedLevelsAreSubtotals="1" fieldPosition="0"/>
    </format>
    <format dxfId="5959">
      <pivotArea type="origin" dataOnly="0" labelOnly="1" outline="0" fieldPosition="0"/>
    </format>
    <format dxfId="5958">
      <pivotArea field="0" type="button" dataOnly="0" labelOnly="1" outline="0" axis="axisCol" fieldPosition="0"/>
    </format>
    <format dxfId="5957">
      <pivotArea type="topRight" dataOnly="0" labelOnly="1" outline="0" fieldPosition="0"/>
    </format>
    <format dxfId="5956">
      <pivotArea field="2" type="button" dataOnly="0" labelOnly="1" outline="0" axis="axisRow" fieldPosition="0"/>
    </format>
    <format dxfId="5955">
      <pivotArea dataOnly="0" labelOnly="1" fieldPosition="0">
        <references count="1">
          <reference field="2" count="0"/>
        </references>
      </pivotArea>
    </format>
    <format dxfId="5954">
      <pivotArea dataOnly="0" labelOnly="1" grandRow="1" outline="0" fieldPosition="0"/>
    </format>
    <format dxfId="5953">
      <pivotArea dataOnly="0" labelOnly="1" fieldPosition="0">
        <references count="2">
          <reference field="1" count="3">
            <x v="0"/>
            <x v="1"/>
            <x v="2"/>
          </reference>
          <reference field="2" count="1" selected="0">
            <x v="0"/>
          </reference>
        </references>
      </pivotArea>
    </format>
    <format dxfId="5952">
      <pivotArea dataOnly="0" labelOnly="1" fieldPosition="0">
        <references count="2">
          <reference field="1" count="3">
            <x v="3"/>
            <x v="4"/>
            <x v="5"/>
          </reference>
          <reference field="2" count="1" selected="0">
            <x v="1"/>
          </reference>
        </references>
      </pivotArea>
    </format>
    <format dxfId="5951">
      <pivotArea dataOnly="0" labelOnly="1" fieldPosition="0">
        <references count="2">
          <reference field="1" count="3">
            <x v="6"/>
            <x v="7"/>
            <x v="8"/>
          </reference>
          <reference field="2" count="1" selected="0">
            <x v="2"/>
          </reference>
        </references>
      </pivotArea>
    </format>
    <format dxfId="5950">
      <pivotArea dataOnly="0" labelOnly="1" fieldPosition="0">
        <references count="2">
          <reference field="1" count="3">
            <x v="9"/>
            <x v="10"/>
            <x v="11"/>
          </reference>
          <reference field="2" count="1" selected="0">
            <x v="3"/>
          </reference>
        </references>
      </pivotArea>
    </format>
    <format dxfId="5949">
      <pivotArea dataOnly="0" labelOnly="1" fieldPosition="0">
        <references count="3">
          <reference field="1" count="1" selected="0">
            <x v="0"/>
          </reference>
          <reference field="2" count="1" selected="0">
            <x v="0"/>
          </reference>
          <reference field="3" count="0"/>
        </references>
      </pivotArea>
    </format>
    <format dxfId="5948">
      <pivotArea dataOnly="0" labelOnly="1" fieldPosition="0">
        <references count="3">
          <reference field="1" count="1" selected="0">
            <x v="1"/>
          </reference>
          <reference field="2" count="1" selected="0">
            <x v="0"/>
          </reference>
          <reference field="3" count="0"/>
        </references>
      </pivotArea>
    </format>
    <format dxfId="5947">
      <pivotArea dataOnly="0" labelOnly="1" fieldPosition="0">
        <references count="3">
          <reference field="1" count="1" selected="0">
            <x v="2"/>
          </reference>
          <reference field="2" count="1" selected="0">
            <x v="0"/>
          </reference>
          <reference field="3" count="0"/>
        </references>
      </pivotArea>
    </format>
    <format dxfId="5946">
      <pivotArea dataOnly="0" labelOnly="1" fieldPosition="0">
        <references count="3">
          <reference field="1" count="1" selected="0">
            <x v="3"/>
          </reference>
          <reference field="2" count="1" selected="0">
            <x v="1"/>
          </reference>
          <reference field="3" count="0"/>
        </references>
      </pivotArea>
    </format>
    <format dxfId="5945">
      <pivotArea dataOnly="0" labelOnly="1" fieldPosition="0">
        <references count="3">
          <reference field="1" count="1" selected="0">
            <x v="4"/>
          </reference>
          <reference field="2" count="1" selected="0">
            <x v="1"/>
          </reference>
          <reference field="3" count="0"/>
        </references>
      </pivotArea>
    </format>
    <format dxfId="5944">
      <pivotArea dataOnly="0" labelOnly="1" fieldPosition="0">
        <references count="3">
          <reference field="1" count="1" selected="0">
            <x v="5"/>
          </reference>
          <reference field="2" count="1" selected="0">
            <x v="1"/>
          </reference>
          <reference field="3" count="0"/>
        </references>
      </pivotArea>
    </format>
    <format dxfId="5943">
      <pivotArea dataOnly="0" labelOnly="1" fieldPosition="0">
        <references count="3">
          <reference field="1" count="1" selected="0">
            <x v="6"/>
          </reference>
          <reference field="2" count="1" selected="0">
            <x v="2"/>
          </reference>
          <reference field="3" count="0"/>
        </references>
      </pivotArea>
    </format>
    <format dxfId="5942">
      <pivotArea dataOnly="0" labelOnly="1" fieldPosition="0">
        <references count="3">
          <reference field="1" count="1" selected="0">
            <x v="7"/>
          </reference>
          <reference field="2" count="1" selected="0">
            <x v="2"/>
          </reference>
          <reference field="3" count="0"/>
        </references>
      </pivotArea>
    </format>
    <format dxfId="5941">
      <pivotArea dataOnly="0" labelOnly="1" fieldPosition="0">
        <references count="3">
          <reference field="1" count="1" selected="0">
            <x v="8"/>
          </reference>
          <reference field="2" count="1" selected="0">
            <x v="2"/>
          </reference>
          <reference field="3" count="0"/>
        </references>
      </pivotArea>
    </format>
    <format dxfId="5940">
      <pivotArea dataOnly="0" labelOnly="1" fieldPosition="0">
        <references count="3">
          <reference field="1" count="1" selected="0">
            <x v="9"/>
          </reference>
          <reference field="2" count="1" selected="0">
            <x v="3"/>
          </reference>
          <reference field="3" count="0"/>
        </references>
      </pivotArea>
    </format>
    <format dxfId="5939">
      <pivotArea dataOnly="0" labelOnly="1" fieldPosition="0">
        <references count="3">
          <reference field="1" count="1" selected="0">
            <x v="10"/>
          </reference>
          <reference field="2" count="1" selected="0">
            <x v="3"/>
          </reference>
          <reference field="3" count="0"/>
        </references>
      </pivotArea>
    </format>
    <format dxfId="5938">
      <pivotArea dataOnly="0" labelOnly="1" fieldPosition="0">
        <references count="3">
          <reference field="1" count="1" selected="0">
            <x v="11"/>
          </reference>
          <reference field="2" count="1" selected="0">
            <x v="3"/>
          </reference>
          <reference field="3" count="0"/>
        </references>
      </pivotArea>
    </format>
    <format dxfId="5937">
      <pivotArea dataOnly="0" labelOnly="1" fieldPosition="0">
        <references count="1">
          <reference field="0" count="0"/>
        </references>
      </pivotArea>
    </format>
    <format dxfId="5936">
      <pivotArea dataOnly="0" labelOnly="1" grandCol="1" outline="0" fieldPosition="0"/>
    </format>
    <format dxfId="5935">
      <pivotArea dataOnly="0" labelOnly="1" fieldPosition="0">
        <references count="1">
          <reference field="1" count="0"/>
        </references>
      </pivotArea>
    </format>
    <format dxfId="5934">
      <pivotArea dataOnly="0" labelOnly="1" fieldPosition="0">
        <references count="1">
          <reference field="2" count="0"/>
        </references>
      </pivotArea>
    </format>
  </formats>
  <chartFormats count="3">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caption="COST"/>
  </pivotHierarchies>
  <pivotTableStyleInfo name="PivotStyleLight9" showRowHeaders="1" showColHeaders="1" showRowStripes="0" showColStripes="0" showLastColumn="1"/>
  <rowHierarchiesUsage count="3">
    <rowHierarchyUsage hierarchyUsage="10"/>
    <rowHierarchyUsage hierarchyUsage="1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P&amp;A DASHBOARD.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F91142-8882-454A-B088-25190691E228}" name="Yearly Profit per Product" cacheId="2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rowHeaderCaption="Products" colHeaderCaption="Years">
  <location ref="I59:L64"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name="Yearly Profit" fld="2" baseField="0" baseItem="0" numFmtId="164"/>
  </dataFields>
  <formats count="22">
    <format dxfId="6082">
      <pivotArea type="all" dataOnly="0" outline="0" fieldPosition="0"/>
    </format>
    <format dxfId="6081">
      <pivotArea outline="0" fieldPosition="0">
        <references count="1">
          <reference field="4294967294" count="1">
            <x v="0"/>
          </reference>
        </references>
      </pivotArea>
    </format>
    <format dxfId="6080">
      <pivotArea type="all" dataOnly="0" outline="0" fieldPosition="0"/>
    </format>
    <format dxfId="6079">
      <pivotArea outline="0" collapsedLevelsAreSubtotals="1" fieldPosition="0"/>
    </format>
    <format dxfId="6078">
      <pivotArea type="origin" dataOnly="0" labelOnly="1" outline="0" fieldPosition="0"/>
    </format>
    <format dxfId="6077">
      <pivotArea field="1" type="button" dataOnly="0" labelOnly="1" outline="0" axis="axisCol" fieldPosition="0"/>
    </format>
    <format dxfId="6076">
      <pivotArea type="topRight" dataOnly="0" labelOnly="1" outline="0" fieldPosition="0"/>
    </format>
    <format dxfId="6075">
      <pivotArea field="0" type="button" dataOnly="0" labelOnly="1" outline="0" axis="axisRow" fieldPosition="0"/>
    </format>
    <format dxfId="6074">
      <pivotArea dataOnly="0" labelOnly="1" fieldPosition="0">
        <references count="1">
          <reference field="0" count="0"/>
        </references>
      </pivotArea>
    </format>
    <format dxfId="6073">
      <pivotArea dataOnly="0" labelOnly="1" grandRow="1" outline="0" fieldPosition="0"/>
    </format>
    <format dxfId="6072">
      <pivotArea dataOnly="0" labelOnly="1" fieldPosition="0">
        <references count="1">
          <reference field="1" count="0"/>
        </references>
      </pivotArea>
    </format>
    <format dxfId="6071">
      <pivotArea dataOnly="0" labelOnly="1" grandCol="1" outline="0" fieldPosition="0"/>
    </format>
    <format dxfId="6070">
      <pivotArea type="all" dataOnly="0" outline="0" fieldPosition="0"/>
    </format>
    <format dxfId="6069">
      <pivotArea outline="0" collapsedLevelsAreSubtotals="1" fieldPosition="0"/>
    </format>
    <format dxfId="6068">
      <pivotArea type="origin" dataOnly="0" labelOnly="1" outline="0" fieldPosition="0"/>
    </format>
    <format dxfId="6067">
      <pivotArea field="1" type="button" dataOnly="0" labelOnly="1" outline="0" axis="axisCol" fieldPosition="0"/>
    </format>
    <format dxfId="6066">
      <pivotArea type="topRight" dataOnly="0" labelOnly="1" outline="0" fieldPosition="0"/>
    </format>
    <format dxfId="6065">
      <pivotArea field="0" type="button" dataOnly="0" labelOnly="1" outline="0" axis="axisRow" fieldPosition="0"/>
    </format>
    <format dxfId="6064">
      <pivotArea dataOnly="0" labelOnly="1" fieldPosition="0">
        <references count="1">
          <reference field="0" count="0"/>
        </references>
      </pivotArea>
    </format>
    <format dxfId="6063">
      <pivotArea dataOnly="0" labelOnly="1" grandRow="1" outline="0" fieldPosition="0"/>
    </format>
    <format dxfId="6062">
      <pivotArea dataOnly="0" labelOnly="1" fieldPosition="0">
        <references count="1">
          <reference field="1" count="0"/>
        </references>
      </pivotArea>
    </format>
    <format dxfId="6061">
      <pivotArea dataOnly="0" labelOnly="1" grandCol="1" outline="0" fieldPosition="0"/>
    </format>
  </formats>
  <chartFormats count="8">
    <chartFormat chart="1" format="26" series="1">
      <pivotArea type="data" outline="0" fieldPosition="0">
        <references count="2">
          <reference field="4294967294" count="1" selected="0">
            <x v="0"/>
          </reference>
          <reference field="1" count="1" selected="0">
            <x v="0"/>
          </reference>
        </references>
      </pivotArea>
    </chartFormat>
    <chartFormat chart="1" format="27">
      <pivotArea type="data" outline="0" fieldPosition="0">
        <references count="3">
          <reference field="4294967294" count="1" selected="0">
            <x v="0"/>
          </reference>
          <reference field="0" count="1" selected="0">
            <x v="0"/>
          </reference>
          <reference field="1" count="1" selected="0">
            <x v="0"/>
          </reference>
        </references>
      </pivotArea>
    </chartFormat>
    <chartFormat chart="1" format="28">
      <pivotArea type="data" outline="0" fieldPosition="0">
        <references count="3">
          <reference field="4294967294" count="1" selected="0">
            <x v="0"/>
          </reference>
          <reference field="0" count="1" selected="0">
            <x v="1"/>
          </reference>
          <reference field="1" count="1" selected="0">
            <x v="0"/>
          </reference>
        </references>
      </pivotArea>
    </chartFormat>
    <chartFormat chart="1" format="29">
      <pivotArea type="data" outline="0" fieldPosition="0">
        <references count="3">
          <reference field="4294967294" count="1" selected="0">
            <x v="0"/>
          </reference>
          <reference field="0" count="1" selected="0">
            <x v="2"/>
          </reference>
          <reference field="1" count="1" selected="0">
            <x v="0"/>
          </reference>
        </references>
      </pivotArea>
    </chartFormat>
    <chartFormat chart="1" format="30" series="1">
      <pivotArea type="data" outline="0" fieldPosition="0">
        <references count="2">
          <reference field="4294967294" count="1" selected="0">
            <x v="0"/>
          </reference>
          <reference field="1" count="1" selected="0">
            <x v="1"/>
          </reference>
        </references>
      </pivotArea>
    </chartFormat>
    <chartFormat chart="1" format="31">
      <pivotArea type="data" outline="0" fieldPosition="0">
        <references count="3">
          <reference field="4294967294" count="1" selected="0">
            <x v="0"/>
          </reference>
          <reference field="0" count="1" selected="0">
            <x v="0"/>
          </reference>
          <reference field="1" count="1" selected="0">
            <x v="1"/>
          </reference>
        </references>
      </pivotArea>
    </chartFormat>
    <chartFormat chart="1" format="32">
      <pivotArea type="data" outline="0" fieldPosition="0">
        <references count="3">
          <reference field="4294967294" count="1" selected="0">
            <x v="0"/>
          </reference>
          <reference field="0" count="1" selected="0">
            <x v="1"/>
          </reference>
          <reference field="1" count="1" selected="0">
            <x v="1"/>
          </reference>
        </references>
      </pivotArea>
    </chartFormat>
    <chartFormat chart="1" format="33">
      <pivotArea type="data" outline="0" fieldPosition="0">
        <references count="3">
          <reference field="4294967294" count="1" selected="0">
            <x v="0"/>
          </reference>
          <reference field="0" count="1" selected="0">
            <x v="2"/>
          </reference>
          <reference field="1"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Yearly Profit"/>
    <pivotHierarchy dragToData="1"/>
    <pivotHierarchy dragToData="1"/>
    <pivotHierarchy dragToData="1" caption=" Cost per Product"/>
  </pivotHierarchies>
  <pivotTableStyleInfo name="PivotStyleLight9" showRowHeaders="1" showColHeaders="1" showRowStripes="0" showColStripes="0" showLastColumn="1"/>
  <rowHierarchiesUsage count="1">
    <rowHierarchyUsage hierarchyUsage="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P&amp;A DASHBOARD.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E86500-1344-4DDC-96AB-84DDECECA6A0}" name="Revenue By Month &amp; Product" cacheId="29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rowHeaderCaption="Months" colHeaderCaption="Products">
  <location ref="B13:F55" firstHeaderRow="1" firstDataRow="2" firstDataCol="1"/>
  <pivotFields count="5">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2">
        <item x="0"/>
        <item x="1"/>
      </items>
    </pivotField>
    <pivotField dataField="1" subtotalTop="0" showAll="0" defaultSubtotal="0"/>
  </pivotFields>
  <rowFields count="3">
    <field x="2"/>
    <field x="1"/>
    <field x="3"/>
  </rowFields>
  <rowItems count="41">
    <i>
      <x/>
    </i>
    <i r="1">
      <x/>
    </i>
    <i r="2">
      <x/>
    </i>
    <i r="2">
      <x v="1"/>
    </i>
    <i r="1">
      <x v="1"/>
    </i>
    <i r="2">
      <x/>
    </i>
    <i r="2">
      <x v="1"/>
    </i>
    <i r="1">
      <x v="2"/>
    </i>
    <i r="2">
      <x/>
    </i>
    <i r="2">
      <x v="1"/>
    </i>
    <i>
      <x v="1"/>
    </i>
    <i r="1">
      <x v="3"/>
    </i>
    <i r="2">
      <x/>
    </i>
    <i r="2">
      <x v="1"/>
    </i>
    <i r="1">
      <x v="4"/>
    </i>
    <i r="2">
      <x/>
    </i>
    <i r="2">
      <x v="1"/>
    </i>
    <i r="1">
      <x v="5"/>
    </i>
    <i r="2">
      <x/>
    </i>
    <i r="2">
      <x v="1"/>
    </i>
    <i>
      <x v="2"/>
    </i>
    <i r="1">
      <x v="6"/>
    </i>
    <i r="2">
      <x/>
    </i>
    <i r="2">
      <x v="1"/>
    </i>
    <i r="1">
      <x v="7"/>
    </i>
    <i r="2">
      <x/>
    </i>
    <i r="2">
      <x v="1"/>
    </i>
    <i r="1">
      <x v="8"/>
    </i>
    <i r="2">
      <x/>
    </i>
    <i r="2">
      <x v="1"/>
    </i>
    <i>
      <x v="3"/>
    </i>
    <i r="1">
      <x v="9"/>
    </i>
    <i r="2">
      <x/>
    </i>
    <i r="2">
      <x v="1"/>
    </i>
    <i r="1">
      <x v="10"/>
    </i>
    <i r="2">
      <x/>
    </i>
    <i r="2">
      <x v="1"/>
    </i>
    <i r="1">
      <x v="11"/>
    </i>
    <i r="2">
      <x/>
    </i>
    <i r="2">
      <x v="1"/>
    </i>
    <i t="grand">
      <x/>
    </i>
  </rowItems>
  <colFields count="1">
    <field x="0"/>
  </colFields>
  <colItems count="4">
    <i>
      <x/>
    </i>
    <i>
      <x v="1"/>
    </i>
    <i>
      <x v="2"/>
    </i>
    <i t="grand">
      <x/>
    </i>
  </colItems>
  <dataFields count="1">
    <dataField name=" REVENUE" fld="4" baseField="2" baseItem="0" numFmtId="164"/>
  </dataFields>
  <formats count="78">
    <format dxfId="6160">
      <pivotArea type="all" dataOnly="0" outline="0" fieldPosition="0"/>
    </format>
    <format dxfId="6159">
      <pivotArea outline="0" collapsedLevelsAreSubtotals="1" fieldPosition="0"/>
    </format>
    <format dxfId="6158">
      <pivotArea type="origin" dataOnly="0" labelOnly="1" outline="0" fieldPosition="0"/>
    </format>
    <format dxfId="6157">
      <pivotArea field="0" type="button" dataOnly="0" labelOnly="1" outline="0" axis="axisCol" fieldPosition="0"/>
    </format>
    <format dxfId="6156">
      <pivotArea type="topRight" dataOnly="0" labelOnly="1" outline="0" fieldPosition="0"/>
    </format>
    <format dxfId="6155">
      <pivotArea field="2" type="button" dataOnly="0" labelOnly="1" outline="0" axis="axisRow" fieldPosition="0"/>
    </format>
    <format dxfId="6154">
      <pivotArea dataOnly="0" labelOnly="1" fieldPosition="0">
        <references count="1">
          <reference field="2" count="0"/>
        </references>
      </pivotArea>
    </format>
    <format dxfId="6153">
      <pivotArea dataOnly="0" labelOnly="1" grandRow="1" outline="0" fieldPosition="0"/>
    </format>
    <format dxfId="6152">
      <pivotArea dataOnly="0" labelOnly="1" fieldPosition="0">
        <references count="2">
          <reference field="1" count="3">
            <x v="0"/>
            <x v="1"/>
            <x v="2"/>
          </reference>
          <reference field="2" count="1" selected="0">
            <x v="0"/>
          </reference>
        </references>
      </pivotArea>
    </format>
    <format dxfId="6151">
      <pivotArea dataOnly="0" labelOnly="1" fieldPosition="0">
        <references count="2">
          <reference field="1" count="3">
            <x v="3"/>
            <x v="4"/>
            <x v="5"/>
          </reference>
          <reference field="2" count="1" selected="0">
            <x v="1"/>
          </reference>
        </references>
      </pivotArea>
    </format>
    <format dxfId="6150">
      <pivotArea dataOnly="0" labelOnly="1" fieldPosition="0">
        <references count="2">
          <reference field="1" count="3">
            <x v="6"/>
            <x v="7"/>
            <x v="8"/>
          </reference>
          <reference field="2" count="1" selected="0">
            <x v="2"/>
          </reference>
        </references>
      </pivotArea>
    </format>
    <format dxfId="6149">
      <pivotArea dataOnly="0" labelOnly="1" fieldPosition="0">
        <references count="2">
          <reference field="1" count="3">
            <x v="9"/>
            <x v="10"/>
            <x v="11"/>
          </reference>
          <reference field="2" count="1" selected="0">
            <x v="3"/>
          </reference>
        </references>
      </pivotArea>
    </format>
    <format dxfId="6148">
      <pivotArea dataOnly="0" labelOnly="1" fieldPosition="0">
        <references count="3">
          <reference field="1" count="1" selected="0">
            <x v="0"/>
          </reference>
          <reference field="2" count="1" selected="0">
            <x v="0"/>
          </reference>
          <reference field="3" count="0"/>
        </references>
      </pivotArea>
    </format>
    <format dxfId="6147">
      <pivotArea dataOnly="0" labelOnly="1" fieldPosition="0">
        <references count="3">
          <reference field="1" count="1" selected="0">
            <x v="1"/>
          </reference>
          <reference field="2" count="1" selected="0">
            <x v="0"/>
          </reference>
          <reference field="3" count="0"/>
        </references>
      </pivotArea>
    </format>
    <format dxfId="6146">
      <pivotArea dataOnly="0" labelOnly="1" fieldPosition="0">
        <references count="3">
          <reference field="1" count="1" selected="0">
            <x v="2"/>
          </reference>
          <reference field="2" count="1" selected="0">
            <x v="0"/>
          </reference>
          <reference field="3" count="0"/>
        </references>
      </pivotArea>
    </format>
    <format dxfId="6145">
      <pivotArea dataOnly="0" labelOnly="1" fieldPosition="0">
        <references count="3">
          <reference field="1" count="1" selected="0">
            <x v="3"/>
          </reference>
          <reference field="2" count="1" selected="0">
            <x v="1"/>
          </reference>
          <reference field="3" count="0"/>
        </references>
      </pivotArea>
    </format>
    <format dxfId="6144">
      <pivotArea dataOnly="0" labelOnly="1" fieldPosition="0">
        <references count="3">
          <reference field="1" count="1" selected="0">
            <x v="4"/>
          </reference>
          <reference field="2" count="1" selected="0">
            <x v="1"/>
          </reference>
          <reference field="3" count="0"/>
        </references>
      </pivotArea>
    </format>
    <format dxfId="6143">
      <pivotArea dataOnly="0" labelOnly="1" fieldPosition="0">
        <references count="3">
          <reference field="1" count="1" selected="0">
            <x v="5"/>
          </reference>
          <reference field="2" count="1" selected="0">
            <x v="1"/>
          </reference>
          <reference field="3" count="0"/>
        </references>
      </pivotArea>
    </format>
    <format dxfId="6142">
      <pivotArea dataOnly="0" labelOnly="1" fieldPosition="0">
        <references count="3">
          <reference field="1" count="1" selected="0">
            <x v="6"/>
          </reference>
          <reference field="2" count="1" selected="0">
            <x v="2"/>
          </reference>
          <reference field="3" count="0"/>
        </references>
      </pivotArea>
    </format>
    <format dxfId="6141">
      <pivotArea dataOnly="0" labelOnly="1" fieldPosition="0">
        <references count="3">
          <reference field="1" count="1" selected="0">
            <x v="7"/>
          </reference>
          <reference field="2" count="1" selected="0">
            <x v="2"/>
          </reference>
          <reference field="3" count="0"/>
        </references>
      </pivotArea>
    </format>
    <format dxfId="6140">
      <pivotArea dataOnly="0" labelOnly="1" fieldPosition="0">
        <references count="3">
          <reference field="1" count="1" selected="0">
            <x v="8"/>
          </reference>
          <reference field="2" count="1" selected="0">
            <x v="2"/>
          </reference>
          <reference field="3" count="0"/>
        </references>
      </pivotArea>
    </format>
    <format dxfId="6139">
      <pivotArea dataOnly="0" labelOnly="1" fieldPosition="0">
        <references count="3">
          <reference field="1" count="1" selected="0">
            <x v="9"/>
          </reference>
          <reference field="2" count="1" selected="0">
            <x v="3"/>
          </reference>
          <reference field="3" count="0"/>
        </references>
      </pivotArea>
    </format>
    <format dxfId="6138">
      <pivotArea dataOnly="0" labelOnly="1" fieldPosition="0">
        <references count="3">
          <reference field="1" count="1" selected="0">
            <x v="10"/>
          </reference>
          <reference field="2" count="1" selected="0">
            <x v="3"/>
          </reference>
          <reference field="3" count="0"/>
        </references>
      </pivotArea>
    </format>
    <format dxfId="6137">
      <pivotArea dataOnly="0" labelOnly="1" fieldPosition="0">
        <references count="3">
          <reference field="1" count="1" selected="0">
            <x v="11"/>
          </reference>
          <reference field="2" count="1" selected="0">
            <x v="3"/>
          </reference>
          <reference field="3" count="0"/>
        </references>
      </pivotArea>
    </format>
    <format dxfId="6136">
      <pivotArea dataOnly="0" labelOnly="1" fieldPosition="0">
        <references count="1">
          <reference field="0" count="0"/>
        </references>
      </pivotArea>
    </format>
    <format dxfId="6135">
      <pivotArea dataOnly="0" labelOnly="1" grandCol="1" outline="0" fieldPosition="0"/>
    </format>
    <format dxfId="6134">
      <pivotArea type="all" dataOnly="0" outline="0" fieldPosition="0"/>
    </format>
    <format dxfId="6133">
      <pivotArea outline="0" collapsedLevelsAreSubtotals="1" fieldPosition="0"/>
    </format>
    <format dxfId="6132">
      <pivotArea type="origin" dataOnly="0" labelOnly="1" outline="0" fieldPosition="0"/>
    </format>
    <format dxfId="6131">
      <pivotArea field="0" type="button" dataOnly="0" labelOnly="1" outline="0" axis="axisCol" fieldPosition="0"/>
    </format>
    <format dxfId="6130">
      <pivotArea type="topRight" dataOnly="0" labelOnly="1" outline="0" fieldPosition="0"/>
    </format>
    <format dxfId="6129">
      <pivotArea field="2" type="button" dataOnly="0" labelOnly="1" outline="0" axis="axisRow" fieldPosition="0"/>
    </format>
    <format dxfId="6128">
      <pivotArea dataOnly="0" labelOnly="1" fieldPosition="0">
        <references count="1">
          <reference field="2" count="0"/>
        </references>
      </pivotArea>
    </format>
    <format dxfId="6127">
      <pivotArea dataOnly="0" labelOnly="1" grandRow="1" outline="0" fieldPosition="0"/>
    </format>
    <format dxfId="6126">
      <pivotArea dataOnly="0" labelOnly="1" fieldPosition="0">
        <references count="2">
          <reference field="1" count="3">
            <x v="0"/>
            <x v="1"/>
            <x v="2"/>
          </reference>
          <reference field="2" count="1" selected="0">
            <x v="0"/>
          </reference>
        </references>
      </pivotArea>
    </format>
    <format dxfId="6125">
      <pivotArea dataOnly="0" labelOnly="1" fieldPosition="0">
        <references count="2">
          <reference field="1" count="3">
            <x v="3"/>
            <x v="4"/>
            <x v="5"/>
          </reference>
          <reference field="2" count="1" selected="0">
            <x v="1"/>
          </reference>
        </references>
      </pivotArea>
    </format>
    <format dxfId="6124">
      <pivotArea dataOnly="0" labelOnly="1" fieldPosition="0">
        <references count="2">
          <reference field="1" count="3">
            <x v="6"/>
            <x v="7"/>
            <x v="8"/>
          </reference>
          <reference field="2" count="1" selected="0">
            <x v="2"/>
          </reference>
        </references>
      </pivotArea>
    </format>
    <format dxfId="6123">
      <pivotArea dataOnly="0" labelOnly="1" fieldPosition="0">
        <references count="2">
          <reference field="1" count="3">
            <x v="9"/>
            <x v="10"/>
            <x v="11"/>
          </reference>
          <reference field="2" count="1" selected="0">
            <x v="3"/>
          </reference>
        </references>
      </pivotArea>
    </format>
    <format dxfId="6122">
      <pivotArea dataOnly="0" labelOnly="1" fieldPosition="0">
        <references count="3">
          <reference field="1" count="1" selected="0">
            <x v="0"/>
          </reference>
          <reference field="2" count="1" selected="0">
            <x v="0"/>
          </reference>
          <reference field="3" count="0"/>
        </references>
      </pivotArea>
    </format>
    <format dxfId="6121">
      <pivotArea dataOnly="0" labelOnly="1" fieldPosition="0">
        <references count="3">
          <reference field="1" count="1" selected="0">
            <x v="1"/>
          </reference>
          <reference field="2" count="1" selected="0">
            <x v="0"/>
          </reference>
          <reference field="3" count="0"/>
        </references>
      </pivotArea>
    </format>
    <format dxfId="6120">
      <pivotArea dataOnly="0" labelOnly="1" fieldPosition="0">
        <references count="3">
          <reference field="1" count="1" selected="0">
            <x v="2"/>
          </reference>
          <reference field="2" count="1" selected="0">
            <x v="0"/>
          </reference>
          <reference field="3" count="0"/>
        </references>
      </pivotArea>
    </format>
    <format dxfId="6119">
      <pivotArea dataOnly="0" labelOnly="1" fieldPosition="0">
        <references count="3">
          <reference field="1" count="1" selected="0">
            <x v="3"/>
          </reference>
          <reference field="2" count="1" selected="0">
            <x v="1"/>
          </reference>
          <reference field="3" count="0"/>
        </references>
      </pivotArea>
    </format>
    <format dxfId="6118">
      <pivotArea dataOnly="0" labelOnly="1" fieldPosition="0">
        <references count="3">
          <reference field="1" count="1" selected="0">
            <x v="4"/>
          </reference>
          <reference field="2" count="1" selected="0">
            <x v="1"/>
          </reference>
          <reference field="3" count="0"/>
        </references>
      </pivotArea>
    </format>
    <format dxfId="6117">
      <pivotArea dataOnly="0" labelOnly="1" fieldPosition="0">
        <references count="3">
          <reference field="1" count="1" selected="0">
            <x v="5"/>
          </reference>
          <reference field="2" count="1" selected="0">
            <x v="1"/>
          </reference>
          <reference field="3" count="0"/>
        </references>
      </pivotArea>
    </format>
    <format dxfId="6116">
      <pivotArea dataOnly="0" labelOnly="1" fieldPosition="0">
        <references count="3">
          <reference field="1" count="1" selected="0">
            <x v="6"/>
          </reference>
          <reference field="2" count="1" selected="0">
            <x v="2"/>
          </reference>
          <reference field="3" count="0"/>
        </references>
      </pivotArea>
    </format>
    <format dxfId="6115">
      <pivotArea dataOnly="0" labelOnly="1" fieldPosition="0">
        <references count="3">
          <reference field="1" count="1" selected="0">
            <x v="7"/>
          </reference>
          <reference field="2" count="1" selected="0">
            <x v="2"/>
          </reference>
          <reference field="3" count="0"/>
        </references>
      </pivotArea>
    </format>
    <format dxfId="6114">
      <pivotArea dataOnly="0" labelOnly="1" fieldPosition="0">
        <references count="3">
          <reference field="1" count="1" selected="0">
            <x v="8"/>
          </reference>
          <reference field="2" count="1" selected="0">
            <x v="2"/>
          </reference>
          <reference field="3" count="0"/>
        </references>
      </pivotArea>
    </format>
    <format dxfId="6113">
      <pivotArea dataOnly="0" labelOnly="1" fieldPosition="0">
        <references count="3">
          <reference field="1" count="1" selected="0">
            <x v="9"/>
          </reference>
          <reference field="2" count="1" selected="0">
            <x v="3"/>
          </reference>
          <reference field="3" count="0"/>
        </references>
      </pivotArea>
    </format>
    <format dxfId="6112">
      <pivotArea dataOnly="0" labelOnly="1" fieldPosition="0">
        <references count="3">
          <reference field="1" count="1" selected="0">
            <x v="10"/>
          </reference>
          <reference field="2" count="1" selected="0">
            <x v="3"/>
          </reference>
          <reference field="3" count="0"/>
        </references>
      </pivotArea>
    </format>
    <format dxfId="6111">
      <pivotArea dataOnly="0" labelOnly="1" fieldPosition="0">
        <references count="3">
          <reference field="1" count="1" selected="0">
            <x v="11"/>
          </reference>
          <reference field="2" count="1" selected="0">
            <x v="3"/>
          </reference>
          <reference field="3" count="0"/>
        </references>
      </pivotArea>
    </format>
    <format dxfId="6110">
      <pivotArea dataOnly="0" labelOnly="1" fieldPosition="0">
        <references count="1">
          <reference field="0" count="0"/>
        </references>
      </pivotArea>
    </format>
    <format dxfId="6109">
      <pivotArea dataOnly="0" labelOnly="1" grandCol="1" outline="0" fieldPosition="0"/>
    </format>
    <format dxfId="6108">
      <pivotArea type="all" dataOnly="0" outline="0" fieldPosition="0"/>
    </format>
    <format dxfId="6107">
      <pivotArea outline="0" collapsedLevelsAreSubtotals="1" fieldPosition="0"/>
    </format>
    <format dxfId="6106">
      <pivotArea type="origin" dataOnly="0" labelOnly="1" outline="0" fieldPosition="0"/>
    </format>
    <format dxfId="6105">
      <pivotArea field="0" type="button" dataOnly="0" labelOnly="1" outline="0" axis="axisCol" fieldPosition="0"/>
    </format>
    <format dxfId="6104">
      <pivotArea type="topRight" dataOnly="0" labelOnly="1" outline="0" fieldPosition="0"/>
    </format>
    <format dxfId="6103">
      <pivotArea field="2" type="button" dataOnly="0" labelOnly="1" outline="0" axis="axisRow" fieldPosition="0"/>
    </format>
    <format dxfId="6102">
      <pivotArea dataOnly="0" labelOnly="1" fieldPosition="0">
        <references count="1">
          <reference field="2" count="0"/>
        </references>
      </pivotArea>
    </format>
    <format dxfId="6101">
      <pivotArea dataOnly="0" labelOnly="1" grandRow="1" outline="0" fieldPosition="0"/>
    </format>
    <format dxfId="6100">
      <pivotArea dataOnly="0" labelOnly="1" fieldPosition="0">
        <references count="2">
          <reference field="1" count="3">
            <x v="0"/>
            <x v="1"/>
            <x v="2"/>
          </reference>
          <reference field="2" count="1" selected="0">
            <x v="0"/>
          </reference>
        </references>
      </pivotArea>
    </format>
    <format dxfId="6099">
      <pivotArea dataOnly="0" labelOnly="1" fieldPosition="0">
        <references count="2">
          <reference field="1" count="3">
            <x v="3"/>
            <x v="4"/>
            <x v="5"/>
          </reference>
          <reference field="2" count="1" selected="0">
            <x v="1"/>
          </reference>
        </references>
      </pivotArea>
    </format>
    <format dxfId="6098">
      <pivotArea dataOnly="0" labelOnly="1" fieldPosition="0">
        <references count="2">
          <reference field="1" count="3">
            <x v="6"/>
            <x v="7"/>
            <x v="8"/>
          </reference>
          <reference field="2" count="1" selected="0">
            <x v="2"/>
          </reference>
        </references>
      </pivotArea>
    </format>
    <format dxfId="6097">
      <pivotArea dataOnly="0" labelOnly="1" fieldPosition="0">
        <references count="2">
          <reference field="1" count="3">
            <x v="9"/>
            <x v="10"/>
            <x v="11"/>
          </reference>
          <reference field="2" count="1" selected="0">
            <x v="3"/>
          </reference>
        </references>
      </pivotArea>
    </format>
    <format dxfId="6096">
      <pivotArea dataOnly="0" labelOnly="1" fieldPosition="0">
        <references count="3">
          <reference field="1" count="1" selected="0">
            <x v="0"/>
          </reference>
          <reference field="2" count="1" selected="0">
            <x v="0"/>
          </reference>
          <reference field="3" count="0"/>
        </references>
      </pivotArea>
    </format>
    <format dxfId="6095">
      <pivotArea dataOnly="0" labelOnly="1" fieldPosition="0">
        <references count="3">
          <reference field="1" count="1" selected="0">
            <x v="1"/>
          </reference>
          <reference field="2" count="1" selected="0">
            <x v="0"/>
          </reference>
          <reference field="3" count="0"/>
        </references>
      </pivotArea>
    </format>
    <format dxfId="6094">
      <pivotArea dataOnly="0" labelOnly="1" fieldPosition="0">
        <references count="3">
          <reference field="1" count="1" selected="0">
            <x v="2"/>
          </reference>
          <reference field="2" count="1" selected="0">
            <x v="0"/>
          </reference>
          <reference field="3" count="0"/>
        </references>
      </pivotArea>
    </format>
    <format dxfId="6093">
      <pivotArea dataOnly="0" labelOnly="1" fieldPosition="0">
        <references count="3">
          <reference field="1" count="1" selected="0">
            <x v="3"/>
          </reference>
          <reference field="2" count="1" selected="0">
            <x v="1"/>
          </reference>
          <reference field="3" count="0"/>
        </references>
      </pivotArea>
    </format>
    <format dxfId="6092">
      <pivotArea dataOnly="0" labelOnly="1" fieldPosition="0">
        <references count="3">
          <reference field="1" count="1" selected="0">
            <x v="4"/>
          </reference>
          <reference field="2" count="1" selected="0">
            <x v="1"/>
          </reference>
          <reference field="3" count="0"/>
        </references>
      </pivotArea>
    </format>
    <format dxfId="6091">
      <pivotArea dataOnly="0" labelOnly="1" fieldPosition="0">
        <references count="3">
          <reference field="1" count="1" selected="0">
            <x v="5"/>
          </reference>
          <reference field="2" count="1" selected="0">
            <x v="1"/>
          </reference>
          <reference field="3" count="0"/>
        </references>
      </pivotArea>
    </format>
    <format dxfId="6090">
      <pivotArea dataOnly="0" labelOnly="1" fieldPosition="0">
        <references count="3">
          <reference field="1" count="1" selected="0">
            <x v="6"/>
          </reference>
          <reference field="2" count="1" selected="0">
            <x v="2"/>
          </reference>
          <reference field="3" count="0"/>
        </references>
      </pivotArea>
    </format>
    <format dxfId="6089">
      <pivotArea dataOnly="0" labelOnly="1" fieldPosition="0">
        <references count="3">
          <reference field="1" count="1" selected="0">
            <x v="7"/>
          </reference>
          <reference field="2" count="1" selected="0">
            <x v="2"/>
          </reference>
          <reference field="3" count="0"/>
        </references>
      </pivotArea>
    </format>
    <format dxfId="6088">
      <pivotArea dataOnly="0" labelOnly="1" fieldPosition="0">
        <references count="3">
          <reference field="1" count="1" selected="0">
            <x v="8"/>
          </reference>
          <reference field="2" count="1" selected="0">
            <x v="2"/>
          </reference>
          <reference field="3" count="0"/>
        </references>
      </pivotArea>
    </format>
    <format dxfId="6087">
      <pivotArea dataOnly="0" labelOnly="1" fieldPosition="0">
        <references count="3">
          <reference field="1" count="1" selected="0">
            <x v="9"/>
          </reference>
          <reference field="2" count="1" selected="0">
            <x v="3"/>
          </reference>
          <reference field="3" count="0"/>
        </references>
      </pivotArea>
    </format>
    <format dxfId="6086">
      <pivotArea dataOnly="0" labelOnly="1" fieldPosition="0">
        <references count="3">
          <reference field="1" count="1" selected="0">
            <x v="10"/>
          </reference>
          <reference field="2" count="1" selected="0">
            <x v="3"/>
          </reference>
          <reference field="3" count="0"/>
        </references>
      </pivotArea>
    </format>
    <format dxfId="6085">
      <pivotArea dataOnly="0" labelOnly="1" fieldPosition="0">
        <references count="3">
          <reference field="1" count="1" selected="0">
            <x v="11"/>
          </reference>
          <reference field="2" count="1" selected="0">
            <x v="3"/>
          </reference>
          <reference field="3" count="0"/>
        </references>
      </pivotArea>
    </format>
    <format dxfId="6084">
      <pivotArea dataOnly="0" labelOnly="1" fieldPosition="0">
        <references count="1">
          <reference field="0" count="0"/>
        </references>
      </pivotArea>
    </format>
    <format dxfId="6083">
      <pivotArea dataOnly="0" labelOnly="1" grandCol="1" outline="0" fieldPosition="0"/>
    </format>
  </formats>
  <chartFormats count="3">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s>
  <pivotHierarchies count="20">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9" showRowHeaders="1" showColHeaders="1" showRowStripes="0" showColStripes="0" showLastColumn="1"/>
  <rowHierarchiesUsage count="3">
    <rowHierarchyUsage hierarchyUsage="10"/>
    <rowHierarchyUsage hierarchyUsage="11"/>
    <rowHierarchyUsage hierarchyUsage="9"/>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P&amp;A DASHBOARD.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E1E091E-A636-49BB-AFF7-07211E77DF25}" name="Yearly cost per product" cacheId="2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Products" colHeaderCaption="Years">
  <location ref="P59:S64" firstHeaderRow="1" firstDataRow="2" firstDataCol="1"/>
  <pivotFields count="3">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i>
    <i>
      <x v="1"/>
    </i>
    <i>
      <x v="2"/>
    </i>
    <i t="grand">
      <x/>
    </i>
  </rowItems>
  <colFields count="1">
    <field x="1"/>
  </colFields>
  <colItems count="3">
    <i>
      <x/>
    </i>
    <i>
      <x v="1"/>
    </i>
    <i t="grand">
      <x/>
    </i>
  </colItems>
  <dataFields count="1">
    <dataField name="Yearly Cost" fld="2" baseField="0" baseItem="0" numFmtId="164"/>
  </dataFields>
  <formats count="22">
    <format dxfId="6182">
      <pivotArea type="all" dataOnly="0" outline="0" fieldPosition="0"/>
    </format>
    <format dxfId="6181">
      <pivotArea outline="0" fieldPosition="0">
        <references count="1">
          <reference field="4294967294" count="1">
            <x v="0"/>
          </reference>
        </references>
      </pivotArea>
    </format>
    <format dxfId="6180">
      <pivotArea type="all" dataOnly="0" outline="0" fieldPosition="0"/>
    </format>
    <format dxfId="6179">
      <pivotArea outline="0" collapsedLevelsAreSubtotals="1" fieldPosition="0"/>
    </format>
    <format dxfId="6178">
      <pivotArea type="origin" dataOnly="0" labelOnly="1" outline="0" fieldPosition="0"/>
    </format>
    <format dxfId="6177">
      <pivotArea field="1" type="button" dataOnly="0" labelOnly="1" outline="0" axis="axisCol" fieldPosition="0"/>
    </format>
    <format dxfId="6176">
      <pivotArea type="topRight" dataOnly="0" labelOnly="1" outline="0" fieldPosition="0"/>
    </format>
    <format dxfId="6175">
      <pivotArea field="0" type="button" dataOnly="0" labelOnly="1" outline="0" axis="axisRow" fieldPosition="0"/>
    </format>
    <format dxfId="6174">
      <pivotArea dataOnly="0" labelOnly="1" fieldPosition="0">
        <references count="1">
          <reference field="0" count="0"/>
        </references>
      </pivotArea>
    </format>
    <format dxfId="6173">
      <pivotArea dataOnly="0" labelOnly="1" grandRow="1" outline="0" fieldPosition="0"/>
    </format>
    <format dxfId="6172">
      <pivotArea dataOnly="0" labelOnly="1" fieldPosition="0">
        <references count="1">
          <reference field="1" count="0"/>
        </references>
      </pivotArea>
    </format>
    <format dxfId="6171">
      <pivotArea dataOnly="0" labelOnly="1" grandCol="1" outline="0" fieldPosition="0"/>
    </format>
    <format dxfId="6170">
      <pivotArea type="all" dataOnly="0" outline="0" fieldPosition="0"/>
    </format>
    <format dxfId="6169">
      <pivotArea outline="0" collapsedLevelsAreSubtotals="1" fieldPosition="0"/>
    </format>
    <format dxfId="6168">
      <pivotArea type="origin" dataOnly="0" labelOnly="1" outline="0" fieldPosition="0"/>
    </format>
    <format dxfId="6167">
      <pivotArea field="1" type="button" dataOnly="0" labelOnly="1" outline="0" axis="axisCol" fieldPosition="0"/>
    </format>
    <format dxfId="6166">
      <pivotArea type="topRight" dataOnly="0" labelOnly="1" outline="0" fieldPosition="0"/>
    </format>
    <format dxfId="6165">
      <pivotArea field="0" type="button" dataOnly="0" labelOnly="1" outline="0" axis="axisRow" fieldPosition="0"/>
    </format>
    <format dxfId="6164">
      <pivotArea dataOnly="0" labelOnly="1" fieldPosition="0">
        <references count="1">
          <reference field="0" count="0"/>
        </references>
      </pivotArea>
    </format>
    <format dxfId="6163">
      <pivotArea dataOnly="0" labelOnly="1" grandRow="1" outline="0" fieldPosition="0"/>
    </format>
    <format dxfId="6162">
      <pivotArea dataOnly="0" labelOnly="1" fieldPosition="0">
        <references count="1">
          <reference field="1" count="0"/>
        </references>
      </pivotArea>
    </format>
    <format dxfId="6161">
      <pivotArea dataOnly="0" labelOnly="1" grandCol="1" outline="0" fieldPosition="0"/>
    </format>
  </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caption="Yearly Profit by Products"/>
    <pivotHierarchy dragToData="1"/>
    <pivotHierarchy dragToData="1"/>
    <pivotHierarchy dragToData="1" caption="Yearly Cost"/>
  </pivotHierarchies>
  <pivotTableStyleInfo name="PivotStyleLight9" showRowHeaders="1" showColHeaders="1" showRowStripes="0" showColStripes="0" showLastColumn="1"/>
  <rowHierarchiesUsage count="1">
    <rowHierarchyUsage hierarchyUsage="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P&amp;A DASHBOARD.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52745E-91E1-44D5-81E8-8849E95CEA77}" name="Yearly Average Margin Per Product" cacheId="28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rowHeaderCaption="Products" colHeaderCaption="Years">
  <location ref="B59:E64"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items count="2">
        <item x="0" e="0"/>
        <item x="1" e="0"/>
      </items>
    </pivotField>
  </pivotFields>
  <rowFields count="1">
    <field x="0"/>
  </rowFields>
  <rowItems count="4">
    <i>
      <x/>
    </i>
    <i>
      <x v="1"/>
    </i>
    <i>
      <x v="2"/>
    </i>
    <i t="grand">
      <x/>
    </i>
  </rowItems>
  <colFields count="1">
    <field x="2"/>
  </colFields>
  <colItems count="3">
    <i>
      <x/>
    </i>
    <i>
      <x v="1"/>
    </i>
    <i t="grand">
      <x/>
    </i>
  </colItems>
  <dataFields count="1">
    <dataField name="Average Margin per Product" fld="1" subtotal="average" baseField="0" baseItem="0" numFmtId="165"/>
  </dataFields>
  <formats count="39">
    <format dxfId="6221">
      <pivotArea type="all" dataOnly="0" outline="0" fieldPosition="0"/>
    </format>
    <format dxfId="6220">
      <pivotArea outline="0" collapsedLevelsAreSubtotals="1" fieldPosition="0"/>
    </format>
    <format dxfId="6219">
      <pivotArea type="origin" dataOnly="0" labelOnly="1" outline="0" fieldPosition="0"/>
    </format>
    <format dxfId="6218">
      <pivotArea field="2" type="button" dataOnly="0" labelOnly="1" outline="0" axis="axisCol" fieldPosition="0"/>
    </format>
    <format dxfId="6217">
      <pivotArea field="0" type="button" dataOnly="0" labelOnly="1" outline="0" axis="axisRow" fieldPosition="0"/>
    </format>
    <format dxfId="6216">
      <pivotArea dataOnly="0" labelOnly="1" fieldPosition="0">
        <references count="1">
          <reference field="0" count="0"/>
        </references>
      </pivotArea>
    </format>
    <format dxfId="6215">
      <pivotArea dataOnly="0" labelOnly="1" grandRow="1" outline="0" fieldPosition="0"/>
    </format>
    <format dxfId="6214">
      <pivotArea dataOnly="0" labelOnly="1" fieldPosition="0">
        <references count="1">
          <reference field="2" count="0"/>
        </references>
      </pivotArea>
    </format>
    <format dxfId="6213">
      <pivotArea dataOnly="0" labelOnly="1" grandCol="1" outline="0" fieldPosition="0"/>
    </format>
    <format dxfId="6212">
      <pivotArea type="all" dataOnly="0" outline="0" fieldPosition="0"/>
    </format>
    <format dxfId="6211">
      <pivotArea outline="0" collapsedLevelsAreSubtotals="1" fieldPosition="0"/>
    </format>
    <format dxfId="6210">
      <pivotArea type="origin" dataOnly="0" labelOnly="1" outline="0" fieldPosition="0"/>
    </format>
    <format dxfId="6209">
      <pivotArea field="2" type="button" dataOnly="0" labelOnly="1" outline="0" axis="axisCol" fieldPosition="0"/>
    </format>
    <format dxfId="6208">
      <pivotArea type="topRight" dataOnly="0" labelOnly="1" outline="0" fieldPosition="0"/>
    </format>
    <format dxfId="6207">
      <pivotArea field="0" type="button" dataOnly="0" labelOnly="1" outline="0" axis="axisRow" fieldPosition="0"/>
    </format>
    <format dxfId="6206">
      <pivotArea dataOnly="0" labelOnly="1" fieldPosition="0">
        <references count="1">
          <reference field="0" count="0"/>
        </references>
      </pivotArea>
    </format>
    <format dxfId="6205">
      <pivotArea dataOnly="0" labelOnly="1" grandRow="1" outline="0" fieldPosition="0"/>
    </format>
    <format dxfId="6204">
      <pivotArea dataOnly="0" labelOnly="1" fieldPosition="0">
        <references count="1">
          <reference field="2" count="0"/>
        </references>
      </pivotArea>
    </format>
    <format dxfId="6203">
      <pivotArea dataOnly="0" labelOnly="1" grandCol="1" outline="0" fieldPosition="0"/>
    </format>
    <format dxfId="6202">
      <pivotArea type="all" dataOnly="0" outline="0" fieldPosition="0"/>
    </format>
    <format dxfId="6201">
      <pivotArea outline="0" collapsedLevelsAreSubtotals="1" fieldPosition="0"/>
    </format>
    <format dxfId="6200">
      <pivotArea type="origin" dataOnly="0" labelOnly="1" outline="0" fieldPosition="0"/>
    </format>
    <format dxfId="6199">
      <pivotArea field="2" type="button" dataOnly="0" labelOnly="1" outline="0" axis="axisCol" fieldPosition="0"/>
    </format>
    <format dxfId="6198">
      <pivotArea type="topRight" dataOnly="0" labelOnly="1" outline="0" fieldPosition="0"/>
    </format>
    <format dxfId="6197">
      <pivotArea field="0" type="button" dataOnly="0" labelOnly="1" outline="0" axis="axisRow" fieldPosition="0"/>
    </format>
    <format dxfId="6196">
      <pivotArea dataOnly="0" labelOnly="1" fieldPosition="0">
        <references count="1">
          <reference field="0" count="0"/>
        </references>
      </pivotArea>
    </format>
    <format dxfId="6195">
      <pivotArea dataOnly="0" labelOnly="1" grandRow="1" outline="0" fieldPosition="0"/>
    </format>
    <format dxfId="6194">
      <pivotArea dataOnly="0" labelOnly="1" fieldPosition="0">
        <references count="1">
          <reference field="2" count="0"/>
        </references>
      </pivotArea>
    </format>
    <format dxfId="6193">
      <pivotArea dataOnly="0" labelOnly="1" grandCol="1" outline="0" fieldPosition="0"/>
    </format>
    <format dxfId="6192">
      <pivotArea type="all" dataOnly="0" outline="0" fieldPosition="0"/>
    </format>
    <format dxfId="6191">
      <pivotArea outline="0" collapsedLevelsAreSubtotals="1" fieldPosition="0"/>
    </format>
    <format dxfId="6190">
      <pivotArea type="origin" dataOnly="0" labelOnly="1" outline="0" fieldPosition="0"/>
    </format>
    <format dxfId="6189">
      <pivotArea field="2" type="button" dataOnly="0" labelOnly="1" outline="0" axis="axisCol" fieldPosition="0"/>
    </format>
    <format dxfId="6188">
      <pivotArea type="topRight" dataOnly="0" labelOnly="1" outline="0" fieldPosition="0"/>
    </format>
    <format dxfId="6187">
      <pivotArea field="0" type="button" dataOnly="0" labelOnly="1" outline="0" axis="axisRow" fieldPosition="0"/>
    </format>
    <format dxfId="6186">
      <pivotArea dataOnly="0" labelOnly="1" fieldPosition="0">
        <references count="1">
          <reference field="0" count="0"/>
        </references>
      </pivotArea>
    </format>
    <format dxfId="6185">
      <pivotArea dataOnly="0" labelOnly="1" grandRow="1" outline="0" fieldPosition="0"/>
    </format>
    <format dxfId="6184">
      <pivotArea dataOnly="0" labelOnly="1" fieldPosition="0">
        <references count="1">
          <reference field="2" count="0"/>
        </references>
      </pivotArea>
    </format>
    <format dxfId="6183">
      <pivotArea dataOnly="0" labelOnly="1" grandCol="1" outline="0" fieldPosition="0"/>
    </format>
  </formats>
  <chartFormats count="2">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s>
  <pivotHierarchies count="2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caption="Average Margin per Product"/>
    <pivotHierarchy dragToData="1"/>
  </pivotHierarchies>
  <pivotTableStyleInfo name="PivotStyleLight9" showRowHeaders="1" showColHeaders="1" showRowStripes="0" showColStripes="0" showLastColumn="1"/>
  <rowHierarchiesUsage count="1">
    <rowHierarchyUsage hierarchyUsage="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FP&amp;A DASHBOARD.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_Month" xr10:uid="{88FEF756-CA6F-45B9-B662-42E77DDF4E1D}" sourceName="[Sales_Data].[MONTH (Month)]">
  <pivotTables>
    <pivotTable tabId="2" name="Monthly Profit by Product"/>
    <pivotTable tabId="2" name="Monthly Cost by Product"/>
    <pivotTable tabId="2" name="Yearly Average Margin Per Product"/>
    <pivotTable tabId="2" name="Yearly cost per product"/>
    <pivotTable tabId="2" name="Yearly Profit per Product"/>
    <pivotTable tabId="2" name="Revenue By Month &amp; Product"/>
  </pivotTables>
  <data>
    <olap pivotCacheId="1626941148">
      <levels count="2">
        <level uniqueName="[Sales_Data].[MONTH (Month)].[(All)]" sourceCaption="(All)" count="0"/>
        <level uniqueName="[Sales_Data].[MONTH (Month)].[MONTH (Month)]" sourceCaption="MONTH (Month)" count="12">
          <ranges>
            <range startItem="0">
              <i n="[Sales_Data].[MONTH (Month)].&amp;[Jan]" c="Jan"/>
              <i n="[Sales_Data].[MONTH (Month)].&amp;[Feb]" c="Feb"/>
              <i n="[Sales_Data].[MONTH (Month)].&amp;[Mar]" c="Mar"/>
              <i n="[Sales_Data].[MONTH (Month)].&amp;[Apr]" c="Apr"/>
              <i n="[Sales_Data].[MONTH (Month)].&amp;[May]" c="May"/>
              <i n="[Sales_Data].[MONTH (Month)].&amp;[Jun]" c="Jun"/>
              <i n="[Sales_Data].[MONTH (Month)].&amp;[Jul]" c="Jul"/>
              <i n="[Sales_Data].[MONTH (Month)].&amp;[Aug]" c="Aug"/>
              <i n="[Sales_Data].[MONTH (Month)].&amp;[Sep]" c="Sep"/>
              <i n="[Sales_Data].[MONTH (Month)].&amp;[Oct]" c="Oct"/>
              <i n="[Sales_Data].[MONTH (Month)].&amp;[Nov]" c="Nov"/>
              <i n="[Sales_Data].[MONTH (Month)].&amp;[Dec]" c="Dec"/>
            </range>
          </ranges>
        </level>
      </levels>
      <selections count="1">
        <selection n="[Sales_Data].[MONTH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_Quarter" xr10:uid="{1341832D-E1A7-402D-91BC-450E4ABFF1CB}" sourceName="[Sales_Data].[MONTH (Quarter)]">
  <pivotTables>
    <pivotTable tabId="2" name="Monthly Profit by Product"/>
    <pivotTable tabId="2" name="Monthly Cost by Product"/>
    <pivotTable tabId="2" name="Yearly Average Margin Per Product"/>
    <pivotTable tabId="2" name="Yearly cost per product"/>
    <pivotTable tabId="2" name="Yearly Profit per Product"/>
    <pivotTable tabId="2" name="Revenue By Month &amp; Product"/>
  </pivotTables>
  <data>
    <olap pivotCacheId="1626941148">
      <levels count="2">
        <level uniqueName="[Sales_Data].[MONTH (Quarter)].[(All)]" sourceCaption="(All)" count="0"/>
        <level uniqueName="[Sales_Data].[MONTH (Quarter)].[MONTH (Quarter)]" sourceCaption="MONTH (Quarter)" count="4">
          <ranges>
            <range startItem="0">
              <i n="[Sales_Data].[MONTH (Quarter)].&amp;[Qtr1]" c="Qtr1"/>
              <i n="[Sales_Data].[MONTH (Quarter)].&amp;[Qtr2]" c="Qtr2"/>
              <i n="[Sales_Data].[MONTH (Quarter)].&amp;[Qtr3]" c="Qtr3"/>
              <i n="[Sales_Data].[MONTH (Quarter)].&amp;[Qtr4]" c="Qtr4"/>
            </range>
          </ranges>
        </level>
      </levels>
      <selections count="1">
        <selection n="[Sales_Data].[MONTH (Quart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_Year" xr10:uid="{16A9A503-3C00-468F-8B5E-F537BB0E6717}" sourceName="[Sales_Data].[MONTH (Year)]">
  <pivotTables>
    <pivotTable tabId="2" name="Monthly Profit by Product"/>
    <pivotTable tabId="2" name="Monthly Cost by Product"/>
    <pivotTable tabId="2" name="Yearly Average Margin Per Product"/>
    <pivotTable tabId="2" name="Yearly cost per product"/>
    <pivotTable tabId="2" name="Yearly Profit per Product"/>
    <pivotTable tabId="2" name="Revenue By Month &amp; Product"/>
  </pivotTables>
  <data>
    <olap pivotCacheId="1626941148">
      <levels count="2">
        <level uniqueName="[Sales_Data].[MONTH (Year)].[(All)]" sourceCaption="(All)" count="0"/>
        <level uniqueName="[Sales_Data].[MONTH (Year)].[MONTH (Year)]" sourceCaption="MONTH (Year)" count="2">
          <ranges>
            <range startItem="0">
              <i n="[Sales_Data].[MONTH (Year)].&amp;[2023]" c="2023"/>
              <i n="[Sales_Data].[MONTH (Year)].&amp;[2024]" c="2024"/>
            </range>
          </ranges>
        </level>
      </levels>
      <selections count="1">
        <selection n="[Sales_Data].[MONTH (Yea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6CD5E7B-6AE2-434A-8F9B-527223A0E341}" sourceName="[Sales_Data].[PRODUCT]">
  <pivotTables>
    <pivotTable tabId="2" name="Monthly Profit by Product"/>
    <pivotTable tabId="2" name="Monthly Cost by Product"/>
    <pivotTable tabId="2" name="Yearly Average Margin Per Product"/>
    <pivotTable tabId="2" name="Yearly cost per product"/>
    <pivotTable tabId="2" name="Yearly Profit per Product"/>
    <pivotTable tabId="2" name="Revenue By Month &amp; Product"/>
  </pivotTables>
  <data>
    <olap pivotCacheId="1626941148">
      <levels count="2">
        <level uniqueName="[Sales_Data].[PRODUCT].[(All)]" sourceCaption="(All)" count="0"/>
        <level uniqueName="[Sales_Data].[PRODUCT].[PRODUCT]" sourceCaption="PRODUCT" count="3">
          <ranges>
            <range startItem="0">
              <i n="[Sales_Data].[PRODUCT].&amp;[X]" c="X"/>
              <i n="[Sales_Data].[PRODUCT].&amp;[Y]" c="Y"/>
              <i n="[Sales_Data].[PRODUCT].&amp;[Z]" c="Z"/>
            </range>
          </ranges>
        </level>
      </levels>
      <selections count="1">
        <selection n="[Sales_Data].[PRODUC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Month)" xr10:uid="{30CDC103-5103-4166-B44E-04717CFF7BAD}" cache="Slicer_MONTH__Month" caption="MONTHS" level="1" rowHeight="241300"/>
  <slicer name="MONTH (Quarter)" xr10:uid="{ED8CF57C-5E7C-49D5-8545-A5B7CF555D03}" cache="Slicer_MONTH__Quarter" caption="QUARTER" level="1" rowHeight="241300"/>
  <slicer name="MONTH (Year)" xr10:uid="{06E67A90-7F96-48D4-873D-3CAE0A9AA220}" cache="Slicer_MONTH__Year" caption="YEARS" level="1" rowHeight="241300"/>
  <slicer name="PRODUCT" xr10:uid="{0FFE1DCB-5613-4F5D-B562-FD7D2293083B}" cache="Slicer_PRODUCT" caption="PRODUCT"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Month) 1" xr10:uid="{6755EAC2-AB42-4787-9A3B-094DF1E274BA}" cache="Slicer_MONTH__Month" caption="MONTH" columnCount="4" level="1" style="SlicerStyleLight6" rowHeight="457200"/>
  <slicer name="MONTH (Quarter) 1" xr10:uid="{62383D71-BAB5-42EA-93B9-B80C7BA9138E}" cache="Slicer_MONTH__Quarter" caption="QUARTER" columnCount="4" level="1" style="SlicerStyleLight6" rowHeight="457200"/>
  <slicer name="MONTH (Year) 1" xr10:uid="{E839D34F-C731-4E47-94AA-1706E428992A}" cache="Slicer_MONTH__Year" caption="YEAR" columnCount="2" level="1" style="SlicerStyleLight6" rowHeight="457200"/>
  <slicer name="PRODUCT 1" xr10:uid="{26B26014-1DB8-4F17-950E-9D1247100CD0}" cache="Slicer_PRODUCT" caption="PRODUCT" columnCount="3" level="1" style="SlicerStyleLight6" rowHeight="54864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F79151-0A9A-4A87-9F53-FF49145DDB82}" name="Sales_Data" displayName="Sales_Data" ref="B3:J75" totalsRowShown="0" headerRowDxfId="6232" dataDxfId="6231">
  <autoFilter ref="B3:J75" xr:uid="{1EF79151-0A9A-4A87-9F53-FF49145DDB82}"/>
  <tableColumns count="9">
    <tableColumn id="1" xr3:uid="{1A056AE9-B43D-4B3D-A892-C54C0B595B14}" name="MONTH" dataDxfId="6230"/>
    <tableColumn id="2" xr3:uid="{15AB54AE-A564-49B5-8F94-EA2C4FCB9A63}" name="PRODUCT" dataDxfId="6229"/>
    <tableColumn id="3" xr3:uid="{8CF9E6C4-F9D1-4F2F-BC13-40F01E1B00FF}" name="UNITS SOLD" dataDxfId="6228"/>
    <tableColumn id="4" xr3:uid="{EF55BE67-3891-4F28-8B6D-5356D93F63C1}" name="UNIT PRICE" dataDxfId="6227"/>
    <tableColumn id="5" xr3:uid="{26299258-D660-45D0-838A-8C5D4EC49C2C}" name="COST/UNIT" dataDxfId="6226"/>
    <tableColumn id="6" xr3:uid="{3C978714-EE07-4E2F-B7AD-91ACFE43F297}" name="REVENUE" dataDxfId="6225">
      <calculatedColumnFormula>UNIT_SOLD D4* UNIT_PRICE E4</calculatedColumnFormula>
    </tableColumn>
    <tableColumn id="7" xr3:uid="{25E6EA4E-729B-4250-B436-70DAFFC3C011}" name="COST" dataDxfId="6224">
      <calculatedColumnFormula>UNIT_SOLD D4*COST_UNIT F4</calculatedColumnFormula>
    </tableColumn>
    <tableColumn id="8" xr3:uid="{8764992A-7D2C-4C84-B14B-7FFC2784A47E}" name="PROFIT" dataDxfId="6223">
      <calculatedColumnFormula>REVENUE G4 - COST H4</calculatedColumnFormula>
    </tableColumn>
    <tableColumn id="9" xr3:uid="{4593E7F7-403A-4C22-99E3-B4952ACCA041}" name="PROFIT%" dataDxfId="6222" dataCellStyle="Percent">
      <calculatedColumnFormula>PROFIT I4 / REVENUE G4</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C3A4E6-1013-420A-83FC-47D6FA5D5D57}">
  <dimension ref="B1:J75"/>
  <sheetViews>
    <sheetView workbookViewId="0">
      <selection activeCell="M10" sqref="M10"/>
    </sheetView>
  </sheetViews>
  <sheetFormatPr defaultRowHeight="13.5" x14ac:dyDescent="0.25"/>
  <cols>
    <col min="1" max="1" width="5.5" customWidth="1"/>
    <col min="2" max="10" width="15.58203125" customWidth="1"/>
  </cols>
  <sheetData>
    <row r="1" spans="2:10" x14ac:dyDescent="0.25">
      <c r="B1" s="55" t="s">
        <v>0</v>
      </c>
      <c r="C1" s="56"/>
      <c r="D1" s="56"/>
      <c r="E1" s="56"/>
      <c r="F1" s="56"/>
      <c r="G1" s="56"/>
      <c r="H1" s="56"/>
      <c r="I1" s="56"/>
      <c r="J1" s="56"/>
    </row>
    <row r="2" spans="2:10" x14ac:dyDescent="0.25">
      <c r="B2" s="56"/>
      <c r="C2" s="56"/>
      <c r="D2" s="56"/>
      <c r="E2" s="56"/>
      <c r="F2" s="56"/>
      <c r="G2" s="56"/>
      <c r="H2" s="56"/>
      <c r="I2" s="56"/>
      <c r="J2" s="56"/>
    </row>
    <row r="3" spans="2:10" ht="15.5" x14ac:dyDescent="0.35">
      <c r="B3" s="1" t="s">
        <v>1</v>
      </c>
      <c r="C3" s="1" t="s">
        <v>2</v>
      </c>
      <c r="D3" s="1" t="s">
        <v>3</v>
      </c>
      <c r="E3" s="1" t="s">
        <v>4</v>
      </c>
      <c r="F3" s="1" t="s">
        <v>5</v>
      </c>
      <c r="G3" s="1" t="s">
        <v>6</v>
      </c>
      <c r="H3" s="1" t="s">
        <v>7</v>
      </c>
      <c r="I3" s="2" t="s">
        <v>8</v>
      </c>
      <c r="J3" s="1" t="s">
        <v>9</v>
      </c>
    </row>
    <row r="4" spans="2:10" ht="15.5" x14ac:dyDescent="0.35">
      <c r="B4" s="3">
        <v>44927</v>
      </c>
      <c r="C4" s="4" t="s">
        <v>10</v>
      </c>
      <c r="D4" s="5">
        <v>178</v>
      </c>
      <c r="E4" s="5">
        <v>1156</v>
      </c>
      <c r="F4" s="5">
        <v>531</v>
      </c>
      <c r="G4" s="5">
        <f>UNIT_SOLD D4* UNIT_PRICE E4</f>
        <v>205768</v>
      </c>
      <c r="H4" s="5">
        <f>UNIT_SOLD D4*COST_UNIT F4</f>
        <v>94518</v>
      </c>
      <c r="I4" s="5">
        <f>REVENUE G4 - COST H4</f>
        <v>111250</v>
      </c>
      <c r="J4" s="6">
        <f>PROFIT I4 / REVENUE G4</f>
        <v>0.54065743944636679</v>
      </c>
    </row>
    <row r="5" spans="2:10" ht="15.5" x14ac:dyDescent="0.35">
      <c r="B5" s="3">
        <v>44927</v>
      </c>
      <c r="C5" s="4" t="s">
        <v>11</v>
      </c>
      <c r="D5" s="5">
        <v>178</v>
      </c>
      <c r="E5" s="5">
        <v>1456</v>
      </c>
      <c r="F5" s="5">
        <v>167</v>
      </c>
      <c r="G5" s="5">
        <f>UNIT_SOLD D5* UNIT_PRICE E5</f>
        <v>259168</v>
      </c>
      <c r="H5" s="5">
        <f>UNIT_SOLD D5*COST_UNIT F5</f>
        <v>29726</v>
      </c>
      <c r="I5" s="5">
        <f>REVENUE G5 - COST H5</f>
        <v>229442</v>
      </c>
      <c r="J5" s="6">
        <f>PROFIT I5 / REVENUE G5</f>
        <v>0.88530219780219777</v>
      </c>
    </row>
    <row r="6" spans="2:10" ht="15.5" x14ac:dyDescent="0.35">
      <c r="B6" s="3">
        <v>44927</v>
      </c>
      <c r="C6" s="4" t="s">
        <v>12</v>
      </c>
      <c r="D6" s="5">
        <v>266</v>
      </c>
      <c r="E6" s="5">
        <v>1269</v>
      </c>
      <c r="F6" s="5">
        <v>695</v>
      </c>
      <c r="G6" s="5">
        <f>UNIT_SOLD D6* UNIT_PRICE E6</f>
        <v>337554</v>
      </c>
      <c r="H6" s="5">
        <f>UNIT_SOLD D6*COST_UNIT F6</f>
        <v>184870</v>
      </c>
      <c r="I6" s="5">
        <f>REVENUE G6 - COST H6</f>
        <v>152684</v>
      </c>
      <c r="J6" s="6">
        <f>PROFIT I6 / REVENUE G6</f>
        <v>0.45232466509062252</v>
      </c>
    </row>
    <row r="7" spans="2:10" ht="15.5" x14ac:dyDescent="0.35">
      <c r="B7" s="3">
        <v>44958</v>
      </c>
      <c r="C7" s="4" t="s">
        <v>10</v>
      </c>
      <c r="D7" s="5">
        <v>128</v>
      </c>
      <c r="E7" s="5">
        <v>783</v>
      </c>
      <c r="F7" s="5">
        <v>314</v>
      </c>
      <c r="G7" s="5">
        <f>UNIT_SOLD D7* UNIT_PRICE E7</f>
        <v>100224</v>
      </c>
      <c r="H7" s="5">
        <f>UNIT_SOLD D7*COST_UNIT F7</f>
        <v>40192</v>
      </c>
      <c r="I7" s="5">
        <f>REVENUE G7 - COST H7</f>
        <v>60032</v>
      </c>
      <c r="J7" s="6">
        <f>PROFIT I7 / REVENUE G7</f>
        <v>0.59897828863346103</v>
      </c>
    </row>
    <row r="8" spans="2:10" ht="15.5" x14ac:dyDescent="0.35">
      <c r="B8" s="3">
        <v>44958</v>
      </c>
      <c r="C8" s="4" t="s">
        <v>11</v>
      </c>
      <c r="D8" s="5">
        <v>278</v>
      </c>
      <c r="E8" s="5">
        <v>554</v>
      </c>
      <c r="F8" s="5">
        <v>316</v>
      </c>
      <c r="G8" s="5">
        <f>UNIT_SOLD D8* UNIT_PRICE E8</f>
        <v>154012</v>
      </c>
      <c r="H8" s="5">
        <f>UNIT_SOLD D8*COST_UNIT F8</f>
        <v>87848</v>
      </c>
      <c r="I8" s="5">
        <f>REVENUE G8 - COST H8</f>
        <v>66164</v>
      </c>
      <c r="J8" s="6">
        <f>PROFIT I8 / REVENUE G8</f>
        <v>0.4296028880866426</v>
      </c>
    </row>
    <row r="9" spans="2:10" ht="15.5" x14ac:dyDescent="0.35">
      <c r="B9" s="3">
        <v>44958</v>
      </c>
      <c r="C9" s="4" t="s">
        <v>12</v>
      </c>
      <c r="D9" s="5">
        <v>119</v>
      </c>
      <c r="E9" s="5">
        <v>649</v>
      </c>
      <c r="F9" s="5">
        <v>523</v>
      </c>
      <c r="G9" s="5">
        <f>UNIT_SOLD D9* UNIT_PRICE E9</f>
        <v>77231</v>
      </c>
      <c r="H9" s="5">
        <f>UNIT_SOLD D9*COST_UNIT F9</f>
        <v>62237</v>
      </c>
      <c r="I9" s="5">
        <f>REVENUE G9 - COST H9</f>
        <v>14994</v>
      </c>
      <c r="J9" s="6">
        <f>PROFIT I9 / REVENUE G9</f>
        <v>0.19414483821263481</v>
      </c>
    </row>
    <row r="10" spans="2:10" ht="15.5" x14ac:dyDescent="0.35">
      <c r="B10" s="3">
        <v>44986</v>
      </c>
      <c r="C10" s="4" t="s">
        <v>10</v>
      </c>
      <c r="D10" s="5">
        <v>147</v>
      </c>
      <c r="E10" s="5">
        <v>420</v>
      </c>
      <c r="F10" s="5">
        <v>282</v>
      </c>
      <c r="G10" s="5">
        <f>UNIT_SOLD D10* UNIT_PRICE E10</f>
        <v>61740</v>
      </c>
      <c r="H10" s="5">
        <f>UNIT_SOLD D10*COST_UNIT F10</f>
        <v>41454</v>
      </c>
      <c r="I10" s="5">
        <f>REVENUE G10 - COST H10</f>
        <v>20286</v>
      </c>
      <c r="J10" s="6">
        <f>PROFIT I10 / REVENUE G10</f>
        <v>0.32857142857142857</v>
      </c>
    </row>
    <row r="11" spans="2:10" ht="15.5" x14ac:dyDescent="0.35">
      <c r="B11" s="3">
        <v>44986</v>
      </c>
      <c r="C11" s="4" t="s">
        <v>11</v>
      </c>
      <c r="D11" s="5">
        <v>185</v>
      </c>
      <c r="E11" s="5">
        <v>522</v>
      </c>
      <c r="F11" s="5">
        <v>471</v>
      </c>
      <c r="G11" s="5">
        <f>UNIT_SOLD D11* UNIT_PRICE E11</f>
        <v>96570</v>
      </c>
      <c r="H11" s="5">
        <f>UNIT_SOLD D11*COST_UNIT F11</f>
        <v>87135</v>
      </c>
      <c r="I11" s="5">
        <f>REVENUE G11 - COST H11</f>
        <v>9435</v>
      </c>
      <c r="J11" s="6">
        <f>PROFIT I11 / REVENUE G11</f>
        <v>9.7701149425287362E-2</v>
      </c>
    </row>
    <row r="12" spans="2:10" ht="15.5" x14ac:dyDescent="0.35">
      <c r="B12" s="3">
        <v>44986</v>
      </c>
      <c r="C12" s="4" t="s">
        <v>12</v>
      </c>
      <c r="D12" s="5">
        <v>124</v>
      </c>
      <c r="E12" s="5">
        <v>780</v>
      </c>
      <c r="F12" s="5">
        <v>378</v>
      </c>
      <c r="G12" s="5">
        <f>UNIT_SOLD D12* UNIT_PRICE E12</f>
        <v>96720</v>
      </c>
      <c r="H12" s="5">
        <f>UNIT_SOLD D12*COST_UNIT F12</f>
        <v>46872</v>
      </c>
      <c r="I12" s="5">
        <f>REVENUE G12 - COST H12</f>
        <v>49848</v>
      </c>
      <c r="J12" s="6">
        <f>PROFIT I12 / REVENUE G12</f>
        <v>0.51538461538461533</v>
      </c>
    </row>
    <row r="13" spans="2:10" ht="15.5" x14ac:dyDescent="0.35">
      <c r="B13" s="3">
        <v>45017</v>
      </c>
      <c r="C13" s="4" t="s">
        <v>10</v>
      </c>
      <c r="D13" s="5">
        <v>272</v>
      </c>
      <c r="E13" s="5">
        <v>672</v>
      </c>
      <c r="F13" s="5">
        <v>314</v>
      </c>
      <c r="G13" s="5">
        <f>UNIT_SOLD D13* UNIT_PRICE E13</f>
        <v>182784</v>
      </c>
      <c r="H13" s="5">
        <f>UNIT_SOLD D13*COST_UNIT F13</f>
        <v>85408</v>
      </c>
      <c r="I13" s="5">
        <f>REVENUE G13 - COST H13</f>
        <v>97376</v>
      </c>
      <c r="J13" s="6">
        <f>PROFIT I13 / REVENUE G13</f>
        <v>0.53273809523809523</v>
      </c>
    </row>
    <row r="14" spans="2:10" ht="15.5" x14ac:dyDescent="0.35">
      <c r="B14" s="3">
        <v>45017</v>
      </c>
      <c r="C14" s="4" t="s">
        <v>11</v>
      </c>
      <c r="D14" s="5">
        <v>60</v>
      </c>
      <c r="E14" s="5">
        <v>1355</v>
      </c>
      <c r="F14" s="5">
        <v>166</v>
      </c>
      <c r="G14" s="5">
        <f>UNIT_SOLD D14* UNIT_PRICE E14</f>
        <v>81300</v>
      </c>
      <c r="H14" s="5">
        <f>UNIT_SOLD D14*COST_UNIT F14</f>
        <v>9960</v>
      </c>
      <c r="I14" s="5">
        <f>REVENUE G14 - COST H14</f>
        <v>71340</v>
      </c>
      <c r="J14" s="6">
        <f>PROFIT I14 / REVENUE G14</f>
        <v>0.87749077490774907</v>
      </c>
    </row>
    <row r="15" spans="2:10" ht="15.5" x14ac:dyDescent="0.35">
      <c r="B15" s="3">
        <v>45017</v>
      </c>
      <c r="C15" s="4" t="s">
        <v>12</v>
      </c>
      <c r="D15" s="5">
        <v>54</v>
      </c>
      <c r="E15" s="5">
        <v>1334</v>
      </c>
      <c r="F15" s="5">
        <v>524</v>
      </c>
      <c r="G15" s="5">
        <f>UNIT_SOLD D15* UNIT_PRICE E15</f>
        <v>72036</v>
      </c>
      <c r="H15" s="5">
        <f>UNIT_SOLD D15*COST_UNIT F15</f>
        <v>28296</v>
      </c>
      <c r="I15" s="5">
        <f>REVENUE G15 - COST H15</f>
        <v>43740</v>
      </c>
      <c r="J15" s="6">
        <f>PROFIT I15 / REVENUE G15</f>
        <v>0.6071964017991005</v>
      </c>
    </row>
    <row r="16" spans="2:10" ht="15.5" x14ac:dyDescent="0.35">
      <c r="B16" s="3">
        <v>45047</v>
      </c>
      <c r="C16" s="4" t="s">
        <v>10</v>
      </c>
      <c r="D16" s="5">
        <v>150</v>
      </c>
      <c r="E16" s="5">
        <v>326</v>
      </c>
      <c r="F16" s="5">
        <v>200</v>
      </c>
      <c r="G16" s="5">
        <f>UNIT_SOLD D16* UNIT_PRICE E16</f>
        <v>48900</v>
      </c>
      <c r="H16" s="5">
        <f>UNIT_SOLD D16*COST_UNIT F16</f>
        <v>30000</v>
      </c>
      <c r="I16" s="5">
        <f>REVENUE G16 - COST H16</f>
        <v>18900</v>
      </c>
      <c r="J16" s="6">
        <f>PROFIT I16 / REVENUE G16</f>
        <v>0.38650306748466257</v>
      </c>
    </row>
    <row r="17" spans="2:10" ht="15.5" x14ac:dyDescent="0.35">
      <c r="B17" s="3">
        <v>45047</v>
      </c>
      <c r="C17" s="4" t="s">
        <v>11</v>
      </c>
      <c r="D17" s="5">
        <v>180</v>
      </c>
      <c r="E17" s="5">
        <v>995</v>
      </c>
      <c r="F17" s="5">
        <v>402</v>
      </c>
      <c r="G17" s="5">
        <f>UNIT_SOLD D17* UNIT_PRICE E17</f>
        <v>179100</v>
      </c>
      <c r="H17" s="5">
        <f>UNIT_SOLD D17*COST_UNIT F17</f>
        <v>72360</v>
      </c>
      <c r="I17" s="5">
        <f>REVENUE G17 - COST H17</f>
        <v>106740</v>
      </c>
      <c r="J17" s="6">
        <f>PROFIT I17 / REVENUE G17</f>
        <v>0.59597989949748742</v>
      </c>
    </row>
    <row r="18" spans="2:10" ht="15.5" x14ac:dyDescent="0.35">
      <c r="B18" s="3">
        <v>45047</v>
      </c>
      <c r="C18" s="4" t="s">
        <v>12</v>
      </c>
      <c r="D18" s="5">
        <v>106</v>
      </c>
      <c r="E18" s="5">
        <v>1164</v>
      </c>
      <c r="F18" s="5">
        <v>439</v>
      </c>
      <c r="G18" s="5">
        <f>UNIT_SOLD D18* UNIT_PRICE E18</f>
        <v>123384</v>
      </c>
      <c r="H18" s="5">
        <f>UNIT_SOLD D18*COST_UNIT F18</f>
        <v>46534</v>
      </c>
      <c r="I18" s="5">
        <f>REVENUE G18 - COST H18</f>
        <v>76850</v>
      </c>
      <c r="J18" s="6">
        <f>PROFIT I18 / REVENUE G18</f>
        <v>0.62285223367697595</v>
      </c>
    </row>
    <row r="19" spans="2:10" ht="15.5" x14ac:dyDescent="0.35">
      <c r="B19" s="3">
        <v>45078</v>
      </c>
      <c r="C19" s="4" t="s">
        <v>10</v>
      </c>
      <c r="D19" s="5">
        <v>190</v>
      </c>
      <c r="E19" s="5">
        <v>340</v>
      </c>
      <c r="F19" s="5">
        <v>215</v>
      </c>
      <c r="G19" s="5">
        <f>UNIT_SOLD D19* UNIT_PRICE E19</f>
        <v>64600</v>
      </c>
      <c r="H19" s="5">
        <f>UNIT_SOLD D19*COST_UNIT F19</f>
        <v>40850</v>
      </c>
      <c r="I19" s="5">
        <f>REVENUE G19 - COST H19</f>
        <v>23750</v>
      </c>
      <c r="J19" s="6">
        <f>PROFIT I19 / REVENUE G19</f>
        <v>0.36764705882352944</v>
      </c>
    </row>
    <row r="20" spans="2:10" ht="15.5" x14ac:dyDescent="0.35">
      <c r="B20" s="3">
        <v>45078</v>
      </c>
      <c r="C20" s="4" t="s">
        <v>11</v>
      </c>
      <c r="D20" s="5">
        <v>170</v>
      </c>
      <c r="E20" s="5">
        <v>923</v>
      </c>
      <c r="F20" s="5">
        <v>586</v>
      </c>
      <c r="G20" s="5">
        <f>UNIT_SOLD D20* UNIT_PRICE E20</f>
        <v>156910</v>
      </c>
      <c r="H20" s="5">
        <f>UNIT_SOLD D20*COST_UNIT F20</f>
        <v>99620</v>
      </c>
      <c r="I20" s="5">
        <f>REVENUE G20 - COST H20</f>
        <v>57290</v>
      </c>
      <c r="J20" s="6">
        <f>PROFIT I20 / REVENUE G20</f>
        <v>0.36511375947995667</v>
      </c>
    </row>
    <row r="21" spans="2:10" ht="15.5" x14ac:dyDescent="0.35">
      <c r="B21" s="3">
        <v>45078</v>
      </c>
      <c r="C21" s="4" t="s">
        <v>12</v>
      </c>
      <c r="D21" s="5">
        <v>114</v>
      </c>
      <c r="E21" s="5">
        <v>1121</v>
      </c>
      <c r="F21" s="5">
        <v>448</v>
      </c>
      <c r="G21" s="5">
        <f>UNIT_SOLD D21* UNIT_PRICE E21</f>
        <v>127794</v>
      </c>
      <c r="H21" s="5">
        <f>UNIT_SOLD D21*COST_UNIT F21</f>
        <v>51072</v>
      </c>
      <c r="I21" s="5">
        <f>REVENUE G21 - COST H21</f>
        <v>76722</v>
      </c>
      <c r="J21" s="6">
        <f>PROFIT I21 / REVENUE G21</f>
        <v>0.6003568242640499</v>
      </c>
    </row>
    <row r="22" spans="2:10" ht="15.5" x14ac:dyDescent="0.35">
      <c r="B22" s="3">
        <v>45108</v>
      </c>
      <c r="C22" s="4" t="s">
        <v>10</v>
      </c>
      <c r="D22" s="5">
        <v>131</v>
      </c>
      <c r="E22" s="5">
        <v>597</v>
      </c>
      <c r="F22" s="5">
        <v>358</v>
      </c>
      <c r="G22" s="5">
        <f>UNIT_SOLD D22* UNIT_PRICE E22</f>
        <v>78207</v>
      </c>
      <c r="H22" s="5">
        <f>UNIT_SOLD D22*COST_UNIT F22</f>
        <v>46898</v>
      </c>
      <c r="I22" s="5">
        <f>REVENUE G22 - COST H22</f>
        <v>31309</v>
      </c>
      <c r="J22" s="6">
        <f>PROFIT I22 / REVENUE G22</f>
        <v>0.40033500837520936</v>
      </c>
    </row>
    <row r="23" spans="2:10" ht="15.5" x14ac:dyDescent="0.35">
      <c r="B23" s="3">
        <v>45108</v>
      </c>
      <c r="C23" s="4" t="s">
        <v>11</v>
      </c>
      <c r="D23" s="5">
        <v>103</v>
      </c>
      <c r="E23" s="5">
        <v>1070</v>
      </c>
      <c r="F23" s="5">
        <v>687</v>
      </c>
      <c r="G23" s="5">
        <f>UNIT_SOLD D23* UNIT_PRICE E23</f>
        <v>110210</v>
      </c>
      <c r="H23" s="5">
        <f>UNIT_SOLD D23*COST_UNIT F23</f>
        <v>70761</v>
      </c>
      <c r="I23" s="5">
        <f>REVENUE G23 - COST H23</f>
        <v>39449</v>
      </c>
      <c r="J23" s="6">
        <f>PROFIT I23 / REVENUE G23</f>
        <v>0.35794392523364488</v>
      </c>
    </row>
    <row r="24" spans="2:10" ht="15.5" x14ac:dyDescent="0.35">
      <c r="B24" s="3">
        <v>45108</v>
      </c>
      <c r="C24" s="4" t="s">
        <v>12</v>
      </c>
      <c r="D24" s="5">
        <v>143</v>
      </c>
      <c r="E24" s="5">
        <v>1043</v>
      </c>
      <c r="F24" s="5">
        <v>627</v>
      </c>
      <c r="G24" s="5">
        <f>UNIT_SOLD D24* UNIT_PRICE E24</f>
        <v>149149</v>
      </c>
      <c r="H24" s="5">
        <f>UNIT_SOLD D24*COST_UNIT F24</f>
        <v>89661</v>
      </c>
      <c r="I24" s="5">
        <f>REVENUE G24 - COST H24</f>
        <v>59488</v>
      </c>
      <c r="J24" s="6">
        <f>PROFIT I24 / REVENUE G24</f>
        <v>0.39884947267497606</v>
      </c>
    </row>
    <row r="25" spans="2:10" ht="15.5" x14ac:dyDescent="0.35">
      <c r="B25" s="3">
        <v>45139</v>
      </c>
      <c r="C25" s="4" t="s">
        <v>10</v>
      </c>
      <c r="D25" s="5">
        <v>55</v>
      </c>
      <c r="E25" s="5">
        <v>1254</v>
      </c>
      <c r="F25" s="5">
        <v>244</v>
      </c>
      <c r="G25" s="5">
        <f>UNIT_SOLD D25* UNIT_PRICE E25</f>
        <v>68970</v>
      </c>
      <c r="H25" s="5">
        <f>UNIT_SOLD D25*COST_UNIT F25</f>
        <v>13420</v>
      </c>
      <c r="I25" s="5">
        <f>REVENUE G25 - COST H25</f>
        <v>55550</v>
      </c>
      <c r="J25" s="6">
        <f>PROFIT I25 / REVENUE G25</f>
        <v>0.80542264752791071</v>
      </c>
    </row>
    <row r="26" spans="2:10" ht="15.5" x14ac:dyDescent="0.35">
      <c r="B26" s="3">
        <v>45139</v>
      </c>
      <c r="C26" s="4" t="s">
        <v>11</v>
      </c>
      <c r="D26" s="5">
        <v>165</v>
      </c>
      <c r="E26" s="5">
        <v>1113</v>
      </c>
      <c r="F26" s="5">
        <v>639</v>
      </c>
      <c r="G26" s="5">
        <f>UNIT_SOLD D26* UNIT_PRICE E26</f>
        <v>183645</v>
      </c>
      <c r="H26" s="5">
        <f>UNIT_SOLD D26*COST_UNIT F26</f>
        <v>105435</v>
      </c>
      <c r="I26" s="5">
        <f>REVENUE G26 - COST H26</f>
        <v>78210</v>
      </c>
      <c r="J26" s="6">
        <f>PROFIT I26 / REVENUE G26</f>
        <v>0.42587601078167114</v>
      </c>
    </row>
    <row r="27" spans="2:10" ht="15.5" x14ac:dyDescent="0.35">
      <c r="B27" s="3">
        <v>45139</v>
      </c>
      <c r="C27" s="4" t="s">
        <v>12</v>
      </c>
      <c r="D27" s="5">
        <v>240</v>
      </c>
      <c r="E27" s="5">
        <v>486</v>
      </c>
      <c r="F27" s="5">
        <v>331</v>
      </c>
      <c r="G27" s="5">
        <f>UNIT_SOLD D27* UNIT_PRICE E27</f>
        <v>116640</v>
      </c>
      <c r="H27" s="5">
        <f>UNIT_SOLD D27*COST_UNIT F27</f>
        <v>79440</v>
      </c>
      <c r="I27" s="5">
        <f>REVENUE G27 - COST H27</f>
        <v>37200</v>
      </c>
      <c r="J27" s="6">
        <f>PROFIT I27 / REVENUE G27</f>
        <v>0.31893004115226337</v>
      </c>
    </row>
    <row r="28" spans="2:10" ht="15.5" x14ac:dyDescent="0.35">
      <c r="B28" s="3">
        <v>45170</v>
      </c>
      <c r="C28" s="4" t="s">
        <v>10</v>
      </c>
      <c r="D28" s="5">
        <v>273</v>
      </c>
      <c r="E28" s="5">
        <v>962</v>
      </c>
      <c r="F28" s="5">
        <v>380</v>
      </c>
      <c r="G28" s="5">
        <f>UNIT_SOLD D28* UNIT_PRICE E28</f>
        <v>262626</v>
      </c>
      <c r="H28" s="5">
        <f>UNIT_SOLD D28*COST_UNIT F28</f>
        <v>103740</v>
      </c>
      <c r="I28" s="5">
        <f>REVENUE G28 - COST H28</f>
        <v>158886</v>
      </c>
      <c r="J28" s="6">
        <f>PROFIT I28 / REVENUE G28</f>
        <v>0.60498960498960497</v>
      </c>
    </row>
    <row r="29" spans="2:10" ht="15.5" x14ac:dyDescent="0.35">
      <c r="B29" s="3">
        <v>45170</v>
      </c>
      <c r="C29" s="4" t="s">
        <v>11</v>
      </c>
      <c r="D29" s="5">
        <v>96</v>
      </c>
      <c r="E29" s="5">
        <v>1096</v>
      </c>
      <c r="F29" s="5">
        <v>633</v>
      </c>
      <c r="G29" s="5">
        <f>UNIT_SOLD D29* UNIT_PRICE E29</f>
        <v>105216</v>
      </c>
      <c r="H29" s="5">
        <f>UNIT_SOLD D29*COST_UNIT F29</f>
        <v>60768</v>
      </c>
      <c r="I29" s="5">
        <f>REVENUE G29 - COST H29</f>
        <v>44448</v>
      </c>
      <c r="J29" s="6">
        <f>PROFIT I29 / REVENUE G29</f>
        <v>0.42244525547445255</v>
      </c>
    </row>
    <row r="30" spans="2:10" ht="15.5" x14ac:dyDescent="0.35">
      <c r="B30" s="3">
        <v>45170</v>
      </c>
      <c r="C30" s="4" t="s">
        <v>12</v>
      </c>
      <c r="D30" s="5">
        <v>116</v>
      </c>
      <c r="E30" s="5">
        <v>1028</v>
      </c>
      <c r="F30" s="5">
        <v>646</v>
      </c>
      <c r="G30" s="5">
        <f>UNIT_SOLD D30* UNIT_PRICE E30</f>
        <v>119248</v>
      </c>
      <c r="H30" s="5">
        <f>UNIT_SOLD D30*COST_UNIT F30</f>
        <v>74936</v>
      </c>
      <c r="I30" s="5">
        <f>REVENUE G30 - COST H30</f>
        <v>44312</v>
      </c>
      <c r="J30" s="6">
        <f>PROFIT I30 / REVENUE G30</f>
        <v>0.37159533073929962</v>
      </c>
    </row>
    <row r="31" spans="2:10" ht="15.5" x14ac:dyDescent="0.35">
      <c r="B31" s="3">
        <v>45200</v>
      </c>
      <c r="C31" s="4" t="s">
        <v>10</v>
      </c>
      <c r="D31" s="5">
        <v>80</v>
      </c>
      <c r="E31" s="5">
        <v>1083</v>
      </c>
      <c r="F31" s="5">
        <v>335</v>
      </c>
      <c r="G31" s="5">
        <f>UNIT_SOLD D31* UNIT_PRICE E31</f>
        <v>86640</v>
      </c>
      <c r="H31" s="5">
        <f>UNIT_SOLD D31*COST_UNIT F31</f>
        <v>26800</v>
      </c>
      <c r="I31" s="5">
        <f>REVENUE G31 - COST H31</f>
        <v>59840</v>
      </c>
      <c r="J31" s="6">
        <f>PROFIT I31 / REVENUE G31</f>
        <v>0.69067405355493994</v>
      </c>
    </row>
    <row r="32" spans="2:10" ht="15.5" x14ac:dyDescent="0.35">
      <c r="B32" s="3">
        <v>45200</v>
      </c>
      <c r="C32" s="4" t="s">
        <v>11</v>
      </c>
      <c r="D32" s="5">
        <v>65</v>
      </c>
      <c r="E32" s="5">
        <v>1430</v>
      </c>
      <c r="F32" s="5">
        <v>449</v>
      </c>
      <c r="G32" s="5">
        <f>UNIT_SOLD D32* UNIT_PRICE E32</f>
        <v>92950</v>
      </c>
      <c r="H32" s="5">
        <f>UNIT_SOLD D32*COST_UNIT F32</f>
        <v>29185</v>
      </c>
      <c r="I32" s="5">
        <f>REVENUE G32 - COST H32</f>
        <v>63765</v>
      </c>
      <c r="J32" s="6">
        <f>PROFIT I32 / REVENUE G32</f>
        <v>0.686013986013986</v>
      </c>
    </row>
    <row r="33" spans="2:10" ht="15.5" x14ac:dyDescent="0.35">
      <c r="B33" s="3">
        <v>45200</v>
      </c>
      <c r="C33" s="4" t="s">
        <v>12</v>
      </c>
      <c r="D33" s="5">
        <v>67</v>
      </c>
      <c r="E33" s="5">
        <v>1445</v>
      </c>
      <c r="F33" s="5">
        <v>480</v>
      </c>
      <c r="G33" s="5">
        <f>UNIT_SOLD D33* UNIT_PRICE E33</f>
        <v>96815</v>
      </c>
      <c r="H33" s="5">
        <f>UNIT_SOLD D33*COST_UNIT F33</f>
        <v>32160</v>
      </c>
      <c r="I33" s="5">
        <f>REVENUE G33 - COST H33</f>
        <v>64655</v>
      </c>
      <c r="J33" s="6">
        <f>PROFIT I33 / REVENUE G33</f>
        <v>0.66782006920415227</v>
      </c>
    </row>
    <row r="34" spans="2:10" ht="15.5" x14ac:dyDescent="0.35">
      <c r="B34" s="3">
        <v>45231</v>
      </c>
      <c r="C34" s="4" t="s">
        <v>10</v>
      </c>
      <c r="D34" s="5">
        <v>94</v>
      </c>
      <c r="E34" s="5">
        <v>758</v>
      </c>
      <c r="F34" s="5">
        <v>163</v>
      </c>
      <c r="G34" s="5">
        <f>UNIT_SOLD D34* UNIT_PRICE E34</f>
        <v>71252</v>
      </c>
      <c r="H34" s="5">
        <f>UNIT_SOLD D34*COST_UNIT F34</f>
        <v>15322</v>
      </c>
      <c r="I34" s="5">
        <f>REVENUE G34 - COST H34</f>
        <v>55930</v>
      </c>
      <c r="J34" s="6">
        <f>PROFIT I34 / REVENUE G34</f>
        <v>0.78496042216358841</v>
      </c>
    </row>
    <row r="35" spans="2:10" ht="15.5" x14ac:dyDescent="0.35">
      <c r="B35" s="3">
        <v>45231</v>
      </c>
      <c r="C35" s="4" t="s">
        <v>11</v>
      </c>
      <c r="D35" s="5">
        <v>177</v>
      </c>
      <c r="E35" s="5">
        <v>624</v>
      </c>
      <c r="F35" s="5">
        <v>391</v>
      </c>
      <c r="G35" s="5">
        <f>UNIT_SOLD D35* UNIT_PRICE E35</f>
        <v>110448</v>
      </c>
      <c r="H35" s="5">
        <f>UNIT_SOLD D35*COST_UNIT F35</f>
        <v>69207</v>
      </c>
      <c r="I35" s="5">
        <f>REVENUE G35 - COST H35</f>
        <v>41241</v>
      </c>
      <c r="J35" s="6">
        <f>PROFIT I35 / REVENUE G35</f>
        <v>0.3733974358974359</v>
      </c>
    </row>
    <row r="36" spans="2:10" ht="15.5" x14ac:dyDescent="0.35">
      <c r="B36" s="3">
        <v>45231</v>
      </c>
      <c r="C36" s="4" t="s">
        <v>12</v>
      </c>
      <c r="D36" s="5">
        <v>244</v>
      </c>
      <c r="E36" s="5">
        <v>662</v>
      </c>
      <c r="F36" s="5">
        <v>183</v>
      </c>
      <c r="G36" s="5">
        <f>UNIT_SOLD D36* UNIT_PRICE E36</f>
        <v>161528</v>
      </c>
      <c r="H36" s="5">
        <f>UNIT_SOLD D36*COST_UNIT F36</f>
        <v>44652</v>
      </c>
      <c r="I36" s="5">
        <f>REVENUE G36 - COST H36</f>
        <v>116876</v>
      </c>
      <c r="J36" s="6">
        <f>PROFIT I36 / REVENUE G36</f>
        <v>0.72356495468277948</v>
      </c>
    </row>
    <row r="37" spans="2:10" ht="15.5" x14ac:dyDescent="0.35">
      <c r="B37" s="3">
        <v>45261</v>
      </c>
      <c r="C37" s="4" t="s">
        <v>10</v>
      </c>
      <c r="D37" s="5">
        <v>275</v>
      </c>
      <c r="E37" s="5">
        <v>996</v>
      </c>
      <c r="F37" s="5">
        <v>203</v>
      </c>
      <c r="G37" s="5">
        <f>UNIT_SOLD D37* UNIT_PRICE E37</f>
        <v>273900</v>
      </c>
      <c r="H37" s="5">
        <f>UNIT_SOLD D37*COST_UNIT F37</f>
        <v>55825</v>
      </c>
      <c r="I37" s="5">
        <f>REVENUE G37 - COST H37</f>
        <v>218075</v>
      </c>
      <c r="J37" s="6">
        <f>PROFIT I37 / REVENUE G37</f>
        <v>0.79618473895582331</v>
      </c>
    </row>
    <row r="38" spans="2:10" ht="15.5" x14ac:dyDescent="0.35">
      <c r="B38" s="3">
        <v>45261</v>
      </c>
      <c r="C38" s="4" t="s">
        <v>11</v>
      </c>
      <c r="D38" s="5">
        <v>266</v>
      </c>
      <c r="E38" s="5">
        <v>795</v>
      </c>
      <c r="F38" s="5">
        <v>326</v>
      </c>
      <c r="G38" s="5">
        <f>UNIT_SOLD D38* UNIT_PRICE E38</f>
        <v>211470</v>
      </c>
      <c r="H38" s="5">
        <f>UNIT_SOLD D38*COST_UNIT F38</f>
        <v>86716</v>
      </c>
      <c r="I38" s="5">
        <f>REVENUE G38 - COST H38</f>
        <v>124754</v>
      </c>
      <c r="J38" s="6">
        <f>PROFIT I38 / REVENUE G38</f>
        <v>0.58993710691823897</v>
      </c>
    </row>
    <row r="39" spans="2:10" ht="15.5" x14ac:dyDescent="0.35">
      <c r="B39" s="3">
        <v>45261</v>
      </c>
      <c r="C39" s="4" t="s">
        <v>12</v>
      </c>
      <c r="D39" s="5">
        <v>139</v>
      </c>
      <c r="E39" s="5">
        <v>1116</v>
      </c>
      <c r="F39" s="5">
        <v>645</v>
      </c>
      <c r="G39" s="5">
        <f>UNIT_SOLD D39* UNIT_PRICE E39</f>
        <v>155124</v>
      </c>
      <c r="H39" s="5">
        <f>UNIT_SOLD D39*COST_UNIT F39</f>
        <v>89655</v>
      </c>
      <c r="I39" s="5">
        <f>REVENUE G39 - COST H39</f>
        <v>65469</v>
      </c>
      <c r="J39" s="6">
        <f>PROFIT I39 / REVENUE G39</f>
        <v>0.42204301075268819</v>
      </c>
    </row>
    <row r="40" spans="2:10" ht="15.5" x14ac:dyDescent="0.35">
      <c r="B40" s="3">
        <v>45292</v>
      </c>
      <c r="C40" s="4" t="s">
        <v>10</v>
      </c>
      <c r="D40" s="5">
        <v>228</v>
      </c>
      <c r="E40" s="5">
        <v>735</v>
      </c>
      <c r="F40" s="5">
        <v>720</v>
      </c>
      <c r="G40" s="5">
        <f>UNIT_SOLD D40* UNIT_PRICE E40</f>
        <v>167580</v>
      </c>
      <c r="H40" s="5">
        <f>UNIT_SOLD D40*COST_UNIT F40</f>
        <v>164160</v>
      </c>
      <c r="I40" s="5">
        <f>REVENUE G40 - COST H40</f>
        <v>3420</v>
      </c>
      <c r="J40" s="6">
        <f>PROFIT I40 / REVENUE G40</f>
        <v>2.0408163265306121E-2</v>
      </c>
    </row>
    <row r="41" spans="2:10" ht="15.5" x14ac:dyDescent="0.35">
      <c r="B41" s="3">
        <v>45292</v>
      </c>
      <c r="C41" s="4" t="s">
        <v>11</v>
      </c>
      <c r="D41" s="5">
        <v>259</v>
      </c>
      <c r="E41" s="5">
        <v>986</v>
      </c>
      <c r="F41" s="5">
        <v>528</v>
      </c>
      <c r="G41" s="5">
        <f>UNIT_SOLD D41* UNIT_PRICE E41</f>
        <v>255374</v>
      </c>
      <c r="H41" s="5">
        <f>UNIT_SOLD D41*COST_UNIT F41</f>
        <v>136752</v>
      </c>
      <c r="I41" s="5">
        <f>REVENUE G41 - COST H41</f>
        <v>118622</v>
      </c>
      <c r="J41" s="6">
        <f>PROFIT I41 / REVENUE G41</f>
        <v>0.46450304259634889</v>
      </c>
    </row>
    <row r="42" spans="2:10" ht="15.5" x14ac:dyDescent="0.35">
      <c r="B42" s="3">
        <v>45292</v>
      </c>
      <c r="C42" s="4" t="s">
        <v>12</v>
      </c>
      <c r="D42" s="5">
        <v>178</v>
      </c>
      <c r="E42" s="5">
        <v>890</v>
      </c>
      <c r="F42" s="5">
        <v>465</v>
      </c>
      <c r="G42" s="5">
        <f>UNIT_SOLD D42* UNIT_PRICE E42</f>
        <v>158420</v>
      </c>
      <c r="H42" s="5">
        <f>UNIT_SOLD D42*COST_UNIT F42</f>
        <v>82770</v>
      </c>
      <c r="I42" s="5">
        <f>REVENUE G42 - COST H42</f>
        <v>75650</v>
      </c>
      <c r="J42" s="6">
        <f>PROFIT I42 / REVENUE G42</f>
        <v>0.47752808988764045</v>
      </c>
    </row>
    <row r="43" spans="2:10" ht="15.5" x14ac:dyDescent="0.35">
      <c r="B43" s="3">
        <v>45323</v>
      </c>
      <c r="C43" s="4" t="s">
        <v>10</v>
      </c>
      <c r="D43" s="5">
        <v>295</v>
      </c>
      <c r="E43" s="5">
        <v>1283</v>
      </c>
      <c r="F43" s="5">
        <v>464</v>
      </c>
      <c r="G43" s="5">
        <f>UNIT_SOLD D43* UNIT_PRICE E43</f>
        <v>378485</v>
      </c>
      <c r="H43" s="5">
        <f>UNIT_SOLD D43*COST_UNIT F43</f>
        <v>136880</v>
      </c>
      <c r="I43" s="5">
        <f>REVENUE G43 - COST H43</f>
        <v>241605</v>
      </c>
      <c r="J43" s="6">
        <f>PROFIT I43 / REVENUE G43</f>
        <v>0.63834762275915824</v>
      </c>
    </row>
    <row r="44" spans="2:10" ht="15.5" x14ac:dyDescent="0.35">
      <c r="B44" s="3">
        <v>45323</v>
      </c>
      <c r="C44" s="4" t="s">
        <v>11</v>
      </c>
      <c r="D44" s="5">
        <v>178</v>
      </c>
      <c r="E44" s="5">
        <v>302</v>
      </c>
      <c r="F44" s="5">
        <v>202</v>
      </c>
      <c r="G44" s="5">
        <f>UNIT_SOLD D44* UNIT_PRICE E44</f>
        <v>53756</v>
      </c>
      <c r="H44" s="5">
        <f>UNIT_SOLD D44*COST_UNIT F44</f>
        <v>35956</v>
      </c>
      <c r="I44" s="5">
        <f>REVENUE G44 - COST H44</f>
        <v>17800</v>
      </c>
      <c r="J44" s="6">
        <f>PROFIT I44 / REVENUE G44</f>
        <v>0.33112582781456956</v>
      </c>
    </row>
    <row r="45" spans="2:10" ht="15.5" x14ac:dyDescent="0.35">
      <c r="B45" s="3">
        <v>45323</v>
      </c>
      <c r="C45" s="4" t="s">
        <v>12</v>
      </c>
      <c r="D45" s="5">
        <v>246</v>
      </c>
      <c r="E45" s="5">
        <v>1160</v>
      </c>
      <c r="F45" s="5">
        <v>729</v>
      </c>
      <c r="G45" s="5">
        <f>UNIT_SOLD D45* UNIT_PRICE E45</f>
        <v>285360</v>
      </c>
      <c r="H45" s="5">
        <f>UNIT_SOLD D45*COST_UNIT F45</f>
        <v>179334</v>
      </c>
      <c r="I45" s="5">
        <f>REVENUE G45 - COST H45</f>
        <v>106026</v>
      </c>
      <c r="J45" s="6">
        <f>PROFIT I45 / REVENUE G45</f>
        <v>0.37155172413793103</v>
      </c>
    </row>
    <row r="46" spans="2:10" ht="15.5" x14ac:dyDescent="0.35">
      <c r="B46" s="3">
        <v>45352</v>
      </c>
      <c r="C46" s="4" t="s">
        <v>10</v>
      </c>
      <c r="D46" s="5">
        <v>233</v>
      </c>
      <c r="E46" s="5">
        <v>547</v>
      </c>
      <c r="F46" s="5">
        <v>622</v>
      </c>
      <c r="G46" s="5">
        <f>UNIT_SOLD D46* UNIT_PRICE E46</f>
        <v>127451</v>
      </c>
      <c r="H46" s="5">
        <f>UNIT_SOLD D46*COST_UNIT F46</f>
        <v>144926</v>
      </c>
      <c r="I46" s="5">
        <f>REVENUE G46 - COST H46</f>
        <v>-17475</v>
      </c>
      <c r="J46" s="6">
        <f>PROFIT I46 / REVENUE G46</f>
        <v>-0.13711151736745886</v>
      </c>
    </row>
    <row r="47" spans="2:10" ht="15.5" x14ac:dyDescent="0.35">
      <c r="B47" s="3">
        <v>45352</v>
      </c>
      <c r="C47" s="4" t="s">
        <v>11</v>
      </c>
      <c r="D47" s="5">
        <v>274</v>
      </c>
      <c r="E47" s="5">
        <v>638</v>
      </c>
      <c r="F47" s="5">
        <v>464</v>
      </c>
      <c r="G47" s="5">
        <f>UNIT_SOLD D47* UNIT_PRICE E47</f>
        <v>174812</v>
      </c>
      <c r="H47" s="5">
        <f>UNIT_SOLD D47*COST_UNIT F47</f>
        <v>127136</v>
      </c>
      <c r="I47" s="5">
        <f>REVENUE G47 - COST H47</f>
        <v>47676</v>
      </c>
      <c r="J47" s="6">
        <f>PROFIT I47 / REVENUE G47</f>
        <v>0.27272727272727271</v>
      </c>
    </row>
    <row r="48" spans="2:10" ht="15.5" x14ac:dyDescent="0.35">
      <c r="B48" s="3">
        <v>45352</v>
      </c>
      <c r="C48" s="4" t="s">
        <v>12</v>
      </c>
      <c r="D48" s="5">
        <v>58</v>
      </c>
      <c r="E48" s="5">
        <v>1192</v>
      </c>
      <c r="F48" s="5">
        <v>748</v>
      </c>
      <c r="G48" s="5">
        <f>UNIT_SOLD D48* UNIT_PRICE E48</f>
        <v>69136</v>
      </c>
      <c r="H48" s="5">
        <f>UNIT_SOLD D48*COST_UNIT F48</f>
        <v>43384</v>
      </c>
      <c r="I48" s="5">
        <f>REVENUE G48 - COST H48</f>
        <v>25752</v>
      </c>
      <c r="J48" s="6">
        <f>PROFIT I48 / REVENUE G48</f>
        <v>0.37248322147651008</v>
      </c>
    </row>
    <row r="49" spans="2:10" ht="15.5" x14ac:dyDescent="0.35">
      <c r="B49" s="3">
        <v>45383</v>
      </c>
      <c r="C49" s="4" t="s">
        <v>10</v>
      </c>
      <c r="D49" s="5">
        <v>210</v>
      </c>
      <c r="E49" s="5">
        <v>589</v>
      </c>
      <c r="F49" s="5">
        <v>280</v>
      </c>
      <c r="G49" s="5">
        <f>UNIT_SOLD D49* UNIT_PRICE E49</f>
        <v>123690</v>
      </c>
      <c r="H49" s="5">
        <f>UNIT_SOLD D49*COST_UNIT F49</f>
        <v>58800</v>
      </c>
      <c r="I49" s="5">
        <f>REVENUE G49 - COST H49</f>
        <v>64890</v>
      </c>
      <c r="J49" s="6">
        <f>PROFIT I49 / REVENUE G49</f>
        <v>0.52461799660441422</v>
      </c>
    </row>
    <row r="50" spans="2:10" ht="15.5" x14ac:dyDescent="0.35">
      <c r="B50" s="3">
        <v>45383</v>
      </c>
      <c r="C50" s="4" t="s">
        <v>11</v>
      </c>
      <c r="D50" s="5">
        <v>102</v>
      </c>
      <c r="E50" s="5">
        <v>786</v>
      </c>
      <c r="F50" s="5">
        <v>244</v>
      </c>
      <c r="G50" s="5">
        <f>UNIT_SOLD D50* UNIT_PRICE E50</f>
        <v>80172</v>
      </c>
      <c r="H50" s="5">
        <f>UNIT_SOLD D50*COST_UNIT F50</f>
        <v>24888</v>
      </c>
      <c r="I50" s="5">
        <f>REVENUE G50 - COST H50</f>
        <v>55284</v>
      </c>
      <c r="J50" s="6">
        <f>PROFIT I50 / REVENUE G50</f>
        <v>0.68956743002544529</v>
      </c>
    </row>
    <row r="51" spans="2:10" ht="15.5" x14ac:dyDescent="0.35">
      <c r="B51" s="3">
        <v>45383</v>
      </c>
      <c r="C51" s="4" t="s">
        <v>12</v>
      </c>
      <c r="D51" s="5">
        <v>66</v>
      </c>
      <c r="E51" s="5">
        <v>1382</v>
      </c>
      <c r="F51" s="5">
        <v>201</v>
      </c>
      <c r="G51" s="5">
        <f>UNIT_SOLD D51* UNIT_PRICE E51</f>
        <v>91212</v>
      </c>
      <c r="H51" s="5">
        <f>UNIT_SOLD D51*COST_UNIT F51</f>
        <v>13266</v>
      </c>
      <c r="I51" s="5">
        <f>REVENUE G51 - COST H51</f>
        <v>77946</v>
      </c>
      <c r="J51" s="6">
        <f>PROFIT I51 / REVENUE G51</f>
        <v>0.85455861070911721</v>
      </c>
    </row>
    <row r="52" spans="2:10" ht="15.5" x14ac:dyDescent="0.35">
      <c r="B52" s="3">
        <v>45413</v>
      </c>
      <c r="C52" s="4" t="s">
        <v>10</v>
      </c>
      <c r="D52" s="5">
        <v>211</v>
      </c>
      <c r="E52" s="5">
        <v>1398</v>
      </c>
      <c r="F52" s="5">
        <v>239</v>
      </c>
      <c r="G52" s="5">
        <f>UNIT_SOLD D52* UNIT_PRICE E52</f>
        <v>294978</v>
      </c>
      <c r="H52" s="5">
        <f>UNIT_SOLD D52*COST_UNIT F52</f>
        <v>50429</v>
      </c>
      <c r="I52" s="5">
        <f>REVENUE G52 - COST H52</f>
        <v>244549</v>
      </c>
      <c r="J52" s="6">
        <f>PROFIT I52 / REVENUE G52</f>
        <v>0.82904148783977105</v>
      </c>
    </row>
    <row r="53" spans="2:10" ht="15.5" x14ac:dyDescent="0.35">
      <c r="B53" s="3">
        <v>45413</v>
      </c>
      <c r="C53" s="4" t="s">
        <v>11</v>
      </c>
      <c r="D53" s="5">
        <v>260</v>
      </c>
      <c r="E53" s="5">
        <v>721</v>
      </c>
      <c r="F53" s="5">
        <v>536</v>
      </c>
      <c r="G53" s="5">
        <f>UNIT_SOLD D53* UNIT_PRICE E53</f>
        <v>187460</v>
      </c>
      <c r="H53" s="5">
        <f>UNIT_SOLD D53*COST_UNIT F53</f>
        <v>139360</v>
      </c>
      <c r="I53" s="5">
        <f>REVENUE G53 - COST H53</f>
        <v>48100</v>
      </c>
      <c r="J53" s="6">
        <f>PROFIT I53 / REVENUE G53</f>
        <v>0.2565880721220527</v>
      </c>
    </row>
    <row r="54" spans="2:10" ht="15.5" x14ac:dyDescent="0.35">
      <c r="B54" s="3">
        <v>45413</v>
      </c>
      <c r="C54" s="4" t="s">
        <v>12</v>
      </c>
      <c r="D54" s="5">
        <v>226</v>
      </c>
      <c r="E54" s="5">
        <v>1027</v>
      </c>
      <c r="F54" s="5">
        <v>322</v>
      </c>
      <c r="G54" s="5">
        <f>UNIT_SOLD D54* UNIT_PRICE E54</f>
        <v>232102</v>
      </c>
      <c r="H54" s="5">
        <f>UNIT_SOLD D54*COST_UNIT F54</f>
        <v>72772</v>
      </c>
      <c r="I54" s="5">
        <f>REVENUE G54 - COST H54</f>
        <v>159330</v>
      </c>
      <c r="J54" s="6">
        <f>PROFIT I54 / REVENUE G54</f>
        <v>0.68646543330087639</v>
      </c>
    </row>
    <row r="55" spans="2:10" ht="15.5" x14ac:dyDescent="0.35">
      <c r="B55" s="3">
        <v>45444</v>
      </c>
      <c r="C55" s="4" t="s">
        <v>10</v>
      </c>
      <c r="D55" s="5">
        <v>151</v>
      </c>
      <c r="E55" s="5">
        <v>619</v>
      </c>
      <c r="F55" s="5">
        <v>619</v>
      </c>
      <c r="G55" s="5">
        <f>UNIT_SOLD D55* UNIT_PRICE E55</f>
        <v>93469</v>
      </c>
      <c r="H55" s="5">
        <f>UNIT_SOLD D55*COST_UNIT F55</f>
        <v>93469</v>
      </c>
      <c r="I55" s="5">
        <f>REVENUE G55 - COST H55</f>
        <v>0</v>
      </c>
      <c r="J55" s="6">
        <f>PROFIT I55 / REVENUE G55</f>
        <v>0</v>
      </c>
    </row>
    <row r="56" spans="2:10" ht="15.5" x14ac:dyDescent="0.35">
      <c r="B56" s="3">
        <v>45444</v>
      </c>
      <c r="C56" s="4" t="s">
        <v>11</v>
      </c>
      <c r="D56" s="5">
        <v>198</v>
      </c>
      <c r="E56" s="5">
        <v>951</v>
      </c>
      <c r="F56" s="5">
        <v>275</v>
      </c>
      <c r="G56" s="5">
        <f>UNIT_SOLD D56* UNIT_PRICE E56</f>
        <v>188298</v>
      </c>
      <c r="H56" s="5">
        <f>UNIT_SOLD D56*COST_UNIT F56</f>
        <v>54450</v>
      </c>
      <c r="I56" s="5">
        <f>REVENUE G56 - COST H56</f>
        <v>133848</v>
      </c>
      <c r="J56" s="6">
        <f>PROFIT I56 / REVENUE G56</f>
        <v>0.71083070452155628</v>
      </c>
    </row>
    <row r="57" spans="2:10" ht="15.5" x14ac:dyDescent="0.35">
      <c r="B57" s="3">
        <v>45444</v>
      </c>
      <c r="C57" s="4" t="s">
        <v>12</v>
      </c>
      <c r="D57" s="5">
        <v>174</v>
      </c>
      <c r="E57" s="5">
        <v>1136</v>
      </c>
      <c r="F57" s="5">
        <v>520</v>
      </c>
      <c r="G57" s="5">
        <f>UNIT_SOLD D57* UNIT_PRICE E57</f>
        <v>197664</v>
      </c>
      <c r="H57" s="5">
        <f>UNIT_SOLD D57*COST_UNIT F57</f>
        <v>90480</v>
      </c>
      <c r="I57" s="5">
        <f>REVENUE G57 - COST H57</f>
        <v>107184</v>
      </c>
      <c r="J57" s="6">
        <f>PROFIT I57 / REVENUE G57</f>
        <v>0.54225352112676062</v>
      </c>
    </row>
    <row r="58" spans="2:10" ht="15.5" x14ac:dyDescent="0.35">
      <c r="B58" s="3">
        <v>45474</v>
      </c>
      <c r="C58" s="4" t="s">
        <v>10</v>
      </c>
      <c r="D58" s="5">
        <v>233</v>
      </c>
      <c r="E58" s="5">
        <v>1085</v>
      </c>
      <c r="F58" s="5">
        <v>159</v>
      </c>
      <c r="G58" s="5">
        <f>UNIT_SOLD D58* UNIT_PRICE E58</f>
        <v>252805</v>
      </c>
      <c r="H58" s="5">
        <f>UNIT_SOLD D58*COST_UNIT F58</f>
        <v>37047</v>
      </c>
      <c r="I58" s="5">
        <f>REVENUE G58 - COST H58</f>
        <v>215758</v>
      </c>
      <c r="J58" s="6">
        <f>PROFIT I58 / REVENUE G58</f>
        <v>0.85345622119815667</v>
      </c>
    </row>
    <row r="59" spans="2:10" ht="15.5" x14ac:dyDescent="0.35">
      <c r="B59" s="3">
        <v>45474</v>
      </c>
      <c r="C59" s="4" t="s">
        <v>11</v>
      </c>
      <c r="D59" s="5">
        <v>274</v>
      </c>
      <c r="E59" s="5">
        <v>767</v>
      </c>
      <c r="F59" s="5">
        <v>349</v>
      </c>
      <c r="G59" s="5">
        <f>UNIT_SOLD D59* UNIT_PRICE E59</f>
        <v>210158</v>
      </c>
      <c r="H59" s="5">
        <f>UNIT_SOLD D59*COST_UNIT F59</f>
        <v>95626</v>
      </c>
      <c r="I59" s="5">
        <f>REVENUE G59 - COST H59</f>
        <v>114532</v>
      </c>
      <c r="J59" s="6">
        <f>PROFIT I59 / REVENUE G59</f>
        <v>0.54498044328552808</v>
      </c>
    </row>
    <row r="60" spans="2:10" ht="15.5" x14ac:dyDescent="0.35">
      <c r="B60" s="3">
        <v>45474</v>
      </c>
      <c r="C60" s="4" t="s">
        <v>12</v>
      </c>
      <c r="D60" s="5">
        <v>73</v>
      </c>
      <c r="E60" s="5">
        <v>842</v>
      </c>
      <c r="F60" s="5">
        <v>425</v>
      </c>
      <c r="G60" s="5">
        <f>UNIT_SOLD D60* UNIT_PRICE E60</f>
        <v>61466</v>
      </c>
      <c r="H60" s="5">
        <f>UNIT_SOLD D60*COST_UNIT F60</f>
        <v>31025</v>
      </c>
      <c r="I60" s="5">
        <f>REVENUE G60 - COST H60</f>
        <v>30441</v>
      </c>
      <c r="J60" s="6">
        <f>PROFIT I60 / REVENUE G60</f>
        <v>0.49524940617577196</v>
      </c>
    </row>
    <row r="61" spans="2:10" ht="15.5" x14ac:dyDescent="0.35">
      <c r="B61" s="3">
        <v>45505</v>
      </c>
      <c r="C61" s="4" t="s">
        <v>10</v>
      </c>
      <c r="D61" s="5">
        <v>250</v>
      </c>
      <c r="E61" s="5">
        <v>915</v>
      </c>
      <c r="F61" s="5">
        <v>573</v>
      </c>
      <c r="G61" s="5">
        <f>UNIT_SOLD D61* UNIT_PRICE E61</f>
        <v>228750</v>
      </c>
      <c r="H61" s="5">
        <f>UNIT_SOLD D61*COST_UNIT F61</f>
        <v>143250</v>
      </c>
      <c r="I61" s="5">
        <f>REVENUE G61 - COST H61</f>
        <v>85500</v>
      </c>
      <c r="J61" s="6">
        <f>PROFIT I61 / REVENUE G61</f>
        <v>0.3737704918032787</v>
      </c>
    </row>
    <row r="62" spans="2:10" ht="15.5" x14ac:dyDescent="0.35">
      <c r="B62" s="3">
        <v>45505</v>
      </c>
      <c r="C62" s="4" t="s">
        <v>11</v>
      </c>
      <c r="D62" s="5">
        <v>221</v>
      </c>
      <c r="E62" s="5">
        <v>487</v>
      </c>
      <c r="F62" s="5">
        <v>625</v>
      </c>
      <c r="G62" s="5">
        <f>UNIT_SOLD D62* UNIT_PRICE E62</f>
        <v>107627</v>
      </c>
      <c r="H62" s="5">
        <f>UNIT_SOLD D62*COST_UNIT F62</f>
        <v>138125</v>
      </c>
      <c r="I62" s="5">
        <f>REVENUE G62 - COST H62</f>
        <v>-30498</v>
      </c>
      <c r="J62" s="6">
        <f>PROFIT I62 / REVENUE G62</f>
        <v>-0.28336755646817247</v>
      </c>
    </row>
    <row r="63" spans="2:10" ht="15.5" x14ac:dyDescent="0.35">
      <c r="B63" s="3">
        <v>45505</v>
      </c>
      <c r="C63" s="4" t="s">
        <v>12</v>
      </c>
      <c r="D63" s="5">
        <v>151</v>
      </c>
      <c r="E63" s="5">
        <v>1153</v>
      </c>
      <c r="F63" s="5">
        <v>544</v>
      </c>
      <c r="G63" s="5">
        <f>UNIT_SOLD D63* UNIT_PRICE E63</f>
        <v>174103</v>
      </c>
      <c r="H63" s="5">
        <f>UNIT_SOLD D63*COST_UNIT F63</f>
        <v>82144</v>
      </c>
      <c r="I63" s="5">
        <f>REVENUE G63 - COST H63</f>
        <v>91959</v>
      </c>
      <c r="J63" s="6">
        <f>PROFIT I63 / REVENUE G63</f>
        <v>0.52818733738074586</v>
      </c>
    </row>
    <row r="64" spans="2:10" ht="15.5" x14ac:dyDescent="0.35">
      <c r="B64" s="3">
        <v>45536</v>
      </c>
      <c r="C64" s="4" t="s">
        <v>10</v>
      </c>
      <c r="D64" s="5">
        <v>137</v>
      </c>
      <c r="E64" s="5">
        <v>611</v>
      </c>
      <c r="F64" s="5">
        <v>271</v>
      </c>
      <c r="G64" s="5">
        <f>UNIT_SOLD D64* UNIT_PRICE E64</f>
        <v>83707</v>
      </c>
      <c r="H64" s="5">
        <f>UNIT_SOLD D64*COST_UNIT F64</f>
        <v>37127</v>
      </c>
      <c r="I64" s="5">
        <f>REVENUE G64 - COST H64</f>
        <v>46580</v>
      </c>
      <c r="J64" s="6">
        <f>PROFIT I64 / REVENUE G64</f>
        <v>0.55646481178396068</v>
      </c>
    </row>
    <row r="65" spans="2:10" ht="15.5" x14ac:dyDescent="0.35">
      <c r="B65" s="3">
        <v>45536</v>
      </c>
      <c r="C65" s="4" t="s">
        <v>11</v>
      </c>
      <c r="D65" s="5">
        <v>233</v>
      </c>
      <c r="E65" s="5">
        <v>1325</v>
      </c>
      <c r="F65" s="5">
        <v>286</v>
      </c>
      <c r="G65" s="5">
        <f>UNIT_SOLD D65* UNIT_PRICE E65</f>
        <v>308725</v>
      </c>
      <c r="H65" s="5">
        <f>UNIT_SOLD D65*COST_UNIT F65</f>
        <v>66638</v>
      </c>
      <c r="I65" s="5">
        <f>REVENUE G65 - COST H65</f>
        <v>242087</v>
      </c>
      <c r="J65" s="6">
        <f>PROFIT I65 / REVENUE G65</f>
        <v>0.78415094339622637</v>
      </c>
    </row>
    <row r="66" spans="2:10" ht="15.5" x14ac:dyDescent="0.35">
      <c r="B66" s="3">
        <v>45536</v>
      </c>
      <c r="C66" s="4" t="s">
        <v>12</v>
      </c>
      <c r="D66" s="5">
        <v>153</v>
      </c>
      <c r="E66" s="5">
        <v>472</v>
      </c>
      <c r="F66" s="5">
        <v>548</v>
      </c>
      <c r="G66" s="5">
        <f>UNIT_SOLD D66* UNIT_PRICE E66</f>
        <v>72216</v>
      </c>
      <c r="H66" s="5">
        <f>UNIT_SOLD D66*COST_UNIT F66</f>
        <v>83844</v>
      </c>
      <c r="I66" s="5">
        <f>REVENUE G66 - COST H66</f>
        <v>-11628</v>
      </c>
      <c r="J66" s="6">
        <f>PROFIT I66 / REVENUE G66</f>
        <v>-0.16101694915254236</v>
      </c>
    </row>
    <row r="67" spans="2:10" ht="15.5" x14ac:dyDescent="0.35">
      <c r="B67" s="3">
        <v>45566</v>
      </c>
      <c r="C67" s="4" t="s">
        <v>10</v>
      </c>
      <c r="D67" s="5">
        <v>197</v>
      </c>
      <c r="E67" s="5">
        <v>1047</v>
      </c>
      <c r="F67" s="5">
        <v>182</v>
      </c>
      <c r="G67" s="5">
        <f>UNIT_SOLD D67* UNIT_PRICE E67</f>
        <v>206259</v>
      </c>
      <c r="H67" s="5">
        <f>UNIT_SOLD D67*COST_UNIT F67</f>
        <v>35854</v>
      </c>
      <c r="I67" s="5">
        <f>REVENUE G67 - COST H67</f>
        <v>170405</v>
      </c>
      <c r="J67" s="6">
        <f>PROFIT I67 / REVENUE G67</f>
        <v>0.82617000955109843</v>
      </c>
    </row>
    <row r="68" spans="2:10" ht="15.5" x14ac:dyDescent="0.35">
      <c r="B68" s="3">
        <v>45566</v>
      </c>
      <c r="C68" s="4" t="s">
        <v>11</v>
      </c>
      <c r="D68" s="5">
        <v>76</v>
      </c>
      <c r="E68" s="5">
        <v>330</v>
      </c>
      <c r="F68" s="5">
        <v>241</v>
      </c>
      <c r="G68" s="5">
        <f>UNIT_SOLD D68* UNIT_PRICE E68</f>
        <v>25080</v>
      </c>
      <c r="H68" s="5">
        <f>UNIT_SOLD D68*COST_UNIT F68</f>
        <v>18316</v>
      </c>
      <c r="I68" s="5">
        <f>REVENUE G68 - COST H68</f>
        <v>6764</v>
      </c>
      <c r="J68" s="6">
        <f>PROFIT I68 / REVENUE G68</f>
        <v>0.26969696969696971</v>
      </c>
    </row>
    <row r="69" spans="2:10" ht="15.5" x14ac:dyDescent="0.35">
      <c r="B69" s="3">
        <v>45566</v>
      </c>
      <c r="C69" s="4" t="s">
        <v>12</v>
      </c>
      <c r="D69" s="5">
        <v>300</v>
      </c>
      <c r="E69" s="5">
        <v>725</v>
      </c>
      <c r="F69" s="5">
        <v>589</v>
      </c>
      <c r="G69" s="5">
        <f>UNIT_SOLD D69* UNIT_PRICE E69</f>
        <v>217500</v>
      </c>
      <c r="H69" s="5">
        <f>UNIT_SOLD D69*COST_UNIT F69</f>
        <v>176700</v>
      </c>
      <c r="I69" s="5">
        <f>REVENUE G69 - COST H69</f>
        <v>40800</v>
      </c>
      <c r="J69" s="6">
        <f>PROFIT I69 / REVENUE G69</f>
        <v>0.18758620689655173</v>
      </c>
    </row>
    <row r="70" spans="2:10" ht="15.5" x14ac:dyDescent="0.35">
      <c r="B70" s="3">
        <v>45597</v>
      </c>
      <c r="C70" s="4" t="s">
        <v>10</v>
      </c>
      <c r="D70" s="5">
        <v>76</v>
      </c>
      <c r="E70" s="5">
        <v>540</v>
      </c>
      <c r="F70" s="5">
        <v>585</v>
      </c>
      <c r="G70" s="5">
        <f>UNIT_SOLD D70* UNIT_PRICE E70</f>
        <v>41040</v>
      </c>
      <c r="H70" s="5">
        <f>UNIT_SOLD D70*COST_UNIT F70</f>
        <v>44460</v>
      </c>
      <c r="I70" s="5">
        <f>REVENUE G70 - COST H70</f>
        <v>-3420</v>
      </c>
      <c r="J70" s="6">
        <f>PROFIT I70 / REVENUE G70</f>
        <v>-8.3333333333333329E-2</v>
      </c>
    </row>
    <row r="71" spans="2:10" ht="15.5" x14ac:dyDescent="0.35">
      <c r="B71" s="3">
        <v>45597</v>
      </c>
      <c r="C71" s="4" t="s">
        <v>11</v>
      </c>
      <c r="D71" s="5">
        <v>216</v>
      </c>
      <c r="E71" s="5">
        <v>353</v>
      </c>
      <c r="F71" s="5">
        <v>399</v>
      </c>
      <c r="G71" s="5">
        <f>UNIT_SOLD D71* UNIT_PRICE E71</f>
        <v>76248</v>
      </c>
      <c r="H71" s="5">
        <f>UNIT_SOLD D71*COST_UNIT F71</f>
        <v>86184</v>
      </c>
      <c r="I71" s="5">
        <f>REVENUE G71 - COST H71</f>
        <v>-9936</v>
      </c>
      <c r="J71" s="6">
        <f>PROFIT I71 / REVENUE G71</f>
        <v>-0.13031161473087818</v>
      </c>
    </row>
    <row r="72" spans="2:10" ht="15.5" x14ac:dyDescent="0.35">
      <c r="B72" s="3">
        <v>45597</v>
      </c>
      <c r="C72" s="4" t="s">
        <v>12</v>
      </c>
      <c r="D72" s="5">
        <v>299</v>
      </c>
      <c r="E72" s="5">
        <v>912</v>
      </c>
      <c r="F72" s="5">
        <v>637</v>
      </c>
      <c r="G72" s="5">
        <f>UNIT_SOLD D72* UNIT_PRICE E72</f>
        <v>272688</v>
      </c>
      <c r="H72" s="5">
        <f>UNIT_SOLD D72*COST_UNIT F72</f>
        <v>190463</v>
      </c>
      <c r="I72" s="5">
        <f>REVENUE G72 - COST H72</f>
        <v>82225</v>
      </c>
      <c r="J72" s="6">
        <f>PROFIT I72 / REVENUE G72</f>
        <v>0.30153508771929827</v>
      </c>
    </row>
    <row r="73" spans="2:10" ht="15.5" x14ac:dyDescent="0.35">
      <c r="B73" s="3">
        <v>45627</v>
      </c>
      <c r="C73" s="4" t="s">
        <v>10</v>
      </c>
      <c r="D73" s="5">
        <v>164</v>
      </c>
      <c r="E73" s="5">
        <v>1167</v>
      </c>
      <c r="F73" s="5">
        <v>351</v>
      </c>
      <c r="G73" s="5">
        <f>UNIT_SOLD D73* UNIT_PRICE E73</f>
        <v>191388</v>
      </c>
      <c r="H73" s="5">
        <f>UNIT_SOLD D73*COST_UNIT F73</f>
        <v>57564</v>
      </c>
      <c r="I73" s="5">
        <f>REVENUE G73 - COST H73</f>
        <v>133824</v>
      </c>
      <c r="J73" s="6">
        <f>PROFIT I73 / REVENUE G73</f>
        <v>0.69922879177377895</v>
      </c>
    </row>
    <row r="74" spans="2:10" ht="15.5" x14ac:dyDescent="0.35">
      <c r="B74" s="3">
        <v>45627</v>
      </c>
      <c r="C74" s="4" t="s">
        <v>11</v>
      </c>
      <c r="D74" s="5">
        <v>165</v>
      </c>
      <c r="E74" s="5">
        <v>1306</v>
      </c>
      <c r="F74" s="5">
        <v>699</v>
      </c>
      <c r="G74" s="5">
        <f>UNIT_SOLD D74* UNIT_PRICE E74</f>
        <v>215490</v>
      </c>
      <c r="H74" s="5">
        <f>UNIT_SOLD D74*COST_UNIT F74</f>
        <v>115335</v>
      </c>
      <c r="I74" s="5">
        <f>REVENUE G74 - COST H74</f>
        <v>100155</v>
      </c>
      <c r="J74" s="6">
        <f>PROFIT I74 / REVENUE G74</f>
        <v>0.46477794793261867</v>
      </c>
    </row>
    <row r="75" spans="2:10" ht="15.5" x14ac:dyDescent="0.35">
      <c r="B75" s="3">
        <v>45627</v>
      </c>
      <c r="C75" s="4" t="s">
        <v>12</v>
      </c>
      <c r="D75" s="5">
        <v>242</v>
      </c>
      <c r="E75" s="5">
        <v>1112</v>
      </c>
      <c r="F75" s="5">
        <v>291</v>
      </c>
      <c r="G75" s="5">
        <f>UNIT_SOLD D75* UNIT_PRICE E75</f>
        <v>269104</v>
      </c>
      <c r="H75" s="5">
        <f>UNIT_SOLD D75*COST_UNIT F75</f>
        <v>70422</v>
      </c>
      <c r="I75" s="5">
        <f>REVENUE G75 - COST H75</f>
        <v>198682</v>
      </c>
      <c r="J75" s="6">
        <f>PROFIT I75 / REVENUE G75</f>
        <v>0.73830935251798557</v>
      </c>
    </row>
  </sheetData>
  <mergeCells count="1">
    <mergeCell ref="B1:J2"/>
  </mergeCells>
  <conditionalFormatting sqref="J1:J1048576">
    <cfRule type="colorScale" priority="1">
      <colorScale>
        <cfvo type="min"/>
        <cfvo type="percentile" val="35"/>
        <cfvo type="max"/>
        <color theme="5" tint="-0.499984740745262"/>
        <color theme="5" tint="0.39997558519241921"/>
        <color theme="5" tint="0.79998168889431442"/>
      </colorScale>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EF55B-70FF-4440-95B6-AF64FB7C1904}">
  <dimension ref="A1:X73"/>
  <sheetViews>
    <sheetView topLeftCell="D28" zoomScale="69" zoomScaleNormal="69" workbookViewId="0">
      <selection activeCell="G60" sqref="G60"/>
    </sheetView>
  </sheetViews>
  <sheetFormatPr defaultRowHeight="13.5" x14ac:dyDescent="0.25"/>
  <cols>
    <col min="2" max="2" width="12" bestFit="1" customWidth="1"/>
    <col min="3" max="5" width="14" bestFit="1" customWidth="1"/>
    <col min="6" max="6" width="15.08203125" bestFit="1" customWidth="1"/>
    <col min="7" max="8" width="10.58203125" customWidth="1"/>
    <col min="9" max="9" width="13" bestFit="1" customWidth="1"/>
    <col min="10" max="13" width="14" bestFit="1" customWidth="1"/>
    <col min="14" max="15" width="10.58203125" customWidth="1"/>
    <col min="16" max="16" width="12.1640625" bestFit="1" customWidth="1"/>
    <col min="17" max="20" width="14" bestFit="1" customWidth="1"/>
    <col min="21" max="24" width="10.58203125" customWidth="1"/>
    <col min="25" max="25" width="17.33203125" customWidth="1"/>
    <col min="26" max="87" width="15.83203125" bestFit="1" customWidth="1"/>
    <col min="88" max="88" width="10" bestFit="1" customWidth="1"/>
  </cols>
  <sheetData>
    <row r="1" spans="1:24" ht="21" customHeight="1" x14ac:dyDescent="0.25">
      <c r="A1" s="57" t="s">
        <v>13</v>
      </c>
      <c r="B1" s="57"/>
      <c r="C1" s="57"/>
      <c r="D1" s="57"/>
      <c r="E1" s="57"/>
      <c r="F1" s="57"/>
      <c r="G1" s="57"/>
      <c r="H1" s="57"/>
      <c r="I1" s="57"/>
      <c r="J1" s="57"/>
      <c r="K1" s="57"/>
      <c r="L1" s="57"/>
      <c r="M1" s="57"/>
      <c r="N1" s="57"/>
      <c r="O1" s="57"/>
      <c r="P1" s="57"/>
      <c r="Q1" s="57"/>
      <c r="R1" s="57"/>
      <c r="S1" s="57"/>
      <c r="T1" s="57"/>
      <c r="U1" s="57"/>
      <c r="V1" s="42"/>
      <c r="W1" s="42"/>
      <c r="X1" s="42"/>
    </row>
    <row r="2" spans="1:24" ht="14.5" customHeight="1" x14ac:dyDescent="0.25">
      <c r="A2" s="57"/>
      <c r="B2" s="57"/>
      <c r="C2" s="57"/>
      <c r="D2" s="57"/>
      <c r="E2" s="57"/>
      <c r="F2" s="57"/>
      <c r="G2" s="57"/>
      <c r="H2" s="57"/>
      <c r="I2" s="57"/>
      <c r="J2" s="57"/>
      <c r="K2" s="57"/>
      <c r="L2" s="57"/>
      <c r="M2" s="57"/>
      <c r="N2" s="57"/>
      <c r="O2" s="57"/>
      <c r="P2" s="57"/>
      <c r="Q2" s="57"/>
      <c r="R2" s="57"/>
      <c r="S2" s="57"/>
      <c r="T2" s="57"/>
      <c r="U2" s="57"/>
      <c r="V2" s="42"/>
      <c r="W2" s="42"/>
      <c r="X2" s="42"/>
    </row>
    <row r="3" spans="1:24" ht="15.65" customHeight="1" x14ac:dyDescent="0.25">
      <c r="B3" s="42"/>
      <c r="C3" s="42"/>
      <c r="D3" s="42"/>
      <c r="E3" s="42"/>
      <c r="F3" s="42"/>
      <c r="G3" s="42"/>
      <c r="H3" s="42"/>
      <c r="I3" s="42"/>
      <c r="J3" s="42"/>
      <c r="K3" s="42"/>
      <c r="L3" s="42"/>
      <c r="M3" s="42"/>
      <c r="N3" s="42"/>
      <c r="O3" s="42"/>
      <c r="P3" s="42"/>
      <c r="Q3" s="42"/>
      <c r="R3" s="42"/>
      <c r="S3" s="42"/>
      <c r="T3" s="42"/>
      <c r="U3" s="42"/>
      <c r="V3" s="42"/>
      <c r="W3" s="42"/>
      <c r="X3" s="42"/>
    </row>
    <row r="4" spans="1:24" ht="15.65" customHeight="1" x14ac:dyDescent="0.25">
      <c r="B4" s="42"/>
      <c r="C4" s="42"/>
      <c r="D4" s="42"/>
      <c r="E4" s="42"/>
      <c r="F4" s="42"/>
      <c r="G4" s="42"/>
      <c r="H4" s="42"/>
      <c r="I4" s="42"/>
      <c r="J4" s="42"/>
      <c r="K4" s="42"/>
      <c r="L4" s="42"/>
      <c r="M4" s="42"/>
      <c r="N4" s="42"/>
      <c r="O4" s="42"/>
      <c r="P4" s="42"/>
      <c r="Q4" s="42"/>
      <c r="R4" s="42"/>
      <c r="S4" s="42"/>
      <c r="T4" s="42"/>
      <c r="U4" s="42"/>
      <c r="V4" s="42"/>
      <c r="W4" s="42"/>
      <c r="X4" s="42"/>
    </row>
    <row r="5" spans="1:24" ht="15.65" customHeight="1" x14ac:dyDescent="0.25">
      <c r="B5" s="42"/>
      <c r="C5" s="42"/>
      <c r="D5" s="42"/>
      <c r="E5" s="42"/>
      <c r="F5" s="42"/>
      <c r="G5" s="42"/>
      <c r="H5" s="42"/>
      <c r="I5" s="42"/>
      <c r="J5" s="42"/>
      <c r="K5" s="42"/>
      <c r="L5" s="42"/>
      <c r="M5" s="42"/>
      <c r="N5" s="42"/>
      <c r="O5" s="42"/>
      <c r="P5" s="42"/>
      <c r="Q5" s="42"/>
      <c r="R5" s="42"/>
      <c r="S5" s="42"/>
      <c r="T5" s="42"/>
      <c r="U5" s="42"/>
      <c r="V5" s="42"/>
      <c r="W5" s="42"/>
      <c r="X5" s="42"/>
    </row>
    <row r="6" spans="1:24" ht="15.5" x14ac:dyDescent="0.25">
      <c r="B6" s="42"/>
      <c r="C6" s="42"/>
      <c r="D6" s="42"/>
      <c r="E6" s="42"/>
      <c r="F6" s="42"/>
      <c r="G6" s="42"/>
      <c r="H6" s="42"/>
      <c r="I6" s="42"/>
      <c r="J6" s="42"/>
      <c r="K6" s="42"/>
      <c r="L6" s="42"/>
      <c r="M6" s="42"/>
      <c r="N6" s="42"/>
      <c r="O6" s="42"/>
      <c r="P6" s="42"/>
      <c r="Q6" s="42"/>
      <c r="R6" s="42"/>
      <c r="S6" s="42"/>
      <c r="T6" s="42"/>
      <c r="U6" s="42"/>
      <c r="V6" s="42"/>
      <c r="W6" s="42"/>
      <c r="X6" s="42"/>
    </row>
    <row r="7" spans="1:24" ht="15.5" x14ac:dyDescent="0.25">
      <c r="B7" s="42"/>
      <c r="C7" s="42"/>
      <c r="D7" s="42"/>
      <c r="E7" s="42"/>
      <c r="F7" s="42"/>
      <c r="G7" s="42"/>
      <c r="H7" s="42"/>
      <c r="I7" s="42"/>
      <c r="J7" s="42"/>
      <c r="K7" s="42"/>
      <c r="L7" s="42"/>
      <c r="M7" s="42"/>
      <c r="N7" s="42"/>
      <c r="O7" s="42"/>
      <c r="P7" s="42"/>
      <c r="Q7" s="42"/>
      <c r="R7" s="42"/>
      <c r="S7" s="42"/>
      <c r="T7" s="42"/>
      <c r="U7" s="42"/>
      <c r="V7" s="42"/>
      <c r="W7" s="42"/>
      <c r="X7" s="42"/>
    </row>
    <row r="8" spans="1:24" ht="15.5" x14ac:dyDescent="0.25">
      <c r="B8" s="42"/>
      <c r="C8" s="42"/>
      <c r="D8" s="42"/>
      <c r="E8" s="42"/>
      <c r="F8" s="42"/>
      <c r="G8" s="42"/>
      <c r="H8" s="42"/>
      <c r="I8" s="42"/>
      <c r="J8" s="42"/>
      <c r="K8" s="42"/>
      <c r="L8" s="42"/>
      <c r="M8" s="42"/>
      <c r="N8" s="42"/>
      <c r="O8" s="42"/>
      <c r="P8" s="42"/>
      <c r="Q8" s="42"/>
      <c r="R8" s="42"/>
      <c r="S8" s="42"/>
      <c r="T8" s="42"/>
      <c r="U8" s="42"/>
      <c r="V8" s="42"/>
      <c r="W8" s="42"/>
      <c r="X8" s="42"/>
    </row>
    <row r="9" spans="1:24" ht="15.5" x14ac:dyDescent="0.25">
      <c r="B9" s="42"/>
      <c r="C9" s="42"/>
      <c r="D9" s="42"/>
      <c r="E9" s="42"/>
      <c r="F9" s="42"/>
      <c r="G9" s="42"/>
      <c r="H9" s="42"/>
      <c r="I9" s="42"/>
      <c r="J9" s="42"/>
      <c r="K9" s="42"/>
      <c r="L9" s="42"/>
      <c r="M9" s="42"/>
      <c r="N9" s="42"/>
      <c r="O9" s="42"/>
      <c r="P9" s="42"/>
      <c r="Q9" s="42"/>
      <c r="R9" s="42"/>
      <c r="S9" s="42"/>
      <c r="T9" s="42"/>
      <c r="U9" s="42"/>
      <c r="V9" s="42"/>
      <c r="W9" s="42"/>
      <c r="X9" s="42"/>
    </row>
    <row r="10" spans="1:24" ht="15.5" x14ac:dyDescent="0.25">
      <c r="B10" s="42"/>
      <c r="C10" s="42"/>
      <c r="D10" s="42"/>
      <c r="E10" s="42"/>
      <c r="F10" s="42"/>
      <c r="G10" s="42"/>
      <c r="H10" s="42"/>
      <c r="I10" s="42"/>
      <c r="J10" s="42"/>
      <c r="K10" s="42"/>
      <c r="L10" s="42"/>
      <c r="M10" s="42"/>
      <c r="N10" s="42"/>
      <c r="O10" s="42"/>
      <c r="P10" s="42"/>
      <c r="Q10" s="42"/>
      <c r="R10" s="42"/>
      <c r="S10" s="42"/>
      <c r="T10" s="42"/>
      <c r="U10" s="42"/>
      <c r="V10" s="42"/>
      <c r="W10" s="42"/>
      <c r="X10" s="42"/>
    </row>
    <row r="11" spans="1:24" ht="15.5" x14ac:dyDescent="0.35">
      <c r="B11" s="5"/>
      <c r="C11" s="5"/>
      <c r="D11" s="5"/>
      <c r="E11" s="5"/>
      <c r="F11" s="5"/>
      <c r="G11" s="5"/>
      <c r="H11" s="5"/>
      <c r="I11" s="5"/>
      <c r="J11" s="5"/>
      <c r="K11" s="5"/>
      <c r="L11" s="5"/>
      <c r="M11" s="5"/>
      <c r="N11" s="5"/>
      <c r="O11" s="5"/>
      <c r="P11" s="5"/>
      <c r="Q11" s="5"/>
      <c r="R11" s="5"/>
      <c r="S11" s="5"/>
      <c r="T11" s="5"/>
      <c r="U11" s="5"/>
      <c r="V11" s="5"/>
      <c r="W11" s="5"/>
      <c r="X11" s="5"/>
    </row>
    <row r="12" spans="1:24" ht="21" customHeight="1" x14ac:dyDescent="0.35">
      <c r="B12" s="61" t="s">
        <v>14</v>
      </c>
      <c r="C12" s="62"/>
      <c r="D12" s="62"/>
      <c r="E12" s="62"/>
      <c r="F12" s="63"/>
      <c r="G12" s="5"/>
      <c r="H12" s="5"/>
      <c r="I12" s="61" t="s">
        <v>15</v>
      </c>
      <c r="J12" s="62"/>
      <c r="K12" s="62"/>
      <c r="L12" s="62"/>
      <c r="M12" s="63"/>
      <c r="N12" s="5"/>
      <c r="O12" s="5"/>
      <c r="P12" s="60" t="s">
        <v>16</v>
      </c>
      <c r="Q12" s="60"/>
      <c r="R12" s="60"/>
      <c r="S12" s="60"/>
      <c r="T12" s="60"/>
      <c r="U12" s="5"/>
      <c r="V12" s="5"/>
      <c r="W12" s="5"/>
      <c r="X12" s="5"/>
    </row>
    <row r="13" spans="1:24" ht="15.5" x14ac:dyDescent="0.35">
      <c r="B13" s="7" t="s">
        <v>17</v>
      </c>
      <c r="C13" s="7" t="s">
        <v>18</v>
      </c>
      <c r="D13" s="8"/>
      <c r="E13" s="9"/>
      <c r="F13" s="10"/>
      <c r="G13" s="5"/>
      <c r="H13" s="5"/>
      <c r="I13" s="11" t="s">
        <v>19</v>
      </c>
      <c r="J13" s="11" t="s">
        <v>20</v>
      </c>
      <c r="K13" s="12"/>
      <c r="L13" s="13"/>
      <c r="M13" s="14"/>
      <c r="N13" s="5"/>
      <c r="O13" s="5"/>
      <c r="P13" s="53" t="s">
        <v>7</v>
      </c>
      <c r="Q13" s="7" t="s">
        <v>18</v>
      </c>
      <c r="R13" s="15"/>
      <c r="S13" s="15"/>
      <c r="T13" s="15"/>
      <c r="U13" s="5"/>
      <c r="V13" s="5"/>
      <c r="W13" s="5"/>
      <c r="X13" s="5"/>
    </row>
    <row r="14" spans="1:24" ht="15.5" x14ac:dyDescent="0.35">
      <c r="B14" s="7" t="s">
        <v>21</v>
      </c>
      <c r="C14" s="8" t="s">
        <v>10</v>
      </c>
      <c r="D14" s="9" t="s">
        <v>11</v>
      </c>
      <c r="E14" s="10" t="s">
        <v>12</v>
      </c>
      <c r="F14" s="15" t="s">
        <v>22</v>
      </c>
      <c r="G14" s="5"/>
      <c r="H14" s="5"/>
      <c r="I14" s="11" t="s">
        <v>23</v>
      </c>
      <c r="J14" s="12" t="s">
        <v>10</v>
      </c>
      <c r="K14" s="13" t="s">
        <v>11</v>
      </c>
      <c r="L14" s="14" t="s">
        <v>12</v>
      </c>
      <c r="M14" s="16" t="s">
        <v>22</v>
      </c>
      <c r="N14" s="5"/>
      <c r="O14" s="5"/>
      <c r="P14" s="53" t="s">
        <v>23</v>
      </c>
      <c r="Q14" s="15" t="s">
        <v>10</v>
      </c>
      <c r="R14" s="15" t="s">
        <v>11</v>
      </c>
      <c r="S14" s="15" t="s">
        <v>12</v>
      </c>
      <c r="T14" s="15" t="s">
        <v>22</v>
      </c>
      <c r="U14" s="5"/>
      <c r="V14" s="5"/>
      <c r="W14" s="5"/>
      <c r="X14" s="5"/>
    </row>
    <row r="15" spans="1:24" ht="15.5" x14ac:dyDescent="0.35">
      <c r="B15" s="17" t="s">
        <v>24</v>
      </c>
      <c r="C15" s="18"/>
      <c r="D15" s="19"/>
      <c r="E15" s="19"/>
      <c r="F15" s="20"/>
      <c r="G15" s="5"/>
      <c r="H15" s="5"/>
      <c r="I15" s="21" t="s">
        <v>24</v>
      </c>
      <c r="J15" s="22"/>
      <c r="K15" s="67"/>
      <c r="L15" s="67"/>
      <c r="M15" s="23"/>
      <c r="N15" s="5"/>
      <c r="O15" s="5"/>
      <c r="P15" s="17" t="s">
        <v>24</v>
      </c>
      <c r="Q15" s="52"/>
      <c r="R15" s="52"/>
      <c r="S15" s="52"/>
      <c r="T15" s="52"/>
      <c r="U15" s="5"/>
      <c r="V15" s="5"/>
      <c r="W15" s="5"/>
      <c r="X15" s="5"/>
    </row>
    <row r="16" spans="1:24" ht="15.5" x14ac:dyDescent="0.35">
      <c r="B16" s="24" t="s">
        <v>25</v>
      </c>
      <c r="C16" s="22"/>
      <c r="D16" s="67"/>
      <c r="E16" s="67"/>
      <c r="F16" s="23"/>
      <c r="G16" s="5"/>
      <c r="H16" s="5"/>
      <c r="I16" s="25" t="s">
        <v>25</v>
      </c>
      <c r="J16" s="22"/>
      <c r="K16" s="67"/>
      <c r="L16" s="67"/>
      <c r="M16" s="23"/>
      <c r="N16" s="5"/>
      <c r="O16" s="5"/>
      <c r="P16" s="24" t="s">
        <v>25</v>
      </c>
      <c r="Q16" s="52"/>
      <c r="R16" s="52"/>
      <c r="S16" s="52"/>
      <c r="T16" s="52"/>
      <c r="U16" s="5"/>
      <c r="V16" s="5"/>
      <c r="W16" s="5"/>
      <c r="X16" s="5"/>
    </row>
    <row r="17" spans="2:24" ht="15.5" x14ac:dyDescent="0.35">
      <c r="B17" s="26" t="s">
        <v>26</v>
      </c>
      <c r="C17" s="22">
        <v>205768</v>
      </c>
      <c r="D17" s="67">
        <v>259168</v>
      </c>
      <c r="E17" s="67">
        <v>337554</v>
      </c>
      <c r="F17" s="23">
        <v>802490</v>
      </c>
      <c r="G17" s="5"/>
      <c r="H17" s="5"/>
      <c r="I17" s="27" t="s">
        <v>26</v>
      </c>
      <c r="J17" s="22">
        <v>111250</v>
      </c>
      <c r="K17" s="67">
        <v>229442</v>
      </c>
      <c r="L17" s="67">
        <v>152684</v>
      </c>
      <c r="M17" s="23">
        <v>493376</v>
      </c>
      <c r="N17" s="5"/>
      <c r="O17" s="5"/>
      <c r="P17" s="47" t="s">
        <v>26</v>
      </c>
      <c r="Q17" s="52">
        <v>94518</v>
      </c>
      <c r="R17" s="52">
        <v>29726</v>
      </c>
      <c r="S17" s="52">
        <v>184870</v>
      </c>
      <c r="T17" s="52">
        <v>309114</v>
      </c>
      <c r="U17" s="5"/>
      <c r="V17" s="5"/>
      <c r="W17" s="5"/>
      <c r="X17" s="5"/>
    </row>
    <row r="18" spans="2:24" ht="15.5" x14ac:dyDescent="0.35">
      <c r="B18" s="28" t="s">
        <v>27</v>
      </c>
      <c r="C18" s="22">
        <v>167580</v>
      </c>
      <c r="D18" s="67">
        <v>255374</v>
      </c>
      <c r="E18" s="67">
        <v>158420</v>
      </c>
      <c r="F18" s="23">
        <v>581374</v>
      </c>
      <c r="G18" s="5"/>
      <c r="H18" s="5"/>
      <c r="I18" s="28" t="s">
        <v>27</v>
      </c>
      <c r="J18" s="22">
        <v>3420</v>
      </c>
      <c r="K18" s="67">
        <v>118622</v>
      </c>
      <c r="L18" s="67">
        <v>75650</v>
      </c>
      <c r="M18" s="23">
        <v>197692</v>
      </c>
      <c r="N18" s="5"/>
      <c r="O18" s="5"/>
      <c r="P18" s="54" t="s">
        <v>27</v>
      </c>
      <c r="Q18" s="52">
        <v>164160</v>
      </c>
      <c r="R18" s="52">
        <v>136752</v>
      </c>
      <c r="S18" s="52">
        <v>82770</v>
      </c>
      <c r="T18" s="52">
        <v>383682</v>
      </c>
      <c r="U18" s="5"/>
      <c r="V18" s="5"/>
      <c r="W18" s="5"/>
      <c r="X18" s="5"/>
    </row>
    <row r="19" spans="2:24" ht="15.5" x14ac:dyDescent="0.35">
      <c r="B19" s="24" t="s">
        <v>28</v>
      </c>
      <c r="C19" s="22"/>
      <c r="D19" s="67"/>
      <c r="E19" s="67"/>
      <c r="F19" s="23"/>
      <c r="G19" s="5"/>
      <c r="H19" s="5"/>
      <c r="I19" s="25" t="s">
        <v>28</v>
      </c>
      <c r="J19" s="22"/>
      <c r="K19" s="67"/>
      <c r="L19" s="67"/>
      <c r="M19" s="23"/>
      <c r="N19" s="5"/>
      <c r="O19" s="5"/>
      <c r="P19" s="24" t="s">
        <v>28</v>
      </c>
      <c r="Q19" s="52"/>
      <c r="R19" s="52"/>
      <c r="S19" s="52"/>
      <c r="T19" s="52"/>
      <c r="U19" s="5"/>
      <c r="V19" s="5"/>
      <c r="W19" s="5"/>
      <c r="X19" s="5"/>
    </row>
    <row r="20" spans="2:24" ht="15.5" x14ac:dyDescent="0.35">
      <c r="B20" s="26" t="s">
        <v>26</v>
      </c>
      <c r="C20" s="22">
        <v>100224</v>
      </c>
      <c r="D20" s="67">
        <v>154012</v>
      </c>
      <c r="E20" s="67">
        <v>77231</v>
      </c>
      <c r="F20" s="23">
        <v>331467</v>
      </c>
      <c r="G20" s="5"/>
      <c r="H20" s="5"/>
      <c r="I20" s="27" t="s">
        <v>26</v>
      </c>
      <c r="J20" s="22">
        <v>60032</v>
      </c>
      <c r="K20" s="67">
        <v>66164</v>
      </c>
      <c r="L20" s="67">
        <v>14994</v>
      </c>
      <c r="M20" s="23">
        <v>141190</v>
      </c>
      <c r="N20" s="5"/>
      <c r="O20" s="5"/>
      <c r="P20" s="47" t="s">
        <v>26</v>
      </c>
      <c r="Q20" s="52">
        <v>40192</v>
      </c>
      <c r="R20" s="52">
        <v>87848</v>
      </c>
      <c r="S20" s="52">
        <v>62237</v>
      </c>
      <c r="T20" s="52">
        <v>190277</v>
      </c>
      <c r="U20" s="5"/>
      <c r="V20" s="5"/>
      <c r="W20" s="5"/>
      <c r="X20" s="5"/>
    </row>
    <row r="21" spans="2:24" ht="15.5" x14ac:dyDescent="0.35">
      <c r="B21" s="28" t="s">
        <v>27</v>
      </c>
      <c r="C21" s="22">
        <v>378485</v>
      </c>
      <c r="D21" s="67">
        <v>53756</v>
      </c>
      <c r="E21" s="67">
        <v>285360</v>
      </c>
      <c r="F21" s="23">
        <v>717601</v>
      </c>
      <c r="G21" s="5"/>
      <c r="H21" s="5"/>
      <c r="I21" s="28" t="s">
        <v>27</v>
      </c>
      <c r="J21" s="22">
        <v>241605</v>
      </c>
      <c r="K21" s="67">
        <v>17800</v>
      </c>
      <c r="L21" s="67">
        <v>106026</v>
      </c>
      <c r="M21" s="23">
        <v>365431</v>
      </c>
      <c r="N21" s="5"/>
      <c r="O21" s="5"/>
      <c r="P21" s="54" t="s">
        <v>27</v>
      </c>
      <c r="Q21" s="52">
        <v>136880</v>
      </c>
      <c r="R21" s="52">
        <v>35956</v>
      </c>
      <c r="S21" s="52">
        <v>179334</v>
      </c>
      <c r="T21" s="52">
        <v>352170</v>
      </c>
      <c r="U21" s="5"/>
      <c r="V21" s="5"/>
      <c r="W21" s="5"/>
      <c r="X21" s="5"/>
    </row>
    <row r="22" spans="2:24" ht="15.5" x14ac:dyDescent="0.35">
      <c r="B22" s="24" t="s">
        <v>29</v>
      </c>
      <c r="C22" s="22"/>
      <c r="D22" s="67"/>
      <c r="E22" s="67"/>
      <c r="F22" s="23"/>
      <c r="G22" s="5"/>
      <c r="H22" s="5"/>
      <c r="I22" s="25" t="s">
        <v>29</v>
      </c>
      <c r="J22" s="22"/>
      <c r="K22" s="67"/>
      <c r="L22" s="67"/>
      <c r="M22" s="23"/>
      <c r="N22" s="5"/>
      <c r="O22" s="5"/>
      <c r="P22" s="24" t="s">
        <v>29</v>
      </c>
      <c r="Q22" s="52"/>
      <c r="R22" s="52"/>
      <c r="S22" s="52"/>
      <c r="T22" s="52"/>
      <c r="U22" s="5"/>
      <c r="V22" s="5"/>
      <c r="W22" s="5"/>
      <c r="X22" s="5"/>
    </row>
    <row r="23" spans="2:24" ht="15.5" x14ac:dyDescent="0.35">
      <c r="B23" s="26" t="s">
        <v>26</v>
      </c>
      <c r="C23" s="22">
        <v>61740</v>
      </c>
      <c r="D23" s="67">
        <v>96570</v>
      </c>
      <c r="E23" s="67">
        <v>96720</v>
      </c>
      <c r="F23" s="23">
        <v>255030</v>
      </c>
      <c r="G23" s="5"/>
      <c r="H23" s="5"/>
      <c r="I23" s="27" t="s">
        <v>26</v>
      </c>
      <c r="J23" s="22">
        <v>20286</v>
      </c>
      <c r="K23" s="67">
        <v>9435</v>
      </c>
      <c r="L23" s="67">
        <v>49848</v>
      </c>
      <c r="M23" s="23">
        <v>79569</v>
      </c>
      <c r="N23" s="5"/>
      <c r="O23" s="5"/>
      <c r="P23" s="47" t="s">
        <v>26</v>
      </c>
      <c r="Q23" s="52">
        <v>41454</v>
      </c>
      <c r="R23" s="52">
        <v>87135</v>
      </c>
      <c r="S23" s="52">
        <v>46872</v>
      </c>
      <c r="T23" s="52">
        <v>175461</v>
      </c>
      <c r="U23" s="5"/>
      <c r="V23" s="5"/>
      <c r="W23" s="5"/>
      <c r="X23" s="5"/>
    </row>
    <row r="24" spans="2:24" ht="15.5" x14ac:dyDescent="0.35">
      <c r="B24" s="28" t="s">
        <v>27</v>
      </c>
      <c r="C24" s="22">
        <v>127451</v>
      </c>
      <c r="D24" s="67">
        <v>174812</v>
      </c>
      <c r="E24" s="67">
        <v>69136</v>
      </c>
      <c r="F24" s="23">
        <v>371399</v>
      </c>
      <c r="G24" s="5"/>
      <c r="H24" s="5"/>
      <c r="I24" s="28" t="s">
        <v>27</v>
      </c>
      <c r="J24" s="22">
        <v>-17475</v>
      </c>
      <c r="K24" s="67">
        <v>47676</v>
      </c>
      <c r="L24" s="67">
        <v>25752</v>
      </c>
      <c r="M24" s="23">
        <v>55953</v>
      </c>
      <c r="N24" s="5"/>
      <c r="O24" s="5"/>
      <c r="P24" s="54" t="s">
        <v>27</v>
      </c>
      <c r="Q24" s="52">
        <v>144926</v>
      </c>
      <c r="R24" s="52">
        <v>127136</v>
      </c>
      <c r="S24" s="52">
        <v>43384</v>
      </c>
      <c r="T24" s="52">
        <v>315446</v>
      </c>
      <c r="U24" s="5"/>
      <c r="V24" s="5"/>
      <c r="W24" s="5"/>
      <c r="X24" s="5"/>
    </row>
    <row r="25" spans="2:24" ht="15.5" x14ac:dyDescent="0.35">
      <c r="B25" s="17" t="s">
        <v>30</v>
      </c>
      <c r="C25" s="22"/>
      <c r="D25" s="67"/>
      <c r="E25" s="67"/>
      <c r="F25" s="23"/>
      <c r="G25" s="5"/>
      <c r="H25" s="5"/>
      <c r="I25" s="21" t="s">
        <v>30</v>
      </c>
      <c r="J25" s="22"/>
      <c r="K25" s="67"/>
      <c r="L25" s="67"/>
      <c r="M25" s="23"/>
      <c r="N25" s="5"/>
      <c r="O25" s="5"/>
      <c r="P25" s="17" t="s">
        <v>30</v>
      </c>
      <c r="Q25" s="52"/>
      <c r="R25" s="52"/>
      <c r="S25" s="52"/>
      <c r="T25" s="52"/>
      <c r="U25" s="5"/>
      <c r="V25" s="5"/>
      <c r="W25" s="5"/>
      <c r="X25" s="5"/>
    </row>
    <row r="26" spans="2:24" ht="15.5" x14ac:dyDescent="0.35">
      <c r="B26" s="24" t="s">
        <v>31</v>
      </c>
      <c r="C26" s="22"/>
      <c r="D26" s="67"/>
      <c r="E26" s="67"/>
      <c r="F26" s="23"/>
      <c r="G26" s="5"/>
      <c r="H26" s="5"/>
      <c r="I26" s="25" t="s">
        <v>31</v>
      </c>
      <c r="J26" s="22"/>
      <c r="K26" s="67"/>
      <c r="L26" s="67"/>
      <c r="M26" s="23"/>
      <c r="N26" s="5"/>
      <c r="O26" s="5"/>
      <c r="P26" s="24" t="s">
        <v>31</v>
      </c>
      <c r="Q26" s="52"/>
      <c r="R26" s="52"/>
      <c r="S26" s="52"/>
      <c r="T26" s="52"/>
      <c r="U26" s="5"/>
      <c r="V26" s="5"/>
      <c r="W26" s="5"/>
      <c r="X26" s="5"/>
    </row>
    <row r="27" spans="2:24" ht="15.5" x14ac:dyDescent="0.35">
      <c r="B27" s="26" t="s">
        <v>26</v>
      </c>
      <c r="C27" s="22">
        <v>182784</v>
      </c>
      <c r="D27" s="67">
        <v>81300</v>
      </c>
      <c r="E27" s="67">
        <v>72036</v>
      </c>
      <c r="F27" s="23">
        <v>336120</v>
      </c>
      <c r="G27" s="5"/>
      <c r="H27" s="5"/>
      <c r="I27" s="27" t="s">
        <v>26</v>
      </c>
      <c r="J27" s="22">
        <v>97376</v>
      </c>
      <c r="K27" s="67">
        <v>71340</v>
      </c>
      <c r="L27" s="67">
        <v>43740</v>
      </c>
      <c r="M27" s="23">
        <v>212456</v>
      </c>
      <c r="N27" s="5"/>
      <c r="O27" s="5"/>
      <c r="P27" s="47" t="s">
        <v>26</v>
      </c>
      <c r="Q27" s="52">
        <v>85408</v>
      </c>
      <c r="R27" s="52">
        <v>9960</v>
      </c>
      <c r="S27" s="52">
        <v>28296</v>
      </c>
      <c r="T27" s="52">
        <v>123664</v>
      </c>
      <c r="U27" s="5"/>
      <c r="V27" s="5"/>
      <c r="W27" s="5"/>
      <c r="X27" s="5"/>
    </row>
    <row r="28" spans="2:24" ht="15.5" x14ac:dyDescent="0.35">
      <c r="B28" s="28" t="s">
        <v>27</v>
      </c>
      <c r="C28" s="22">
        <v>123690</v>
      </c>
      <c r="D28" s="67">
        <v>80172</v>
      </c>
      <c r="E28" s="67">
        <v>91212</v>
      </c>
      <c r="F28" s="23">
        <v>295074</v>
      </c>
      <c r="G28" s="5"/>
      <c r="H28" s="5"/>
      <c r="I28" s="28" t="s">
        <v>27</v>
      </c>
      <c r="J28" s="22">
        <v>64890</v>
      </c>
      <c r="K28" s="67">
        <v>55284</v>
      </c>
      <c r="L28" s="67">
        <v>77946</v>
      </c>
      <c r="M28" s="23">
        <v>198120</v>
      </c>
      <c r="N28" s="5"/>
      <c r="O28" s="5"/>
      <c r="P28" s="54" t="s">
        <v>27</v>
      </c>
      <c r="Q28" s="52">
        <v>58800</v>
      </c>
      <c r="R28" s="52">
        <v>24888</v>
      </c>
      <c r="S28" s="52">
        <v>13266</v>
      </c>
      <c r="T28" s="52">
        <v>96954</v>
      </c>
      <c r="U28" s="5"/>
      <c r="V28" s="5"/>
      <c r="W28" s="5"/>
      <c r="X28" s="5"/>
    </row>
    <row r="29" spans="2:24" ht="15.5" x14ac:dyDescent="0.35">
      <c r="B29" s="24" t="s">
        <v>32</v>
      </c>
      <c r="C29" s="22"/>
      <c r="D29" s="67"/>
      <c r="E29" s="67"/>
      <c r="F29" s="23"/>
      <c r="G29" s="5"/>
      <c r="H29" s="5"/>
      <c r="I29" s="25" t="s">
        <v>32</v>
      </c>
      <c r="J29" s="22"/>
      <c r="K29" s="67"/>
      <c r="L29" s="67"/>
      <c r="M29" s="23"/>
      <c r="N29" s="5"/>
      <c r="O29" s="5"/>
      <c r="P29" s="24" t="s">
        <v>32</v>
      </c>
      <c r="Q29" s="52"/>
      <c r="R29" s="52"/>
      <c r="S29" s="52"/>
      <c r="T29" s="52"/>
      <c r="U29" s="5"/>
      <c r="V29" s="5"/>
      <c r="W29" s="5"/>
      <c r="X29" s="5"/>
    </row>
    <row r="30" spans="2:24" ht="15.5" x14ac:dyDescent="0.35">
      <c r="B30" s="26" t="s">
        <v>26</v>
      </c>
      <c r="C30" s="22">
        <v>48900</v>
      </c>
      <c r="D30" s="67">
        <v>179100</v>
      </c>
      <c r="E30" s="67">
        <v>123384</v>
      </c>
      <c r="F30" s="23">
        <v>351384</v>
      </c>
      <c r="G30" s="5"/>
      <c r="H30" s="5"/>
      <c r="I30" s="27" t="s">
        <v>26</v>
      </c>
      <c r="J30" s="22">
        <v>18900</v>
      </c>
      <c r="K30" s="67">
        <v>106740</v>
      </c>
      <c r="L30" s="67">
        <v>76850</v>
      </c>
      <c r="M30" s="23">
        <v>202490</v>
      </c>
      <c r="N30" s="5"/>
      <c r="O30" s="5"/>
      <c r="P30" s="47" t="s">
        <v>26</v>
      </c>
      <c r="Q30" s="52">
        <v>30000</v>
      </c>
      <c r="R30" s="52">
        <v>72360</v>
      </c>
      <c r="S30" s="52">
        <v>46534</v>
      </c>
      <c r="T30" s="52">
        <v>148894</v>
      </c>
      <c r="U30" s="5"/>
      <c r="V30" s="5"/>
      <c r="W30" s="5"/>
      <c r="X30" s="5"/>
    </row>
    <row r="31" spans="2:24" ht="15.5" x14ac:dyDescent="0.35">
      <c r="B31" s="28" t="s">
        <v>27</v>
      </c>
      <c r="C31" s="22">
        <v>294978</v>
      </c>
      <c r="D31" s="67">
        <v>187460</v>
      </c>
      <c r="E31" s="67">
        <v>232102</v>
      </c>
      <c r="F31" s="23">
        <v>714540</v>
      </c>
      <c r="G31" s="5"/>
      <c r="H31" s="5"/>
      <c r="I31" s="28" t="s">
        <v>27</v>
      </c>
      <c r="J31" s="22">
        <v>244549</v>
      </c>
      <c r="K31" s="67">
        <v>48100</v>
      </c>
      <c r="L31" s="67">
        <v>159330</v>
      </c>
      <c r="M31" s="23">
        <v>451979</v>
      </c>
      <c r="N31" s="5"/>
      <c r="O31" s="5"/>
      <c r="P31" s="54" t="s">
        <v>27</v>
      </c>
      <c r="Q31" s="52">
        <v>50429</v>
      </c>
      <c r="R31" s="52">
        <v>139360</v>
      </c>
      <c r="S31" s="52">
        <v>72772</v>
      </c>
      <c r="T31" s="52">
        <v>262561</v>
      </c>
      <c r="U31" s="5"/>
      <c r="V31" s="5"/>
      <c r="W31" s="5"/>
      <c r="X31" s="5"/>
    </row>
    <row r="32" spans="2:24" ht="15.5" x14ac:dyDescent="0.35">
      <c r="B32" s="24" t="s">
        <v>33</v>
      </c>
      <c r="C32" s="22"/>
      <c r="D32" s="67"/>
      <c r="E32" s="67"/>
      <c r="F32" s="23"/>
      <c r="G32" s="5"/>
      <c r="H32" s="5"/>
      <c r="I32" s="25" t="s">
        <v>33</v>
      </c>
      <c r="J32" s="22"/>
      <c r="K32" s="67"/>
      <c r="L32" s="67"/>
      <c r="M32" s="23"/>
      <c r="N32" s="5"/>
      <c r="O32" s="5"/>
      <c r="P32" s="24" t="s">
        <v>33</v>
      </c>
      <c r="Q32" s="52"/>
      <c r="R32" s="52"/>
      <c r="S32" s="52"/>
      <c r="T32" s="52"/>
      <c r="U32" s="5"/>
      <c r="V32" s="5"/>
      <c r="W32" s="5"/>
      <c r="X32" s="5"/>
    </row>
    <row r="33" spans="2:24" ht="15.5" x14ac:dyDescent="0.35">
      <c r="B33" s="26" t="s">
        <v>26</v>
      </c>
      <c r="C33" s="22">
        <v>64600</v>
      </c>
      <c r="D33" s="67">
        <v>156910</v>
      </c>
      <c r="E33" s="67">
        <v>127794</v>
      </c>
      <c r="F33" s="23">
        <v>349304</v>
      </c>
      <c r="G33" s="5"/>
      <c r="H33" s="5"/>
      <c r="I33" s="27" t="s">
        <v>26</v>
      </c>
      <c r="J33" s="22">
        <v>23750</v>
      </c>
      <c r="K33" s="67">
        <v>57290</v>
      </c>
      <c r="L33" s="67">
        <v>76722</v>
      </c>
      <c r="M33" s="23">
        <v>157762</v>
      </c>
      <c r="N33" s="5"/>
      <c r="O33" s="5"/>
      <c r="P33" s="47" t="s">
        <v>26</v>
      </c>
      <c r="Q33" s="52">
        <v>40850</v>
      </c>
      <c r="R33" s="52">
        <v>99620</v>
      </c>
      <c r="S33" s="52">
        <v>51072</v>
      </c>
      <c r="T33" s="52">
        <v>191542</v>
      </c>
      <c r="U33" s="5"/>
      <c r="V33" s="5"/>
      <c r="W33" s="5"/>
      <c r="X33" s="5"/>
    </row>
    <row r="34" spans="2:24" ht="15.5" x14ac:dyDescent="0.35">
      <c r="B34" s="28" t="s">
        <v>27</v>
      </c>
      <c r="C34" s="22">
        <v>93469</v>
      </c>
      <c r="D34" s="67">
        <v>188298</v>
      </c>
      <c r="E34" s="67">
        <v>197664</v>
      </c>
      <c r="F34" s="23">
        <v>479431</v>
      </c>
      <c r="G34" s="5"/>
      <c r="H34" s="5"/>
      <c r="I34" s="28" t="s">
        <v>27</v>
      </c>
      <c r="J34" s="22">
        <v>0</v>
      </c>
      <c r="K34" s="67">
        <v>133848</v>
      </c>
      <c r="L34" s="67">
        <v>107184</v>
      </c>
      <c r="M34" s="23">
        <v>241032</v>
      </c>
      <c r="N34" s="5"/>
      <c r="O34" s="5"/>
      <c r="P34" s="54" t="s">
        <v>27</v>
      </c>
      <c r="Q34" s="52">
        <v>93469</v>
      </c>
      <c r="R34" s="52">
        <v>54450</v>
      </c>
      <c r="S34" s="52">
        <v>90480</v>
      </c>
      <c r="T34" s="52">
        <v>238399</v>
      </c>
      <c r="U34" s="5"/>
      <c r="V34" s="5"/>
      <c r="W34" s="5"/>
      <c r="X34" s="5"/>
    </row>
    <row r="35" spans="2:24" ht="15.5" x14ac:dyDescent="0.35">
      <c r="B35" s="17" t="s">
        <v>34</v>
      </c>
      <c r="C35" s="22"/>
      <c r="D35" s="67"/>
      <c r="E35" s="67"/>
      <c r="F35" s="23"/>
      <c r="G35" s="5"/>
      <c r="H35" s="5"/>
      <c r="I35" s="21" t="s">
        <v>34</v>
      </c>
      <c r="J35" s="22"/>
      <c r="K35" s="67"/>
      <c r="L35" s="67"/>
      <c r="M35" s="23"/>
      <c r="N35" s="5"/>
      <c r="O35" s="5"/>
      <c r="P35" s="17" t="s">
        <v>34</v>
      </c>
      <c r="Q35" s="52"/>
      <c r="R35" s="52"/>
      <c r="S35" s="52"/>
      <c r="T35" s="52"/>
      <c r="U35" s="5"/>
      <c r="V35" s="5"/>
      <c r="W35" s="5"/>
      <c r="X35" s="5"/>
    </row>
    <row r="36" spans="2:24" ht="15.5" x14ac:dyDescent="0.35">
      <c r="B36" s="24" t="s">
        <v>35</v>
      </c>
      <c r="C36" s="22"/>
      <c r="D36" s="67"/>
      <c r="E36" s="67"/>
      <c r="F36" s="23"/>
      <c r="G36" s="5"/>
      <c r="H36" s="5"/>
      <c r="I36" s="25" t="s">
        <v>35</v>
      </c>
      <c r="J36" s="22"/>
      <c r="K36" s="67"/>
      <c r="L36" s="67"/>
      <c r="M36" s="23"/>
      <c r="N36" s="5"/>
      <c r="O36" s="5"/>
      <c r="P36" s="24" t="s">
        <v>35</v>
      </c>
      <c r="Q36" s="52"/>
      <c r="R36" s="52"/>
      <c r="S36" s="52"/>
      <c r="T36" s="52"/>
      <c r="U36" s="5"/>
      <c r="V36" s="5"/>
      <c r="W36" s="5"/>
      <c r="X36" s="5"/>
    </row>
    <row r="37" spans="2:24" ht="15.5" x14ac:dyDescent="0.35">
      <c r="B37" s="26" t="s">
        <v>26</v>
      </c>
      <c r="C37" s="22">
        <v>78207</v>
      </c>
      <c r="D37" s="67">
        <v>110210</v>
      </c>
      <c r="E37" s="67">
        <v>149149</v>
      </c>
      <c r="F37" s="23">
        <v>337566</v>
      </c>
      <c r="G37" s="5"/>
      <c r="H37" s="5"/>
      <c r="I37" s="27" t="s">
        <v>26</v>
      </c>
      <c r="J37" s="22">
        <v>31309</v>
      </c>
      <c r="K37" s="67">
        <v>39449</v>
      </c>
      <c r="L37" s="67">
        <v>59488</v>
      </c>
      <c r="M37" s="23">
        <v>130246</v>
      </c>
      <c r="N37" s="5"/>
      <c r="O37" s="5"/>
      <c r="P37" s="47" t="s">
        <v>26</v>
      </c>
      <c r="Q37" s="52">
        <v>46898</v>
      </c>
      <c r="R37" s="52">
        <v>70761</v>
      </c>
      <c r="S37" s="52">
        <v>89661</v>
      </c>
      <c r="T37" s="52">
        <v>207320</v>
      </c>
      <c r="U37" s="5"/>
      <c r="V37" s="5"/>
      <c r="W37" s="5"/>
      <c r="X37" s="5"/>
    </row>
    <row r="38" spans="2:24" ht="15.5" x14ac:dyDescent="0.35">
      <c r="B38" s="28" t="s">
        <v>27</v>
      </c>
      <c r="C38" s="22">
        <v>252805</v>
      </c>
      <c r="D38" s="67">
        <v>210158</v>
      </c>
      <c r="E38" s="67">
        <v>61466</v>
      </c>
      <c r="F38" s="23">
        <v>524429</v>
      </c>
      <c r="G38" s="5"/>
      <c r="H38" s="5"/>
      <c r="I38" s="28" t="s">
        <v>27</v>
      </c>
      <c r="J38" s="22">
        <v>215758</v>
      </c>
      <c r="K38" s="67">
        <v>114532</v>
      </c>
      <c r="L38" s="67">
        <v>30441</v>
      </c>
      <c r="M38" s="23">
        <v>360731</v>
      </c>
      <c r="N38" s="5"/>
      <c r="O38" s="5"/>
      <c r="P38" s="54" t="s">
        <v>27</v>
      </c>
      <c r="Q38" s="52">
        <v>37047</v>
      </c>
      <c r="R38" s="52">
        <v>95626</v>
      </c>
      <c r="S38" s="52">
        <v>31025</v>
      </c>
      <c r="T38" s="52">
        <v>163698</v>
      </c>
      <c r="U38" s="5"/>
      <c r="V38" s="5"/>
      <c r="W38" s="5"/>
      <c r="X38" s="5"/>
    </row>
    <row r="39" spans="2:24" ht="15.5" x14ac:dyDescent="0.35">
      <c r="B39" s="24" t="s">
        <v>36</v>
      </c>
      <c r="C39" s="22"/>
      <c r="D39" s="67"/>
      <c r="E39" s="67"/>
      <c r="F39" s="23"/>
      <c r="G39" s="5"/>
      <c r="H39" s="5"/>
      <c r="I39" s="25" t="s">
        <v>36</v>
      </c>
      <c r="J39" s="22"/>
      <c r="K39" s="67"/>
      <c r="L39" s="67"/>
      <c r="M39" s="23"/>
      <c r="N39" s="5"/>
      <c r="O39" s="5"/>
      <c r="P39" s="24" t="s">
        <v>36</v>
      </c>
      <c r="Q39" s="52"/>
      <c r="R39" s="52"/>
      <c r="S39" s="52"/>
      <c r="T39" s="52"/>
      <c r="U39" s="5"/>
      <c r="V39" s="5"/>
      <c r="W39" s="5"/>
      <c r="X39" s="5"/>
    </row>
    <row r="40" spans="2:24" ht="15.5" x14ac:dyDescent="0.35">
      <c r="B40" s="26" t="s">
        <v>26</v>
      </c>
      <c r="C40" s="22">
        <v>68970</v>
      </c>
      <c r="D40" s="67">
        <v>183645</v>
      </c>
      <c r="E40" s="67">
        <v>116640</v>
      </c>
      <c r="F40" s="23">
        <v>369255</v>
      </c>
      <c r="G40" s="5"/>
      <c r="H40" s="5"/>
      <c r="I40" s="27" t="s">
        <v>26</v>
      </c>
      <c r="J40" s="22">
        <v>55550</v>
      </c>
      <c r="K40" s="67">
        <v>78210</v>
      </c>
      <c r="L40" s="67">
        <v>37200</v>
      </c>
      <c r="M40" s="23">
        <v>170960</v>
      </c>
      <c r="N40" s="5"/>
      <c r="O40" s="5"/>
      <c r="P40" s="47" t="s">
        <v>26</v>
      </c>
      <c r="Q40" s="52">
        <v>13420</v>
      </c>
      <c r="R40" s="52">
        <v>105435</v>
      </c>
      <c r="S40" s="52">
        <v>79440</v>
      </c>
      <c r="T40" s="52">
        <v>198295</v>
      </c>
      <c r="U40" s="5"/>
      <c r="V40" s="5"/>
      <c r="W40" s="5"/>
      <c r="X40" s="5"/>
    </row>
    <row r="41" spans="2:24" ht="15.5" x14ac:dyDescent="0.35">
      <c r="B41" s="28" t="s">
        <v>27</v>
      </c>
      <c r="C41" s="22">
        <v>228750</v>
      </c>
      <c r="D41" s="67">
        <v>107627</v>
      </c>
      <c r="E41" s="67">
        <v>174103</v>
      </c>
      <c r="F41" s="23">
        <v>510480</v>
      </c>
      <c r="G41" s="5"/>
      <c r="H41" s="5"/>
      <c r="I41" s="28" t="s">
        <v>27</v>
      </c>
      <c r="J41" s="22">
        <v>85500</v>
      </c>
      <c r="K41" s="67">
        <v>-30498</v>
      </c>
      <c r="L41" s="67">
        <v>91959</v>
      </c>
      <c r="M41" s="23">
        <v>146961</v>
      </c>
      <c r="N41" s="5"/>
      <c r="O41" s="5"/>
      <c r="P41" s="54" t="s">
        <v>27</v>
      </c>
      <c r="Q41" s="52">
        <v>143250</v>
      </c>
      <c r="R41" s="52">
        <v>138125</v>
      </c>
      <c r="S41" s="52">
        <v>82144</v>
      </c>
      <c r="T41" s="52">
        <v>363519</v>
      </c>
      <c r="U41" s="5"/>
      <c r="V41" s="5"/>
      <c r="W41" s="5"/>
      <c r="X41" s="5"/>
    </row>
    <row r="42" spans="2:24" ht="15.5" x14ac:dyDescent="0.35">
      <c r="B42" s="24" t="s">
        <v>37</v>
      </c>
      <c r="C42" s="22"/>
      <c r="D42" s="67"/>
      <c r="E42" s="67"/>
      <c r="F42" s="23"/>
      <c r="G42" s="5"/>
      <c r="H42" s="5"/>
      <c r="I42" s="25" t="s">
        <v>37</v>
      </c>
      <c r="J42" s="22"/>
      <c r="K42" s="67"/>
      <c r="L42" s="67"/>
      <c r="M42" s="23"/>
      <c r="N42" s="5"/>
      <c r="O42" s="5"/>
      <c r="P42" s="24" t="s">
        <v>37</v>
      </c>
      <c r="Q42" s="52"/>
      <c r="R42" s="52"/>
      <c r="S42" s="52"/>
      <c r="T42" s="52"/>
      <c r="U42" s="5"/>
      <c r="V42" s="5"/>
      <c r="W42" s="5"/>
      <c r="X42" s="5"/>
    </row>
    <row r="43" spans="2:24" ht="15.5" x14ac:dyDescent="0.35">
      <c r="B43" s="26" t="s">
        <v>26</v>
      </c>
      <c r="C43" s="22">
        <v>262626</v>
      </c>
      <c r="D43" s="67">
        <v>105216</v>
      </c>
      <c r="E43" s="67">
        <v>119248</v>
      </c>
      <c r="F43" s="23">
        <v>487090</v>
      </c>
      <c r="G43" s="5"/>
      <c r="H43" s="5"/>
      <c r="I43" s="27" t="s">
        <v>26</v>
      </c>
      <c r="J43" s="22">
        <v>158886</v>
      </c>
      <c r="K43" s="67">
        <v>44448</v>
      </c>
      <c r="L43" s="67">
        <v>44312</v>
      </c>
      <c r="M43" s="23">
        <v>247646</v>
      </c>
      <c r="N43" s="5"/>
      <c r="O43" s="5"/>
      <c r="P43" s="47" t="s">
        <v>26</v>
      </c>
      <c r="Q43" s="52">
        <v>103740</v>
      </c>
      <c r="R43" s="52">
        <v>60768</v>
      </c>
      <c r="S43" s="52">
        <v>74936</v>
      </c>
      <c r="T43" s="52">
        <v>239444</v>
      </c>
      <c r="U43" s="5"/>
      <c r="V43" s="5"/>
      <c r="W43" s="5"/>
      <c r="X43" s="5"/>
    </row>
    <row r="44" spans="2:24" ht="15.5" x14ac:dyDescent="0.35">
      <c r="B44" s="28" t="s">
        <v>27</v>
      </c>
      <c r="C44" s="22">
        <v>83707</v>
      </c>
      <c r="D44" s="67">
        <v>308725</v>
      </c>
      <c r="E44" s="67">
        <v>72216</v>
      </c>
      <c r="F44" s="23">
        <v>464648</v>
      </c>
      <c r="G44" s="5"/>
      <c r="H44" s="5"/>
      <c r="I44" s="28" t="s">
        <v>27</v>
      </c>
      <c r="J44" s="22">
        <v>46580</v>
      </c>
      <c r="K44" s="67">
        <v>242087</v>
      </c>
      <c r="L44" s="67">
        <v>-11628</v>
      </c>
      <c r="M44" s="23">
        <v>277039</v>
      </c>
      <c r="N44" s="5"/>
      <c r="O44" s="5"/>
      <c r="P44" s="54" t="s">
        <v>27</v>
      </c>
      <c r="Q44" s="52">
        <v>37127</v>
      </c>
      <c r="R44" s="52">
        <v>66638</v>
      </c>
      <c r="S44" s="52">
        <v>83844</v>
      </c>
      <c r="T44" s="52">
        <v>187609</v>
      </c>
      <c r="U44" s="5"/>
      <c r="V44" s="5"/>
      <c r="W44" s="5"/>
      <c r="X44" s="5"/>
    </row>
    <row r="45" spans="2:24" ht="15.5" x14ac:dyDescent="0.35">
      <c r="B45" s="17" t="s">
        <v>38</v>
      </c>
      <c r="C45" s="22"/>
      <c r="D45" s="67"/>
      <c r="E45" s="67"/>
      <c r="F45" s="23"/>
      <c r="G45" s="5"/>
      <c r="H45" s="5"/>
      <c r="I45" s="21" t="s">
        <v>38</v>
      </c>
      <c r="J45" s="22"/>
      <c r="K45" s="67"/>
      <c r="L45" s="67"/>
      <c r="M45" s="23"/>
      <c r="N45" s="5"/>
      <c r="O45" s="5"/>
      <c r="P45" s="17" t="s">
        <v>38</v>
      </c>
      <c r="Q45" s="52"/>
      <c r="R45" s="52"/>
      <c r="S45" s="52"/>
      <c r="T45" s="52"/>
      <c r="U45" s="5"/>
      <c r="V45" s="5"/>
      <c r="W45" s="5"/>
      <c r="X45" s="5"/>
    </row>
    <row r="46" spans="2:24" ht="15.5" x14ac:dyDescent="0.35">
      <c r="B46" s="24" t="s">
        <v>39</v>
      </c>
      <c r="C46" s="22"/>
      <c r="D46" s="67"/>
      <c r="E46" s="67"/>
      <c r="F46" s="23"/>
      <c r="G46" s="5"/>
      <c r="H46" s="5"/>
      <c r="I46" s="25" t="s">
        <v>39</v>
      </c>
      <c r="J46" s="22"/>
      <c r="K46" s="67"/>
      <c r="L46" s="67"/>
      <c r="M46" s="23"/>
      <c r="N46" s="5"/>
      <c r="O46" s="5"/>
      <c r="P46" s="24" t="s">
        <v>39</v>
      </c>
      <c r="Q46" s="52"/>
      <c r="R46" s="52"/>
      <c r="S46" s="52"/>
      <c r="T46" s="52"/>
      <c r="U46" s="5"/>
      <c r="V46" s="5"/>
      <c r="W46" s="5"/>
      <c r="X46" s="5"/>
    </row>
    <row r="47" spans="2:24" ht="15.5" x14ac:dyDescent="0.35">
      <c r="B47" s="26" t="s">
        <v>26</v>
      </c>
      <c r="C47" s="22">
        <v>86640</v>
      </c>
      <c r="D47" s="67">
        <v>92950</v>
      </c>
      <c r="E47" s="67">
        <v>96815</v>
      </c>
      <c r="F47" s="23">
        <v>276405</v>
      </c>
      <c r="G47" s="5"/>
      <c r="H47" s="5"/>
      <c r="I47" s="27" t="s">
        <v>26</v>
      </c>
      <c r="J47" s="22">
        <v>59840</v>
      </c>
      <c r="K47" s="67">
        <v>63765</v>
      </c>
      <c r="L47" s="67">
        <v>64655</v>
      </c>
      <c r="M47" s="23">
        <v>188260</v>
      </c>
      <c r="N47" s="5"/>
      <c r="O47" s="5"/>
      <c r="P47" s="47" t="s">
        <v>26</v>
      </c>
      <c r="Q47" s="52">
        <v>26800</v>
      </c>
      <c r="R47" s="52">
        <v>29185</v>
      </c>
      <c r="S47" s="52">
        <v>32160</v>
      </c>
      <c r="T47" s="52">
        <v>88145</v>
      </c>
      <c r="U47" s="5"/>
      <c r="V47" s="5"/>
      <c r="W47" s="5"/>
      <c r="X47" s="5"/>
    </row>
    <row r="48" spans="2:24" ht="15.5" x14ac:dyDescent="0.35">
      <c r="B48" s="28" t="s">
        <v>27</v>
      </c>
      <c r="C48" s="22">
        <v>206259</v>
      </c>
      <c r="D48" s="67">
        <v>25080</v>
      </c>
      <c r="E48" s="67">
        <v>217500</v>
      </c>
      <c r="F48" s="23">
        <v>448839</v>
      </c>
      <c r="G48" s="5"/>
      <c r="H48" s="5"/>
      <c r="I48" s="28" t="s">
        <v>27</v>
      </c>
      <c r="J48" s="22">
        <v>170405</v>
      </c>
      <c r="K48" s="67">
        <v>6764</v>
      </c>
      <c r="L48" s="67">
        <v>40800</v>
      </c>
      <c r="M48" s="23">
        <v>217969</v>
      </c>
      <c r="N48" s="5"/>
      <c r="O48" s="5"/>
      <c r="P48" s="54" t="s">
        <v>27</v>
      </c>
      <c r="Q48" s="52">
        <v>35854</v>
      </c>
      <c r="R48" s="52">
        <v>18316</v>
      </c>
      <c r="S48" s="52">
        <v>176700</v>
      </c>
      <c r="T48" s="52">
        <v>230870</v>
      </c>
      <c r="U48" s="5"/>
      <c r="V48" s="5"/>
      <c r="W48" s="5"/>
      <c r="X48" s="5"/>
    </row>
    <row r="49" spans="2:24" ht="15.5" x14ac:dyDescent="0.35">
      <c r="B49" s="24" t="s">
        <v>40</v>
      </c>
      <c r="C49" s="22"/>
      <c r="D49" s="67"/>
      <c r="E49" s="67"/>
      <c r="F49" s="23"/>
      <c r="G49" s="5"/>
      <c r="H49" s="5"/>
      <c r="I49" s="25" t="s">
        <v>40</v>
      </c>
      <c r="J49" s="22"/>
      <c r="K49" s="67"/>
      <c r="L49" s="67"/>
      <c r="M49" s="23"/>
      <c r="N49" s="5"/>
      <c r="O49" s="5"/>
      <c r="P49" s="24" t="s">
        <v>40</v>
      </c>
      <c r="Q49" s="52"/>
      <c r="R49" s="52"/>
      <c r="S49" s="52"/>
      <c r="T49" s="52"/>
      <c r="U49" s="5"/>
      <c r="V49" s="5"/>
      <c r="W49" s="5"/>
      <c r="X49" s="5"/>
    </row>
    <row r="50" spans="2:24" ht="15.5" x14ac:dyDescent="0.35">
      <c r="B50" s="26" t="s">
        <v>26</v>
      </c>
      <c r="C50" s="22">
        <v>71252</v>
      </c>
      <c r="D50" s="67">
        <v>110448</v>
      </c>
      <c r="E50" s="67">
        <v>161528</v>
      </c>
      <c r="F50" s="23">
        <v>343228</v>
      </c>
      <c r="G50" s="5"/>
      <c r="H50" s="5"/>
      <c r="I50" s="27" t="s">
        <v>26</v>
      </c>
      <c r="J50" s="22">
        <v>55930</v>
      </c>
      <c r="K50" s="67">
        <v>41241</v>
      </c>
      <c r="L50" s="67">
        <v>116876</v>
      </c>
      <c r="M50" s="23">
        <v>214047</v>
      </c>
      <c r="N50" s="5"/>
      <c r="O50" s="5"/>
      <c r="P50" s="47" t="s">
        <v>26</v>
      </c>
      <c r="Q50" s="52">
        <v>15322</v>
      </c>
      <c r="R50" s="52">
        <v>69207</v>
      </c>
      <c r="S50" s="52">
        <v>44652</v>
      </c>
      <c r="T50" s="52">
        <v>129181</v>
      </c>
      <c r="U50" s="5"/>
      <c r="V50" s="5"/>
      <c r="W50" s="5"/>
      <c r="X50" s="5"/>
    </row>
    <row r="51" spans="2:24" ht="15.5" x14ac:dyDescent="0.35">
      <c r="B51" s="28" t="s">
        <v>27</v>
      </c>
      <c r="C51" s="22">
        <v>41040</v>
      </c>
      <c r="D51" s="67">
        <v>76248</v>
      </c>
      <c r="E51" s="67">
        <v>272688</v>
      </c>
      <c r="F51" s="23">
        <v>389976</v>
      </c>
      <c r="G51" s="5"/>
      <c r="H51" s="5"/>
      <c r="I51" s="28" t="s">
        <v>27</v>
      </c>
      <c r="J51" s="22">
        <v>-3420</v>
      </c>
      <c r="K51" s="67">
        <v>-9936</v>
      </c>
      <c r="L51" s="67">
        <v>82225</v>
      </c>
      <c r="M51" s="23">
        <v>68869</v>
      </c>
      <c r="N51" s="5"/>
      <c r="O51" s="5"/>
      <c r="P51" s="54" t="s">
        <v>27</v>
      </c>
      <c r="Q51" s="52">
        <v>44460</v>
      </c>
      <c r="R51" s="52">
        <v>86184</v>
      </c>
      <c r="S51" s="52">
        <v>190463</v>
      </c>
      <c r="T51" s="52">
        <v>321107</v>
      </c>
      <c r="U51" s="5"/>
      <c r="V51" s="5"/>
      <c r="W51" s="5"/>
      <c r="X51" s="5"/>
    </row>
    <row r="52" spans="2:24" ht="15.5" x14ac:dyDescent="0.35">
      <c r="B52" s="24" t="s">
        <v>41</v>
      </c>
      <c r="C52" s="22"/>
      <c r="D52" s="67"/>
      <c r="E52" s="67"/>
      <c r="F52" s="23"/>
      <c r="G52" s="5"/>
      <c r="H52" s="5"/>
      <c r="I52" s="25" t="s">
        <v>41</v>
      </c>
      <c r="J52" s="22"/>
      <c r="K52" s="67"/>
      <c r="L52" s="67"/>
      <c r="M52" s="23"/>
      <c r="N52" s="5"/>
      <c r="O52" s="5"/>
      <c r="P52" s="24" t="s">
        <v>41</v>
      </c>
      <c r="Q52" s="52"/>
      <c r="R52" s="52"/>
      <c r="S52" s="52"/>
      <c r="T52" s="52"/>
      <c r="U52" s="5"/>
      <c r="V52" s="5"/>
      <c r="W52" s="5"/>
      <c r="X52" s="5"/>
    </row>
    <row r="53" spans="2:24" ht="15.5" x14ac:dyDescent="0.35">
      <c r="B53" s="26" t="s">
        <v>26</v>
      </c>
      <c r="C53" s="22">
        <v>273900</v>
      </c>
      <c r="D53" s="67">
        <v>211470</v>
      </c>
      <c r="E53" s="67">
        <v>155124</v>
      </c>
      <c r="F53" s="23">
        <v>640494</v>
      </c>
      <c r="G53" s="5"/>
      <c r="H53" s="5"/>
      <c r="I53" s="27" t="s">
        <v>26</v>
      </c>
      <c r="J53" s="22">
        <v>218075</v>
      </c>
      <c r="K53" s="67">
        <v>124754</v>
      </c>
      <c r="L53" s="67">
        <v>65469</v>
      </c>
      <c r="M53" s="23">
        <v>408298</v>
      </c>
      <c r="N53" s="5"/>
      <c r="O53" s="5"/>
      <c r="P53" s="47" t="s">
        <v>26</v>
      </c>
      <c r="Q53" s="52">
        <v>55825</v>
      </c>
      <c r="R53" s="52">
        <v>86716</v>
      </c>
      <c r="S53" s="52">
        <v>89655</v>
      </c>
      <c r="T53" s="52">
        <v>232196</v>
      </c>
      <c r="U53" s="5"/>
      <c r="V53" s="5"/>
      <c r="W53" s="5"/>
      <c r="X53" s="5"/>
    </row>
    <row r="54" spans="2:24" ht="15.5" x14ac:dyDescent="0.35">
      <c r="B54" s="28" t="s">
        <v>27</v>
      </c>
      <c r="C54" s="22">
        <v>191388</v>
      </c>
      <c r="D54" s="67">
        <v>215490</v>
      </c>
      <c r="E54" s="67">
        <v>269104</v>
      </c>
      <c r="F54" s="23">
        <v>675982</v>
      </c>
      <c r="G54" s="5"/>
      <c r="H54" s="5"/>
      <c r="I54" s="28" t="s">
        <v>27</v>
      </c>
      <c r="J54" s="22">
        <v>133824</v>
      </c>
      <c r="K54" s="67">
        <v>100155</v>
      </c>
      <c r="L54" s="67">
        <v>198682</v>
      </c>
      <c r="M54" s="23">
        <v>432661</v>
      </c>
      <c r="N54" s="5"/>
      <c r="O54" s="5"/>
      <c r="P54" s="54" t="s">
        <v>27</v>
      </c>
      <c r="Q54" s="52">
        <v>57564</v>
      </c>
      <c r="R54" s="52">
        <v>115335</v>
      </c>
      <c r="S54" s="52">
        <v>70422</v>
      </c>
      <c r="T54" s="52">
        <v>243321</v>
      </c>
      <c r="U54" s="5"/>
      <c r="V54" s="5"/>
      <c r="W54" s="5"/>
      <c r="X54" s="5"/>
    </row>
    <row r="55" spans="2:24" ht="15.5" x14ac:dyDescent="0.35">
      <c r="B55" s="17" t="s">
        <v>22</v>
      </c>
      <c r="C55" s="29">
        <v>3695213</v>
      </c>
      <c r="D55" s="30">
        <v>3624199</v>
      </c>
      <c r="E55" s="30">
        <v>3734194</v>
      </c>
      <c r="F55" s="31">
        <v>11053606</v>
      </c>
      <c r="G55" s="5"/>
      <c r="H55" s="5"/>
      <c r="I55" s="21" t="s">
        <v>22</v>
      </c>
      <c r="J55" s="29">
        <v>2096820</v>
      </c>
      <c r="K55" s="30">
        <v>1776712</v>
      </c>
      <c r="L55" s="30">
        <v>1787205</v>
      </c>
      <c r="M55" s="31">
        <v>5660737</v>
      </c>
      <c r="N55" s="5"/>
      <c r="O55" s="5"/>
      <c r="P55" s="41" t="s">
        <v>22</v>
      </c>
      <c r="Q55" s="52">
        <v>1598393</v>
      </c>
      <c r="R55" s="52">
        <v>1847487</v>
      </c>
      <c r="S55" s="52">
        <v>1946989</v>
      </c>
      <c r="T55" s="52">
        <v>5392869</v>
      </c>
      <c r="U55" s="5"/>
      <c r="V55" s="5"/>
      <c r="W55" s="5"/>
      <c r="X55" s="5"/>
    </row>
    <row r="56" spans="2:24" ht="15.5" x14ac:dyDescent="0.35">
      <c r="B56" s="5"/>
      <c r="C56" s="5"/>
      <c r="D56" s="5"/>
      <c r="E56" s="5"/>
      <c r="F56" s="5"/>
      <c r="G56" s="5"/>
      <c r="H56" s="5"/>
      <c r="I56" s="5"/>
      <c r="J56" s="5"/>
      <c r="K56" s="5"/>
      <c r="L56" s="5"/>
      <c r="M56" s="5"/>
      <c r="N56" s="5"/>
      <c r="O56" s="5"/>
      <c r="P56" s="5"/>
      <c r="Q56" s="5"/>
      <c r="R56" s="5"/>
      <c r="S56" s="5"/>
      <c r="T56" s="5"/>
      <c r="U56" s="5"/>
      <c r="V56" s="5"/>
      <c r="W56" s="5"/>
      <c r="X56" s="5"/>
    </row>
    <row r="57" spans="2:24" ht="15.5" x14ac:dyDescent="0.35">
      <c r="B57" s="5"/>
      <c r="C57" s="5"/>
      <c r="D57" s="5"/>
      <c r="E57" s="5"/>
      <c r="F57" s="5"/>
      <c r="G57" s="5"/>
      <c r="H57" s="5"/>
      <c r="I57" s="5"/>
      <c r="J57" s="5"/>
      <c r="K57" s="5"/>
      <c r="L57" s="5"/>
      <c r="M57" s="5"/>
      <c r="N57" s="5"/>
      <c r="O57" s="5"/>
      <c r="P57" s="5"/>
      <c r="Q57" s="5"/>
      <c r="R57" s="5"/>
      <c r="S57" s="5"/>
      <c r="T57" s="5"/>
      <c r="U57" s="5"/>
      <c r="V57" s="5"/>
      <c r="W57" s="5"/>
      <c r="X57" s="5"/>
    </row>
    <row r="58" spans="2:24" ht="20.149999999999999" customHeight="1" x14ac:dyDescent="0.35">
      <c r="B58" s="58" t="s">
        <v>42</v>
      </c>
      <c r="C58" s="58"/>
      <c r="D58" s="58"/>
      <c r="E58" s="58"/>
      <c r="F58" s="1"/>
      <c r="G58" s="5"/>
      <c r="H58" s="5"/>
      <c r="I58" s="59" t="s">
        <v>43</v>
      </c>
      <c r="J58" s="59"/>
      <c r="K58" s="59"/>
      <c r="L58" s="59"/>
      <c r="M58" s="5"/>
      <c r="N58" s="5"/>
      <c r="O58" s="5"/>
      <c r="P58" s="59" t="s">
        <v>44</v>
      </c>
      <c r="Q58" s="59"/>
      <c r="R58" s="59"/>
      <c r="S58" s="59"/>
      <c r="T58" s="5"/>
      <c r="U58" s="5"/>
      <c r="V58" s="5"/>
      <c r="W58" s="5"/>
      <c r="X58" s="5"/>
    </row>
    <row r="59" spans="2:24" ht="15.5" x14ac:dyDescent="0.35">
      <c r="B59" s="7" t="s">
        <v>45</v>
      </c>
      <c r="C59" s="7" t="s">
        <v>46</v>
      </c>
      <c r="D59" s="43"/>
      <c r="E59" s="43"/>
      <c r="G59" s="5"/>
      <c r="H59" s="5"/>
      <c r="I59" s="34" t="s">
        <v>47</v>
      </c>
      <c r="J59" s="35" t="s">
        <v>46</v>
      </c>
      <c r="K59" s="32"/>
      <c r="L59" s="33"/>
      <c r="M59" s="5"/>
      <c r="N59" s="5"/>
      <c r="O59" s="5"/>
      <c r="P59" s="34" t="s">
        <v>48</v>
      </c>
      <c r="Q59" s="35" t="s">
        <v>46</v>
      </c>
      <c r="R59" s="32"/>
      <c r="S59" s="33"/>
      <c r="T59" s="5"/>
      <c r="U59" s="5"/>
      <c r="V59" s="5"/>
      <c r="W59" s="5"/>
      <c r="X59" s="5"/>
    </row>
    <row r="60" spans="2:24" ht="15.5" x14ac:dyDescent="0.35">
      <c r="B60" s="7" t="s">
        <v>18</v>
      </c>
      <c r="C60" s="15" t="s">
        <v>26</v>
      </c>
      <c r="D60" s="15" t="s">
        <v>27</v>
      </c>
      <c r="E60" s="15" t="s">
        <v>22</v>
      </c>
      <c r="G60" s="5"/>
      <c r="H60" s="5"/>
      <c r="I60" s="36" t="s">
        <v>18</v>
      </c>
      <c r="J60" s="66" t="s">
        <v>26</v>
      </c>
      <c r="K60" s="66" t="s">
        <v>27</v>
      </c>
      <c r="L60" s="37" t="s">
        <v>22</v>
      </c>
      <c r="M60" s="5"/>
      <c r="N60" s="5"/>
      <c r="O60" s="5"/>
      <c r="P60" s="36" t="s">
        <v>18</v>
      </c>
      <c r="Q60" s="66" t="s">
        <v>26</v>
      </c>
      <c r="R60" s="66" t="s">
        <v>27</v>
      </c>
      <c r="S60" s="37" t="s">
        <v>22</v>
      </c>
      <c r="T60" s="5"/>
      <c r="U60" s="5"/>
      <c r="V60" s="5"/>
      <c r="W60" s="5"/>
      <c r="X60" s="5"/>
    </row>
    <row r="61" spans="2:24" ht="15.5" x14ac:dyDescent="0.35">
      <c r="B61" s="38" t="s">
        <v>10</v>
      </c>
      <c r="C61" s="44">
        <v>0.56980515448038493</v>
      </c>
      <c r="D61" s="44">
        <v>0.42508839548984428</v>
      </c>
      <c r="E61" s="44">
        <v>0.49744677498511458</v>
      </c>
      <c r="G61" s="5"/>
      <c r="H61" s="5"/>
      <c r="I61" s="39" t="s">
        <v>10</v>
      </c>
      <c r="J61" s="67">
        <v>911184</v>
      </c>
      <c r="K61" s="67">
        <v>1185636</v>
      </c>
      <c r="L61" s="23">
        <v>2096820</v>
      </c>
      <c r="M61" s="5"/>
      <c r="N61" s="5"/>
      <c r="O61" s="5"/>
      <c r="P61" s="39" t="s">
        <v>10</v>
      </c>
      <c r="Q61" s="67">
        <v>594427</v>
      </c>
      <c r="R61" s="67">
        <v>1003966</v>
      </c>
      <c r="S61" s="23">
        <v>1598393</v>
      </c>
      <c r="T61" s="5"/>
      <c r="U61" s="5"/>
      <c r="V61" s="5"/>
      <c r="W61" s="5"/>
      <c r="X61" s="5"/>
    </row>
    <row r="62" spans="2:24" ht="15.5" x14ac:dyDescent="0.35">
      <c r="B62" s="40" t="s">
        <v>11</v>
      </c>
      <c r="C62" s="45">
        <v>0.50890036579322928</v>
      </c>
      <c r="D62" s="45">
        <v>0.36460579024329481</v>
      </c>
      <c r="E62" s="45">
        <v>0.43675307801826196</v>
      </c>
      <c r="G62" s="5"/>
      <c r="H62" s="5"/>
      <c r="I62" s="39" t="s">
        <v>11</v>
      </c>
      <c r="J62" s="67">
        <v>932278</v>
      </c>
      <c r="K62" s="67">
        <v>844434</v>
      </c>
      <c r="L62" s="23">
        <v>1776712</v>
      </c>
      <c r="M62" s="5"/>
      <c r="N62" s="5"/>
      <c r="O62" s="5"/>
      <c r="P62" s="39" t="s">
        <v>11</v>
      </c>
      <c r="Q62" s="67">
        <v>808721</v>
      </c>
      <c r="R62" s="67">
        <v>1038766</v>
      </c>
      <c r="S62" s="23">
        <v>1847487</v>
      </c>
      <c r="T62" s="5"/>
      <c r="U62" s="5"/>
      <c r="V62" s="5"/>
      <c r="W62" s="5"/>
      <c r="X62" s="5"/>
    </row>
    <row r="63" spans="2:24" ht="15.5" x14ac:dyDescent="0.35">
      <c r="B63" s="21" t="s">
        <v>12</v>
      </c>
      <c r="C63" s="45">
        <v>0.49125520480284651</v>
      </c>
      <c r="D63" s="45">
        <v>0.44955758684805386</v>
      </c>
      <c r="E63" s="45">
        <v>0.47040639582545024</v>
      </c>
      <c r="G63" s="5"/>
      <c r="H63" s="5"/>
      <c r="I63" s="39" t="s">
        <v>12</v>
      </c>
      <c r="J63" s="67">
        <v>802838</v>
      </c>
      <c r="K63" s="67">
        <v>984367</v>
      </c>
      <c r="L63" s="23">
        <v>1787205</v>
      </c>
      <c r="M63" s="5"/>
      <c r="N63" s="5"/>
      <c r="O63" s="5"/>
      <c r="P63" s="39" t="s">
        <v>12</v>
      </c>
      <c r="Q63" s="67">
        <v>830385</v>
      </c>
      <c r="R63" s="67">
        <v>1116604</v>
      </c>
      <c r="S63" s="23">
        <v>1946989</v>
      </c>
      <c r="T63" s="5"/>
      <c r="U63" s="5"/>
      <c r="V63" s="5"/>
      <c r="W63" s="5"/>
      <c r="X63" s="5"/>
    </row>
    <row r="64" spans="2:24" ht="15.5" x14ac:dyDescent="0.35">
      <c r="B64" s="17" t="s">
        <v>22</v>
      </c>
      <c r="C64" s="46">
        <v>0.52332024169215363</v>
      </c>
      <c r="D64" s="46">
        <v>0.41308392419373097</v>
      </c>
      <c r="E64" s="46">
        <v>0.46820208294294235</v>
      </c>
      <c r="G64" s="5"/>
      <c r="H64" s="5"/>
      <c r="I64" s="41" t="s">
        <v>22</v>
      </c>
      <c r="J64" s="30">
        <v>2646300</v>
      </c>
      <c r="K64" s="30">
        <v>3014437</v>
      </c>
      <c r="L64" s="31">
        <v>5660737</v>
      </c>
      <c r="M64" s="5"/>
      <c r="N64" s="5"/>
      <c r="O64" s="5"/>
      <c r="P64" s="41" t="s">
        <v>22</v>
      </c>
      <c r="Q64" s="30">
        <v>2233533</v>
      </c>
      <c r="R64" s="30">
        <v>3159336</v>
      </c>
      <c r="S64" s="31">
        <v>5392869</v>
      </c>
      <c r="T64" s="5"/>
      <c r="U64" s="5"/>
      <c r="V64" s="5"/>
      <c r="W64" s="5"/>
      <c r="X64" s="5"/>
    </row>
    <row r="65" spans="2:24" ht="15.5" x14ac:dyDescent="0.35">
      <c r="B65" s="5"/>
      <c r="G65" s="5"/>
      <c r="H65" s="5"/>
      <c r="M65" s="5"/>
      <c r="N65" s="5"/>
      <c r="O65" s="5"/>
      <c r="T65" s="5"/>
      <c r="U65" s="5"/>
      <c r="V65" s="5"/>
      <c r="W65" s="5"/>
      <c r="X65" s="5"/>
    </row>
    <row r="66" spans="2:24" ht="15.5" x14ac:dyDescent="0.35">
      <c r="B66" s="5"/>
      <c r="C66" s="5"/>
      <c r="D66" s="5"/>
      <c r="E66" s="5"/>
      <c r="F66" s="5"/>
      <c r="G66" s="5"/>
      <c r="H66" s="5"/>
      <c r="I66" s="5"/>
      <c r="J66" s="5"/>
      <c r="K66" s="5"/>
      <c r="L66" s="5"/>
      <c r="M66" s="5"/>
      <c r="N66" s="5"/>
      <c r="O66" s="5"/>
      <c r="P66" s="5"/>
      <c r="Q66" s="5"/>
      <c r="R66" s="5"/>
      <c r="S66" s="5"/>
      <c r="T66" s="5"/>
      <c r="U66" s="5"/>
      <c r="V66" s="5"/>
      <c r="W66" s="5"/>
      <c r="X66" s="5"/>
    </row>
    <row r="67" spans="2:24" ht="15.5" x14ac:dyDescent="0.35">
      <c r="B67" s="5"/>
      <c r="C67" s="5"/>
      <c r="D67" s="5"/>
      <c r="E67" s="5"/>
      <c r="F67" s="5"/>
      <c r="G67" s="5"/>
      <c r="H67" s="5"/>
      <c r="I67" s="5"/>
      <c r="J67" s="5"/>
      <c r="K67" s="5"/>
      <c r="L67" s="5"/>
      <c r="M67" s="5"/>
      <c r="N67" s="5"/>
      <c r="O67" s="5"/>
      <c r="P67" s="5"/>
      <c r="Q67" s="5"/>
      <c r="R67" s="5"/>
      <c r="S67" s="5"/>
      <c r="T67" s="5"/>
      <c r="U67" s="5"/>
      <c r="V67" s="5"/>
      <c r="W67" s="5"/>
      <c r="X67" s="5"/>
    </row>
    <row r="68" spans="2:24" ht="15.5" x14ac:dyDescent="0.35">
      <c r="B68" s="5"/>
      <c r="C68" s="5"/>
      <c r="D68" s="5"/>
      <c r="E68" s="5"/>
      <c r="F68" s="5"/>
      <c r="G68" s="5"/>
      <c r="H68" s="5"/>
      <c r="I68" s="5"/>
      <c r="J68" s="5"/>
      <c r="K68" s="5"/>
      <c r="L68" s="5"/>
      <c r="M68" s="5"/>
      <c r="N68" s="5"/>
      <c r="O68" s="5"/>
      <c r="P68" s="5"/>
      <c r="Q68" s="5"/>
      <c r="R68" s="5"/>
      <c r="S68" s="5"/>
      <c r="T68" s="5"/>
      <c r="U68" s="5"/>
      <c r="V68" s="5"/>
      <c r="W68" s="5"/>
      <c r="X68" s="5"/>
    </row>
    <row r="69" spans="2:24" ht="15.5" x14ac:dyDescent="0.35">
      <c r="B69" s="5"/>
      <c r="C69" s="5"/>
      <c r="D69" s="5"/>
      <c r="E69" s="5"/>
      <c r="F69" s="5"/>
      <c r="G69" s="5"/>
      <c r="H69" s="5"/>
      <c r="I69" s="5"/>
      <c r="J69" s="5"/>
      <c r="K69" s="5"/>
      <c r="L69" s="5"/>
      <c r="M69" s="5"/>
      <c r="N69" s="5"/>
      <c r="O69" s="5"/>
      <c r="P69" s="5"/>
      <c r="Q69" s="5"/>
      <c r="R69" s="5"/>
      <c r="S69" s="5"/>
      <c r="T69" s="5"/>
      <c r="U69" s="5"/>
      <c r="V69" s="5"/>
      <c r="W69" s="5"/>
      <c r="X69" s="5"/>
    </row>
    <row r="70" spans="2:24" ht="15.5" x14ac:dyDescent="0.35">
      <c r="B70" s="5"/>
      <c r="C70" s="5"/>
      <c r="D70" s="5"/>
      <c r="E70" s="5"/>
      <c r="F70" s="5"/>
      <c r="G70" s="5"/>
      <c r="H70" s="5"/>
      <c r="I70" s="5"/>
      <c r="J70" s="5"/>
      <c r="K70" s="5"/>
      <c r="L70" s="5"/>
      <c r="M70" s="5"/>
      <c r="N70" s="5"/>
      <c r="O70" s="5"/>
      <c r="P70" s="5"/>
      <c r="Q70" s="5"/>
      <c r="R70" s="5"/>
      <c r="S70" s="5"/>
      <c r="T70" s="5"/>
      <c r="U70" s="5"/>
      <c r="V70" s="5"/>
      <c r="W70" s="5"/>
      <c r="X70" s="5"/>
    </row>
    <row r="71" spans="2:24" ht="15.5" x14ac:dyDescent="0.35">
      <c r="B71" s="5"/>
      <c r="C71" s="5"/>
      <c r="D71" s="5"/>
      <c r="E71" s="5"/>
      <c r="F71" s="5"/>
      <c r="G71" s="5"/>
      <c r="H71" s="5"/>
      <c r="I71" s="5"/>
      <c r="J71" s="5"/>
      <c r="K71" s="5"/>
      <c r="L71" s="5"/>
      <c r="M71" s="5"/>
      <c r="N71" s="5"/>
      <c r="O71" s="5"/>
      <c r="P71" s="5"/>
      <c r="Q71" s="5"/>
      <c r="R71" s="5"/>
      <c r="S71" s="5"/>
      <c r="T71" s="5"/>
      <c r="U71" s="5"/>
      <c r="V71" s="5"/>
      <c r="W71" s="5"/>
      <c r="X71" s="5"/>
    </row>
    <row r="72" spans="2:24" ht="15.5" x14ac:dyDescent="0.35">
      <c r="B72" s="5"/>
      <c r="C72" s="5"/>
      <c r="D72" s="5"/>
      <c r="E72" s="5"/>
      <c r="F72" s="5"/>
      <c r="G72" s="5"/>
      <c r="H72" s="5"/>
      <c r="I72" s="5"/>
      <c r="J72" s="5"/>
      <c r="K72" s="5"/>
      <c r="L72" s="5"/>
      <c r="M72" s="5"/>
      <c r="N72" s="5"/>
      <c r="O72" s="5"/>
      <c r="P72" s="5"/>
      <c r="Q72" s="5"/>
      <c r="R72" s="5"/>
      <c r="S72" s="5"/>
      <c r="T72" s="5"/>
      <c r="U72" s="5"/>
      <c r="V72" s="5"/>
      <c r="W72" s="5"/>
      <c r="X72" s="5"/>
    </row>
    <row r="73" spans="2:24" ht="15.5" x14ac:dyDescent="0.35">
      <c r="B73" s="5"/>
      <c r="C73" s="5"/>
      <c r="D73" s="5"/>
      <c r="E73" s="5"/>
      <c r="F73" s="5"/>
      <c r="G73" s="5"/>
      <c r="H73" s="5"/>
      <c r="I73" s="5"/>
      <c r="J73" s="5"/>
      <c r="K73" s="5"/>
      <c r="L73" s="5"/>
      <c r="M73" s="5"/>
      <c r="N73" s="5"/>
      <c r="O73" s="5"/>
      <c r="P73" s="5"/>
      <c r="Q73" s="5"/>
      <c r="R73" s="5"/>
      <c r="S73" s="5"/>
      <c r="T73" s="5"/>
      <c r="U73" s="5"/>
      <c r="V73" s="5"/>
      <c r="W73" s="5"/>
      <c r="X73" s="5"/>
    </row>
  </sheetData>
  <mergeCells count="7">
    <mergeCell ref="A1:U2"/>
    <mergeCell ref="B58:E58"/>
    <mergeCell ref="I58:L58"/>
    <mergeCell ref="P12:T12"/>
    <mergeCell ref="P58:S58"/>
    <mergeCell ref="B12:F12"/>
    <mergeCell ref="I12:M12"/>
  </mergeCells>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F220B-48AE-494C-AA70-88F147C5C6C8}">
  <dimension ref="A1:AA6"/>
  <sheetViews>
    <sheetView showGridLines="0" tabSelected="1" zoomScale="33" zoomScaleNormal="33" workbookViewId="0">
      <selection activeCell="R4" sqref="R4"/>
    </sheetView>
  </sheetViews>
  <sheetFormatPr defaultRowHeight="13.5" x14ac:dyDescent="0.25"/>
  <cols>
    <col min="1" max="26" width="20.58203125" customWidth="1"/>
    <col min="27" max="27" width="17.58203125" hidden="1" customWidth="1"/>
  </cols>
  <sheetData>
    <row r="1" spans="1:27" ht="25" customHeight="1" x14ac:dyDescent="0.25">
      <c r="A1" s="64" t="s">
        <v>49</v>
      </c>
      <c r="B1" s="65"/>
      <c r="C1" s="65"/>
      <c r="D1" s="65"/>
      <c r="E1" s="65"/>
      <c r="F1" s="65"/>
      <c r="G1" s="65"/>
      <c r="H1" s="65"/>
      <c r="I1" s="65"/>
      <c r="J1" s="65"/>
      <c r="K1" s="65"/>
      <c r="L1" s="65"/>
      <c r="M1" s="65"/>
      <c r="N1" s="65"/>
      <c r="O1" s="65"/>
      <c r="P1" s="65"/>
      <c r="Q1" s="65"/>
      <c r="R1" s="65"/>
      <c r="S1" s="65"/>
      <c r="T1" s="65"/>
      <c r="U1" s="65"/>
      <c r="V1" s="65"/>
      <c r="W1" s="65"/>
      <c r="X1" s="65"/>
      <c r="Y1" s="65"/>
      <c r="Z1" s="65"/>
    </row>
    <row r="2" spans="1:27" ht="25" customHeight="1" x14ac:dyDescent="0.25">
      <c r="A2" s="65"/>
      <c r="B2" s="65"/>
      <c r="C2" s="65"/>
      <c r="D2" s="65"/>
      <c r="E2" s="65"/>
      <c r="F2" s="65"/>
      <c r="G2" s="65"/>
      <c r="H2" s="65"/>
      <c r="I2" s="65"/>
      <c r="J2" s="65"/>
      <c r="K2" s="65"/>
      <c r="L2" s="65"/>
      <c r="M2" s="65"/>
      <c r="N2" s="65"/>
      <c r="O2" s="65"/>
      <c r="P2" s="65"/>
      <c r="Q2" s="65"/>
      <c r="R2" s="65"/>
      <c r="S2" s="65"/>
      <c r="T2" s="65"/>
      <c r="U2" s="65"/>
      <c r="V2" s="65"/>
      <c r="W2" s="65"/>
      <c r="X2" s="65"/>
      <c r="Y2" s="65"/>
      <c r="Z2" s="65"/>
    </row>
    <row r="3" spans="1:27" ht="14" x14ac:dyDescent="0.3">
      <c r="AA3" s="51">
        <f>GETPIVOTDATA("[Measures].[Sum of REVENUE]",Pivot_Table!$B$13)</f>
        <v>11053606</v>
      </c>
    </row>
    <row r="4" spans="1:27" x14ac:dyDescent="0.25">
      <c r="AA4" s="48">
        <f>GETPIVOTDATA("[Measures].[Sum of COST]",Pivot_Table!$P$13)</f>
        <v>5392869</v>
      </c>
    </row>
    <row r="5" spans="1:27" x14ac:dyDescent="0.25">
      <c r="AA5" s="49">
        <f>GETPIVOTDATA("[Measures].[Sum of PROFIT]",Pivot_Table!$I$13)</f>
        <v>5660737</v>
      </c>
    </row>
    <row r="6" spans="1:27" x14ac:dyDescent="0.25">
      <c r="AA6" s="50">
        <f>GETPIVOTDATA("[Measures].[Average of PROFIT%]",Pivot_Table!$B$59)</f>
        <v>0.46820208294294235</v>
      </c>
    </row>
  </sheetData>
  <sheetProtection autoFilter="0" pivotTables="0"/>
  <mergeCells count="1">
    <mergeCell ref="A1:Z2"/>
  </mergeCells>
  <pageMargins left="0.25" right="0.25"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9</vt:i4>
      </vt:variant>
    </vt:vector>
  </HeadingPairs>
  <TitlesOfParts>
    <vt:vector size="12" baseType="lpstr">
      <vt:lpstr>Sales_Data</vt:lpstr>
      <vt:lpstr>Pivot_Table</vt:lpstr>
      <vt:lpstr>Dashboard</vt:lpstr>
      <vt:lpstr>COST</vt:lpstr>
      <vt:lpstr>COST_UNIT</vt:lpstr>
      <vt:lpstr>MONTHS</vt:lpstr>
      <vt:lpstr>PRODUCTS</vt:lpstr>
      <vt:lpstr>PROFIT</vt:lpstr>
      <vt:lpstr>PROFIT_PERCENTAGE</vt:lpstr>
      <vt:lpstr>REVENUE</vt:lpstr>
      <vt:lpstr>UNIT_PRICE</vt:lpstr>
      <vt:lpstr>UNIT_SOLD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RASVIYA</dc:creator>
  <cp:keywords/>
  <dc:description/>
  <cp:lastModifiedBy>RASVIYA</cp:lastModifiedBy>
  <cp:revision/>
  <dcterms:created xsi:type="dcterms:W3CDTF">2025-06-25T07:14:38Z</dcterms:created>
  <dcterms:modified xsi:type="dcterms:W3CDTF">2025-06-27T12:58:04Z</dcterms:modified>
  <cp:category/>
  <cp:contentStatus/>
</cp:coreProperties>
</file>