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D:\Dropbox\Public\Iskola\Tanmenetek\2022-2023\13sz\Vizsgaremek\Feladatkiosztás\_sources\Sportverseny\"/>
    </mc:Choice>
  </mc:AlternateContent>
  <xr:revisionPtr revIDLastSave="0" documentId="13_ncr:1_{EA9910C5-C286-437F-A2A1-684D52EB4185}" xr6:coauthVersionLast="36" xr6:coauthVersionMax="36" xr10:uidLastSave="{00000000-0000-0000-0000-000000000000}"/>
  <bookViews>
    <workbookView xWindow="0" yWindow="0" windowWidth="12192" windowHeight="8280" activeTab="1" xr2:uid="{00000000-000D-0000-FFFF-FFFF00000000}"/>
  </bookViews>
  <sheets>
    <sheet name="Végeredmény" sheetId="3" r:id="rId1"/>
    <sheet name="Pontozás" sheetId="1" r:id="rId2"/>
    <sheet name="Paraméterek" sheetId="2" r:id="rId3"/>
    <sheet name="Munka1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A3" i="4" l="1"/>
  <c r="A4" i="4"/>
  <c r="A5" i="4"/>
  <c r="A6" i="4"/>
  <c r="A7" i="4"/>
  <c r="A8" i="4"/>
  <c r="A9" i="4"/>
  <c r="A2" i="4"/>
  <c r="M4" i="1"/>
  <c r="N4" i="1"/>
  <c r="O4" i="1"/>
  <c r="P4" i="1"/>
  <c r="Q4" i="1"/>
  <c r="R4" i="1"/>
  <c r="L5" i="1"/>
  <c r="M5" i="1"/>
  <c r="N5" i="1"/>
  <c r="O5" i="1"/>
  <c r="P5" i="1"/>
  <c r="Q5" i="1"/>
  <c r="R5" i="1"/>
  <c r="L6" i="1"/>
  <c r="M6" i="1"/>
  <c r="N6" i="1"/>
  <c r="O6" i="1"/>
  <c r="P6" i="1"/>
  <c r="Q6" i="1"/>
  <c r="R6" i="1"/>
  <c r="L7" i="1"/>
  <c r="M7" i="1"/>
  <c r="N7" i="1"/>
  <c r="O7" i="1"/>
  <c r="P7" i="1"/>
  <c r="Q7" i="1"/>
  <c r="R7" i="1"/>
  <c r="L8" i="1"/>
  <c r="M8" i="1"/>
  <c r="N8" i="1"/>
  <c r="O8" i="1"/>
  <c r="P8" i="1"/>
  <c r="Q8" i="1"/>
  <c r="R8" i="1"/>
  <c r="L9" i="1"/>
  <c r="M9" i="1"/>
  <c r="N9" i="1"/>
  <c r="O9" i="1"/>
  <c r="P9" i="1"/>
  <c r="Q9" i="1"/>
  <c r="R9" i="1"/>
  <c r="L10" i="1"/>
  <c r="M10" i="1"/>
  <c r="N10" i="1"/>
  <c r="O10" i="1"/>
  <c r="P10" i="1"/>
  <c r="Q10" i="1"/>
  <c r="R10" i="1"/>
  <c r="L11" i="1"/>
  <c r="M11" i="1"/>
  <c r="N11" i="1"/>
  <c r="O11" i="1"/>
  <c r="P11" i="1"/>
  <c r="Q11" i="1"/>
  <c r="R11" i="1"/>
  <c r="L12" i="1"/>
  <c r="M12" i="1"/>
  <c r="N12" i="1"/>
  <c r="O12" i="1"/>
  <c r="P12" i="1"/>
  <c r="Q12" i="1"/>
  <c r="R12" i="1"/>
  <c r="L13" i="1"/>
  <c r="M13" i="1"/>
  <c r="N13" i="1"/>
  <c r="O13" i="1"/>
  <c r="P13" i="1"/>
  <c r="Q13" i="1"/>
  <c r="R13" i="1"/>
  <c r="L14" i="1"/>
  <c r="M14" i="1"/>
  <c r="N14" i="1"/>
  <c r="O14" i="1"/>
  <c r="P14" i="1"/>
  <c r="Q14" i="1"/>
  <c r="R14" i="1"/>
  <c r="L15" i="1"/>
  <c r="M15" i="1"/>
  <c r="N15" i="1"/>
  <c r="O15" i="1"/>
  <c r="P15" i="1"/>
  <c r="Q15" i="1"/>
  <c r="R15" i="1"/>
  <c r="B6" i="3"/>
  <c r="B5" i="4" s="1"/>
  <c r="B8" i="3"/>
  <c r="B10" i="3"/>
  <c r="B7" i="3"/>
  <c r="B6" i="4" l="1"/>
  <c r="K6" i="1" l="1"/>
  <c r="K7" i="1"/>
  <c r="K8" i="1"/>
  <c r="K9" i="1"/>
  <c r="K10" i="1"/>
  <c r="K11" i="1"/>
  <c r="K12" i="1"/>
  <c r="K13" i="1"/>
  <c r="K14" i="1"/>
  <c r="K15" i="1"/>
  <c r="N2" i="1" l="1"/>
  <c r="M2" i="1"/>
  <c r="L2" i="1"/>
  <c r="O2" i="1"/>
  <c r="A6" i="2"/>
  <c r="A7" i="2"/>
  <c r="A8" i="2"/>
  <c r="A9" i="2"/>
  <c r="A10" i="2"/>
  <c r="A11" i="2"/>
  <c r="A12" i="2"/>
  <c r="K2" i="1"/>
  <c r="D3" i="3" s="1"/>
  <c r="D10" i="3" l="1"/>
  <c r="D8" i="3"/>
  <c r="D7" i="3"/>
  <c r="D6" i="3"/>
  <c r="B4" i="3"/>
  <c r="B9" i="3"/>
  <c r="B8" i="4" s="1"/>
  <c r="B5" i="3"/>
  <c r="B3" i="3"/>
  <c r="B2" i="4" s="1"/>
  <c r="P2" i="1"/>
  <c r="A3" i="2"/>
  <c r="A4" i="2"/>
  <c r="A5" i="2"/>
  <c r="A2" i="2"/>
  <c r="L4" i="1"/>
  <c r="K4" i="1"/>
  <c r="B7" i="4" l="1"/>
  <c r="B4" i="4"/>
  <c r="B9" i="4"/>
  <c r="B3" i="4"/>
  <c r="D5" i="3"/>
  <c r="Q2" i="1"/>
  <c r="R2" i="1"/>
  <c r="D4" i="3" l="1"/>
  <c r="R1" i="1"/>
  <c r="C4" i="3" s="1"/>
  <c r="D9" i="3"/>
  <c r="Q1" i="1"/>
  <c r="C9" i="3" s="1"/>
  <c r="L1" i="1"/>
  <c r="C7" i="3" s="1"/>
  <c r="N1" i="1"/>
  <c r="C6" i="3" s="1"/>
  <c r="O1" i="1"/>
  <c r="C10" i="3" s="1"/>
  <c r="M1" i="1"/>
  <c r="C8" i="3" s="1"/>
  <c r="P1" i="1"/>
  <c r="C5" i="3" s="1"/>
  <c r="K1" i="1"/>
  <c r="C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Kovács Nándor</author>
  </authors>
  <commentList>
    <comment ref="G7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38"/>
          </rPr>
          <t>Kovács Nándor:</t>
        </r>
        <r>
          <rPr>
            <sz val="9"/>
            <color indexed="81"/>
            <rFont val="Tahoma"/>
            <family val="2"/>
            <charset val="238"/>
          </rPr>
          <t xml:space="preserve">
Érvénytelen</t>
        </r>
      </text>
    </comment>
  </commentList>
</comments>
</file>

<file path=xl/sharedStrings.xml><?xml version="1.0" encoding="utf-8"?>
<sst xmlns="http://schemas.openxmlformats.org/spreadsheetml/2006/main" count="41" uniqueCount="39">
  <si>
    <t>Versenyszám</t>
  </si>
  <si>
    <t>Eredmények</t>
  </si>
  <si>
    <t>Pontszámok</t>
  </si>
  <si>
    <t>Helyezés</t>
  </si>
  <si>
    <t>Összpontszám</t>
  </si>
  <si>
    <t>Súlyozás</t>
  </si>
  <si>
    <t>Csapat</t>
  </si>
  <si>
    <t>Lövészet találat</t>
  </si>
  <si>
    <t>Lövészet idő (sec)</t>
  </si>
  <si>
    <t>Akadálypálya (perc:mp)</t>
  </si>
  <si>
    <t>Gránátdobás (találat)</t>
  </si>
  <si>
    <t>Elsősegély (pontszám)</t>
  </si>
  <si>
    <t>Fegyveres váltó (p:mp)</t>
  </si>
  <si>
    <t>Tereptan (pont)</t>
  </si>
  <si>
    <t>TöbbaJobb:1,
KevesebbaJobb: 0</t>
  </si>
  <si>
    <t>Katonai alapismeretek (pont)</t>
  </si>
  <si>
    <t>Történelmi ismeretek (pont)</t>
  </si>
  <si>
    <t>Szolnoki Műszaki Szakképzési Centrum Rózsa Imre Középiskolája és Kollégiuma</t>
  </si>
  <si>
    <t>Ewengers</t>
  </si>
  <si>
    <t>Hajnóczy József Gimnázium, Humán Szakközépiskola és Kollégium</t>
  </si>
  <si>
    <t>Magára bízom</t>
  </si>
  <si>
    <t>Szolnoki Műszaki Szakképzési Centrum Petőfi Sándor Építészeti és Faipari Szakképző Iskolája</t>
  </si>
  <si>
    <t>Fahéj</t>
  </si>
  <si>
    <t>Szolnoki Műszaki Szakképzési Centrum Jendrassik György Gépipari Szakközépiskolája</t>
  </si>
  <si>
    <t>Iskola</t>
  </si>
  <si>
    <t>Csavarkulcs</t>
  </si>
  <si>
    <t>Karcagi Szakképzési Centrum Nagy László Gimnázium</t>
  </si>
  <si>
    <t>Konok-kunok</t>
  </si>
  <si>
    <t>Kinizsi Pál Gimnázium és Szakközépiskola</t>
  </si>
  <si>
    <t>Kinizsi fiúk</t>
  </si>
  <si>
    <t>Szolnoki Műszaki Szakképzési Centrum Baross Gábor Gépipari, Közlekedési Szakképző Iskolája</t>
  </si>
  <si>
    <t>Másnaposok</t>
  </si>
  <si>
    <t>Mezőtúri Református Kollégium, Gimnázium, Szakközépiskola, Általános Iskola és Óvoda</t>
  </si>
  <si>
    <t>MRK fiúk</t>
  </si>
  <si>
    <t>Pontszám</t>
  </si>
  <si>
    <t>Gránátdobás (perc:mp)</t>
  </si>
  <si>
    <t>Fegyverszerelés (mp)</t>
  </si>
  <si>
    <t>fiúk</t>
  </si>
  <si>
    <t>Fiúk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</si>
</sst>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sz val="12"/>
      <color rgb="FF000000"/>
      <name val="Times New Roman"/>
      <family val="1"/>
      <charset val="238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2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textRotation="90"/>
    </xf>
    <xf numFmtId="0" fontId="5" fillId="0" borderId="1" xfId="0" applyFont="1" applyBorder="1"/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21" fontId="0" fillId="0" borderId="1" xfId="0" applyNumberFormat="1" applyBorder="1"/>
    <xf numFmtId="0" fontId="0" fillId="0" borderId="2" xfId="0" applyFill="1" applyBorder="1"/>
    <xf numFmtId="0" fontId="0" fillId="0" borderId="3" xfId="0" applyBorder="1"/>
    <xf numFmtId="0" fontId="0" fillId="0" borderId="4" xfId="0" applyBorder="1"/>
    <xf numFmtId="0" fontId="0" fillId="0" borderId="4" xfId="0" applyNumberFormat="1" applyBorder="1"/>
    <xf numFmtId="0" fontId="0" fillId="0" borderId="6" xfId="0" applyBorder="1"/>
    <xf numFmtId="0" fontId="0" fillId="0" borderId="7" xfId="0" applyFill="1" applyBorder="1"/>
    <xf numFmtId="0" fontId="0" fillId="0" borderId="8" xfId="0" applyBorder="1"/>
    <xf numFmtId="21" fontId="0" fillId="0" borderId="10" xfId="0" applyNumberFormat="1" applyBorder="1"/>
    <xf numFmtId="21" fontId="0" fillId="0" borderId="11" xfId="0" applyNumberFormat="1" applyBorder="1"/>
    <xf numFmtId="0" fontId="3" fillId="0" borderId="3" xfId="0" applyFont="1" applyBorder="1" applyAlignment="1">
      <alignment horizontal="center" textRotation="90"/>
    </xf>
    <xf numFmtId="21" fontId="0" fillId="0" borderId="2" xfId="0" applyNumberFormat="1" applyBorder="1"/>
    <xf numFmtId="21" fontId="2" fillId="0" borderId="2" xfId="0" applyNumberFormat="1" applyFont="1" applyBorder="1"/>
    <xf numFmtId="1" fontId="0" fillId="0" borderId="1" xfId="0" applyNumberFormat="1" applyBorder="1"/>
    <xf numFmtId="0" fontId="0" fillId="0" borderId="5" xfId="0" applyFill="1" applyBorder="1"/>
    <xf numFmtId="0" fontId="0" fillId="0" borderId="9" xfId="0" applyFill="1" applyBorder="1"/>
    <xf numFmtId="0" fontId="0" fillId="0" borderId="4" xfId="0" applyFill="1" applyBorder="1"/>
    <xf numFmtId="0" fontId="0" fillId="0" borderId="1" xfId="0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zoomScale="115" zoomScaleNormal="115" workbookViewId="0">
      <selection activeCell="A8" sqref="A8"/>
    </sheetView>
  </sheetViews>
  <sheetFormatPr defaultRowHeight="14.4" x14ac:dyDescent="0.3"/>
  <cols>
    <col min="1" max="1" width="89.21875" bestFit="1" customWidth="1"/>
    <col min="2" max="2" width="13.109375" bestFit="1" customWidth="1"/>
    <col min="3" max="3" width="8.33203125" bestFit="1" customWidth="1"/>
    <col min="4" max="4" width="9.21875" bestFit="1" customWidth="1"/>
  </cols>
  <sheetData>
    <row r="1" spans="1:4" x14ac:dyDescent="0.3">
      <c r="A1" t="s">
        <v>38</v>
      </c>
    </row>
    <row r="2" spans="1:4" x14ac:dyDescent="0.3">
      <c r="A2" s="5" t="s">
        <v>24</v>
      </c>
      <c r="B2" s="5" t="s">
        <v>6</v>
      </c>
      <c r="C2" s="5" t="s">
        <v>3</v>
      </c>
      <c r="D2" s="5" t="s">
        <v>34</v>
      </c>
    </row>
    <row r="3" spans="1:4" ht="15.6" x14ac:dyDescent="0.3">
      <c r="A3" s="9" t="s">
        <v>17</v>
      </c>
      <c r="B3" s="5" t="str">
        <f>Pontozás!B$4</f>
        <v>Ewengers</v>
      </c>
      <c r="C3" s="5">
        <f>Pontozás!K$1</f>
        <v>1</v>
      </c>
      <c r="D3" s="24">
        <f>Pontozás!K$2</f>
        <v>72.5</v>
      </c>
    </row>
    <row r="4" spans="1:4" ht="15.6" x14ac:dyDescent="0.3">
      <c r="A4" s="9" t="s">
        <v>32</v>
      </c>
      <c r="B4" s="5" t="str">
        <f>Pontozás!I$4</f>
        <v>MRK fiúk</v>
      </c>
      <c r="C4" s="5">
        <f>Pontozás!R$1</f>
        <v>2</v>
      </c>
      <c r="D4" s="24">
        <f>Pontozás!R$2</f>
        <v>58.5</v>
      </c>
    </row>
    <row r="5" spans="1:4" ht="15.6" x14ac:dyDescent="0.3">
      <c r="A5" s="9" t="s">
        <v>28</v>
      </c>
      <c r="B5" s="5" t="str">
        <f>Pontozás!G$4</f>
        <v>Kinizsi fiúk</v>
      </c>
      <c r="C5" s="5">
        <f>Pontozás!P$1</f>
        <v>3</v>
      </c>
      <c r="D5" s="24">
        <f>Pontozás!P$2</f>
        <v>50.8</v>
      </c>
    </row>
    <row r="6" spans="1:4" ht="15.6" x14ac:dyDescent="0.3">
      <c r="A6" s="9" t="s">
        <v>23</v>
      </c>
      <c r="B6" s="5" t="str">
        <f>Pontozás!E$4</f>
        <v>Csavarkulcs</v>
      </c>
      <c r="C6" s="5">
        <f>Pontozás!N$1</f>
        <v>4</v>
      </c>
      <c r="D6" s="24">
        <f>Pontozás!N$2</f>
        <v>50.7</v>
      </c>
    </row>
    <row r="7" spans="1:4" ht="15.6" x14ac:dyDescent="0.3">
      <c r="A7" s="9" t="s">
        <v>19</v>
      </c>
      <c r="B7" s="5" t="str">
        <f>Pontozás!C$4</f>
        <v>Magára bízom</v>
      </c>
      <c r="C7" s="5">
        <f>Pontozás!L$1</f>
        <v>5</v>
      </c>
      <c r="D7" s="24">
        <f>Pontozás!L$2</f>
        <v>40.6</v>
      </c>
    </row>
    <row r="8" spans="1:4" ht="15.6" x14ac:dyDescent="0.3">
      <c r="A8" s="9" t="s">
        <v>21</v>
      </c>
      <c r="B8" s="5" t="str">
        <f>Pontozás!D$4</f>
        <v>Fahéj</v>
      </c>
      <c r="C8" s="5">
        <f>Pontozás!M$1</f>
        <v>6</v>
      </c>
      <c r="D8" s="24">
        <f>Pontozás!M$2</f>
        <v>39.799999999999997</v>
      </c>
    </row>
    <row r="9" spans="1:4" ht="15.6" x14ac:dyDescent="0.3">
      <c r="A9" s="9" t="s">
        <v>30</v>
      </c>
      <c r="B9" s="5" t="str">
        <f>Pontozás!H$4</f>
        <v>Másnaposok</v>
      </c>
      <c r="C9" s="5">
        <f>Pontozás!Q$1</f>
        <v>7</v>
      </c>
      <c r="D9" s="24">
        <f>Pontozás!Q$2</f>
        <v>25.9</v>
      </c>
    </row>
    <row r="10" spans="1:4" ht="15.6" x14ac:dyDescent="0.3">
      <c r="A10" s="9" t="s">
        <v>26</v>
      </c>
      <c r="B10" s="5" t="str">
        <f>Pontozás!F$4</f>
        <v>Konok-kunok</v>
      </c>
      <c r="C10" s="5">
        <f>Pontozás!O$1</f>
        <v>8</v>
      </c>
      <c r="D10" s="24">
        <f>Pontozás!O$2</f>
        <v>23.5</v>
      </c>
    </row>
    <row r="13" spans="1:4" x14ac:dyDescent="0.3">
      <c r="C13" s="1"/>
      <c r="D13" s="1"/>
    </row>
    <row r="14" spans="1:4" x14ac:dyDescent="0.3">
      <c r="C14" s="1"/>
    </row>
    <row r="16" spans="1:4" x14ac:dyDescent="0.3">
      <c r="C16" s="1"/>
      <c r="D16" s="1"/>
    </row>
  </sheetData>
  <sortState ref="A3:D10">
    <sortCondition ref="C3:C10"/>
  </sortState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5"/>
  <sheetViews>
    <sheetView tabSelected="1" zoomScale="115" zoomScaleNormal="115" workbookViewId="0">
      <selection activeCell="B5" sqref="B5:I5"/>
    </sheetView>
  </sheetViews>
  <sheetFormatPr defaultRowHeight="14.4" x14ac:dyDescent="0.3"/>
  <cols>
    <col min="1" max="1" width="24.77734375" customWidth="1"/>
    <col min="2" max="9" width="7.44140625" customWidth="1"/>
    <col min="10" max="10" width="13.6640625" bestFit="1" customWidth="1"/>
    <col min="11" max="16" width="4.88671875" customWidth="1"/>
    <col min="17" max="17" width="6.21875" customWidth="1"/>
    <col min="18" max="18" width="4.88671875" customWidth="1"/>
  </cols>
  <sheetData>
    <row r="1" spans="1:18" x14ac:dyDescent="0.3">
      <c r="J1" s="2" t="s">
        <v>3</v>
      </c>
      <c r="K1" s="10">
        <f>_xlfn.RANK.EQ(K2,$K$2:$R$2,0)</f>
        <v>1</v>
      </c>
      <c r="L1" s="10">
        <f t="shared" ref="L1:R1" si="0">_xlfn.RANK.EQ(L2,$K$2:$R$2,0)</f>
        <v>5</v>
      </c>
      <c r="M1" s="10">
        <f t="shared" si="0"/>
        <v>6</v>
      </c>
      <c r="N1" s="10">
        <f t="shared" si="0"/>
        <v>4</v>
      </c>
      <c r="O1" s="10">
        <f t="shared" si="0"/>
        <v>8</v>
      </c>
      <c r="P1" s="10">
        <f t="shared" si="0"/>
        <v>3</v>
      </c>
      <c r="Q1" s="10">
        <f t="shared" si="0"/>
        <v>7</v>
      </c>
      <c r="R1" s="10">
        <f t="shared" si="0"/>
        <v>2</v>
      </c>
    </row>
    <row r="2" spans="1:18" x14ac:dyDescent="0.3">
      <c r="J2" s="2" t="s">
        <v>4</v>
      </c>
      <c r="K2" s="8">
        <f>SUM(K5:K16)</f>
        <v>72.5</v>
      </c>
      <c r="L2" s="8">
        <f t="shared" ref="L2:O2" si="1">SUM(L5:L16)</f>
        <v>40.6</v>
      </c>
      <c r="M2" s="8">
        <f t="shared" si="1"/>
        <v>39.799999999999997</v>
      </c>
      <c r="N2" s="8">
        <f t="shared" si="1"/>
        <v>50.7</v>
      </c>
      <c r="O2" s="8">
        <f t="shared" si="1"/>
        <v>23.5</v>
      </c>
      <c r="P2" s="8">
        <f t="shared" ref="P2:R2" si="2">SUM(P5:P16)</f>
        <v>50.8</v>
      </c>
      <c r="Q2" s="8">
        <f t="shared" si="2"/>
        <v>25.9</v>
      </c>
      <c r="R2" s="8">
        <f t="shared" si="2"/>
        <v>58.5</v>
      </c>
    </row>
    <row r="3" spans="1:18" x14ac:dyDescent="0.3">
      <c r="A3" s="4" t="s">
        <v>1</v>
      </c>
      <c r="K3" s="4" t="s">
        <v>2</v>
      </c>
    </row>
    <row r="4" spans="1:18" ht="71.400000000000006" thickBot="1" x14ac:dyDescent="0.35">
      <c r="A4" s="13" t="s">
        <v>0</v>
      </c>
      <c r="B4" s="21" t="s">
        <v>18</v>
      </c>
      <c r="C4" s="21" t="s">
        <v>20</v>
      </c>
      <c r="D4" s="21" t="s">
        <v>22</v>
      </c>
      <c r="E4" s="21" t="s">
        <v>25</v>
      </c>
      <c r="F4" s="21" t="s">
        <v>27</v>
      </c>
      <c r="G4" s="21" t="s">
        <v>29</v>
      </c>
      <c r="H4" s="21" t="s">
        <v>31</v>
      </c>
      <c r="I4" s="21" t="s">
        <v>33</v>
      </c>
      <c r="K4" s="7" t="str">
        <f>B4</f>
        <v>Ewengers</v>
      </c>
      <c r="L4" s="7" t="str">
        <f>C4</f>
        <v>Magára bízom</v>
      </c>
      <c r="M4" s="7" t="str">
        <f t="shared" ref="M4:R4" si="3">D4</f>
        <v>Fahéj</v>
      </c>
      <c r="N4" s="7" t="str">
        <f t="shared" si="3"/>
        <v>Csavarkulcs</v>
      </c>
      <c r="O4" s="7" t="str">
        <f t="shared" si="3"/>
        <v>Konok-kunok</v>
      </c>
      <c r="P4" s="7" t="str">
        <f t="shared" si="3"/>
        <v>Kinizsi fiúk</v>
      </c>
      <c r="Q4" s="7" t="str">
        <f t="shared" si="3"/>
        <v>Másnaposok</v>
      </c>
      <c r="R4" s="7" t="str">
        <f t="shared" si="3"/>
        <v>MRK fiúk</v>
      </c>
    </row>
    <row r="5" spans="1:18" x14ac:dyDescent="0.3">
      <c r="A5" s="25" t="s">
        <v>7</v>
      </c>
      <c r="B5" s="16">
        <v>19</v>
      </c>
      <c r="C5" s="16">
        <v>16</v>
      </c>
      <c r="D5" s="16">
        <v>18</v>
      </c>
      <c r="E5" s="16">
        <v>21</v>
      </c>
      <c r="F5" s="16">
        <v>16</v>
      </c>
      <c r="G5" s="16">
        <v>17</v>
      </c>
      <c r="H5" s="16">
        <v>16</v>
      </c>
      <c r="I5" s="18">
        <v>14</v>
      </c>
      <c r="K5" s="2">
        <f>_xlfn.RANK.EQ(B5,$B5:$I5,Paraméterek!$C2)*Paraméterek!$B2</f>
        <v>4.8999999999999995</v>
      </c>
      <c r="L5" s="2">
        <f>_xlfn.RANK.EQ(C5,$B5:$I5,Paraméterek!$C2)*Paraméterek!$B2</f>
        <v>1.4</v>
      </c>
      <c r="M5" s="2">
        <f>_xlfn.RANK.EQ(D5,$B5:$I5,Paraméterek!$C2)*Paraméterek!$B2</f>
        <v>4.1999999999999993</v>
      </c>
      <c r="N5" s="2">
        <f>_xlfn.RANK.EQ(E5,$B5:$I5,Paraméterek!$C2)*Paraméterek!$B2</f>
        <v>5.6</v>
      </c>
      <c r="O5" s="2">
        <f>_xlfn.RANK.EQ(F5,$B5:$I5,Paraméterek!$C2)*Paraméterek!$B2</f>
        <v>1.4</v>
      </c>
      <c r="P5" s="2">
        <f>_xlfn.RANK.EQ(G5,$B5:$I5,Paraméterek!$C2)*Paraméterek!$B2</f>
        <v>3.5</v>
      </c>
      <c r="Q5" s="2">
        <f>_xlfn.RANK.EQ(H5,$B5:$I5,Paraméterek!$C2)*Paraméterek!$B2</f>
        <v>1.4</v>
      </c>
      <c r="R5" s="2">
        <f>_xlfn.RANK.EQ(I5,$B5:$I5,Paraméterek!$C2)*Paraméterek!$B2</f>
        <v>0.7</v>
      </c>
    </row>
    <row r="6" spans="1:18" ht="15" thickBot="1" x14ac:dyDescent="0.35">
      <c r="A6" s="26" t="s">
        <v>8</v>
      </c>
      <c r="B6" s="19">
        <v>6.5972222222222222E-3</v>
      </c>
      <c r="C6" s="19">
        <v>9.1782407407407403E-3</v>
      </c>
      <c r="D6" s="19">
        <v>9.0277777777777787E-3</v>
      </c>
      <c r="E6" s="19">
        <v>7.0023148148148154E-3</v>
      </c>
      <c r="F6" s="19">
        <v>1.0659722222222221E-2</v>
      </c>
      <c r="G6" s="19">
        <v>1.3194444444444444E-2</v>
      </c>
      <c r="H6" s="19">
        <v>8.6458333333333335E-3</v>
      </c>
      <c r="I6" s="20">
        <v>8.6458333333333335E-3</v>
      </c>
      <c r="K6" s="2">
        <f>_xlfn.RANK.EQ(B6,$B6:$I6,Paraméterek!$C3)*Paraméterek!$B3</f>
        <v>2.4</v>
      </c>
      <c r="L6" s="2">
        <f>_xlfn.RANK.EQ(C6,$B6:$I6,Paraméterek!$C3)*Paraméterek!$B3</f>
        <v>0.89999999999999991</v>
      </c>
      <c r="M6" s="2">
        <f>_xlfn.RANK.EQ(D6,$B6:$I6,Paraméterek!$C3)*Paraméterek!$B3</f>
        <v>1.2</v>
      </c>
      <c r="N6" s="2">
        <f>_xlfn.RANK.EQ(E6,$B6:$I6,Paraméterek!$C3)*Paraméterek!$B3</f>
        <v>2.1</v>
      </c>
      <c r="O6" s="2">
        <f>_xlfn.RANK.EQ(F6,$B6:$I6,Paraméterek!$C3)*Paraméterek!$B3</f>
        <v>0.6</v>
      </c>
      <c r="P6" s="2">
        <f>_xlfn.RANK.EQ(G6,$B6:$I6,Paraméterek!$C3)*Paraméterek!$B3</f>
        <v>0.3</v>
      </c>
      <c r="Q6" s="2">
        <f>_xlfn.RANK.EQ(H6,$B6:$I6,Paraméterek!$C3)*Paraméterek!$B3</f>
        <v>1.5</v>
      </c>
      <c r="R6" s="2">
        <f>_xlfn.RANK.EQ(I6,$B6:$I6,Paraméterek!$C3)*Paraméterek!$B3</f>
        <v>1.5</v>
      </c>
    </row>
    <row r="7" spans="1:18" ht="15" thickBot="1" x14ac:dyDescent="0.35">
      <c r="A7" s="12" t="s">
        <v>9</v>
      </c>
      <c r="B7" s="22">
        <v>8.1018518518518516E-4</v>
      </c>
      <c r="C7" s="22">
        <v>1.2962962962962963E-3</v>
      </c>
      <c r="D7" s="22">
        <v>1.3078703703703705E-3</v>
      </c>
      <c r="E7" s="22">
        <v>1.0416666666666667E-3</v>
      </c>
      <c r="F7" s="22">
        <v>2.4537037037037036E-3</v>
      </c>
      <c r="G7" s="23">
        <v>4.1666666666666664E-2</v>
      </c>
      <c r="H7" s="22">
        <v>2.3263888888888887E-3</v>
      </c>
      <c r="I7" s="22">
        <v>1.0185185185185186E-3</v>
      </c>
      <c r="K7" s="2">
        <f>_xlfn.RANK.EQ(B7,$B7:$I7,Paraméterek!$C4)*Paraméterek!$B4</f>
        <v>12</v>
      </c>
      <c r="L7" s="2">
        <f>_xlfn.RANK.EQ(C7,$B7:$I7,Paraméterek!$C4)*Paraméterek!$B4</f>
        <v>7.5</v>
      </c>
      <c r="M7" s="2">
        <f>_xlfn.RANK.EQ(D7,$B7:$I7,Paraméterek!$C4)*Paraméterek!$B4</f>
        <v>6</v>
      </c>
      <c r="N7" s="2">
        <f>_xlfn.RANK.EQ(E7,$B7:$I7,Paraméterek!$C4)*Paraméterek!$B4</f>
        <v>9</v>
      </c>
      <c r="O7" s="2">
        <f>_xlfn.RANK.EQ(F7,$B7:$I7,Paraméterek!$C4)*Paraméterek!$B4</f>
        <v>3</v>
      </c>
      <c r="P7" s="2">
        <f>_xlfn.RANK.EQ(G7,$B7:$I7,Paraméterek!$C4)*Paraméterek!$B4</f>
        <v>1.5</v>
      </c>
      <c r="Q7" s="2">
        <f>_xlfn.RANK.EQ(H7,$B7:$I7,Paraméterek!$C4)*Paraméterek!$B4</f>
        <v>4.5</v>
      </c>
      <c r="R7" s="2">
        <f>_xlfn.RANK.EQ(I7,$B7:$I7,Paraméterek!$C4)*Paraméterek!$B4</f>
        <v>10.5</v>
      </c>
    </row>
    <row r="8" spans="1:18" x14ac:dyDescent="0.3">
      <c r="A8" s="25" t="s">
        <v>10</v>
      </c>
      <c r="B8" s="16">
        <v>1</v>
      </c>
      <c r="C8" s="16">
        <v>2</v>
      </c>
      <c r="D8" s="16">
        <v>2</v>
      </c>
      <c r="E8" s="16">
        <v>2</v>
      </c>
      <c r="F8" s="16">
        <v>1</v>
      </c>
      <c r="G8" s="16">
        <v>3</v>
      </c>
      <c r="H8" s="17">
        <v>0</v>
      </c>
      <c r="I8" s="18">
        <v>1</v>
      </c>
      <c r="K8" s="2">
        <f>_xlfn.RANK.EQ(B8,$B8:$I8,Paraméterek!$C5)*Paraméterek!$B5</f>
        <v>1.4</v>
      </c>
      <c r="L8" s="2">
        <f>_xlfn.RANK.EQ(C8,$B8:$I8,Paraméterek!$C5)*Paraméterek!$B5</f>
        <v>3.5</v>
      </c>
      <c r="M8" s="2">
        <f>_xlfn.RANK.EQ(D8,$B8:$I8,Paraméterek!$C5)*Paraméterek!$B5</f>
        <v>3.5</v>
      </c>
      <c r="N8" s="2">
        <f>_xlfn.RANK.EQ(E8,$B8:$I8,Paraméterek!$C5)*Paraméterek!$B5</f>
        <v>3.5</v>
      </c>
      <c r="O8" s="2">
        <f>_xlfn.RANK.EQ(F8,$B8:$I8,Paraméterek!$C5)*Paraméterek!$B5</f>
        <v>1.4</v>
      </c>
      <c r="P8" s="2">
        <f>_xlfn.RANK.EQ(G8,$B8:$I8,Paraméterek!$C5)*Paraméterek!$B5</f>
        <v>5.6</v>
      </c>
      <c r="Q8" s="2">
        <f>_xlfn.RANK.EQ(H8,$B8:$I8,Paraméterek!$C5)*Paraméterek!$B5</f>
        <v>0.7</v>
      </c>
      <c r="R8" s="2">
        <f>_xlfn.RANK.EQ(I8,$B8:$I8,Paraméterek!$C5)*Paraméterek!$B5</f>
        <v>1.4</v>
      </c>
    </row>
    <row r="9" spans="1:18" ht="15" thickBot="1" x14ac:dyDescent="0.35">
      <c r="A9" s="26" t="s">
        <v>35</v>
      </c>
      <c r="B9" s="19">
        <v>1.0648148148148147E-3</v>
      </c>
      <c r="C9" s="19">
        <v>1.0648148148148147E-3</v>
      </c>
      <c r="D9" s="19">
        <v>1.1458333333333333E-3</v>
      </c>
      <c r="E9" s="19">
        <v>1.1226851851851851E-3</v>
      </c>
      <c r="F9" s="19">
        <v>1.3310185185185185E-3</v>
      </c>
      <c r="G9" s="19">
        <v>8.7962962962962962E-4</v>
      </c>
      <c r="H9" s="19">
        <v>1.5162037037037036E-3</v>
      </c>
      <c r="I9" s="20">
        <v>1.1458333333333333E-3</v>
      </c>
      <c r="K9" s="2">
        <f>_xlfn.RANK.EQ(B9,$B9:$I9,Paraméterek!$C6)*Paraméterek!$B6</f>
        <v>1.7999999999999998</v>
      </c>
      <c r="L9" s="2">
        <f>_xlfn.RANK.EQ(C9,$B9:$I9,Paraméterek!$C6)*Paraméterek!$B6</f>
        <v>1.7999999999999998</v>
      </c>
      <c r="M9" s="2">
        <f>_xlfn.RANK.EQ(D9,$B9:$I9,Paraméterek!$C6)*Paraméterek!$B6</f>
        <v>0.89999999999999991</v>
      </c>
      <c r="N9" s="2">
        <f>_xlfn.RANK.EQ(E9,$B9:$I9,Paraméterek!$C6)*Paraméterek!$B6</f>
        <v>1.5</v>
      </c>
      <c r="O9" s="2">
        <f>_xlfn.RANK.EQ(F9,$B9:$I9,Paraméterek!$C6)*Paraméterek!$B6</f>
        <v>0.6</v>
      </c>
      <c r="P9" s="2">
        <f>_xlfn.RANK.EQ(G9,$B9:$I9,Paraméterek!$C6)*Paraméterek!$B6</f>
        <v>2.4</v>
      </c>
      <c r="Q9" s="2">
        <f>_xlfn.RANK.EQ(H9,$B9:$I9,Paraméterek!$C6)*Paraméterek!$B6</f>
        <v>0.3</v>
      </c>
      <c r="R9" s="2">
        <f>_xlfn.RANK.EQ(I9,$B9:$I9,Paraméterek!$C6)*Paraméterek!$B6</f>
        <v>0.89999999999999991</v>
      </c>
    </row>
    <row r="10" spans="1:18" x14ac:dyDescent="0.3">
      <c r="A10" s="27" t="s">
        <v>36</v>
      </c>
      <c r="B10" s="14">
        <v>183</v>
      </c>
      <c r="C10" s="14">
        <v>420</v>
      </c>
      <c r="D10" s="14">
        <v>543</v>
      </c>
      <c r="E10" s="15">
        <v>405</v>
      </c>
      <c r="F10" s="14">
        <v>470</v>
      </c>
      <c r="G10" s="14">
        <v>477</v>
      </c>
      <c r="H10" s="14">
        <v>628</v>
      </c>
      <c r="I10" s="14">
        <v>250</v>
      </c>
      <c r="K10" s="2">
        <f>_xlfn.RANK.EQ(B10,$B10:$I10,Paraméterek!$C7)*Paraméterek!$B7</f>
        <v>8</v>
      </c>
      <c r="L10" s="2">
        <f>_xlfn.RANK.EQ(C10,$B10:$I10,Paraméterek!$C7)*Paraméterek!$B7</f>
        <v>5</v>
      </c>
      <c r="M10" s="2">
        <f>_xlfn.RANK.EQ(D10,$B10:$I10,Paraméterek!$C7)*Paraméterek!$B7</f>
        <v>2</v>
      </c>
      <c r="N10" s="2">
        <f>_xlfn.RANK.EQ(E10,$B10:$I10,Paraméterek!$C7)*Paraméterek!$B7</f>
        <v>6</v>
      </c>
      <c r="O10" s="2">
        <f>_xlfn.RANK.EQ(F10,$B10:$I10,Paraméterek!$C7)*Paraméterek!$B7</f>
        <v>4</v>
      </c>
      <c r="P10" s="2">
        <f>_xlfn.RANK.EQ(G10,$B10:$I10,Paraméterek!$C7)*Paraméterek!$B7</f>
        <v>3</v>
      </c>
      <c r="Q10" s="2">
        <f>_xlfn.RANK.EQ(H10,$B10:$I10,Paraméterek!$C7)*Paraméterek!$B7</f>
        <v>1</v>
      </c>
      <c r="R10" s="2">
        <f>_xlfn.RANK.EQ(I10,$B10:$I10,Paraméterek!$C7)*Paraméterek!$B7</f>
        <v>7</v>
      </c>
    </row>
    <row r="11" spans="1:18" x14ac:dyDescent="0.3">
      <c r="A11" s="28" t="s">
        <v>11</v>
      </c>
      <c r="B11" s="2">
        <v>10</v>
      </c>
      <c r="C11" s="2">
        <v>7</v>
      </c>
      <c r="D11" s="2">
        <v>5</v>
      </c>
      <c r="E11" s="2">
        <v>7</v>
      </c>
      <c r="F11" s="2">
        <v>7</v>
      </c>
      <c r="G11" s="2">
        <v>8</v>
      </c>
      <c r="H11" s="2">
        <v>6</v>
      </c>
      <c r="I11" s="2">
        <v>9</v>
      </c>
      <c r="K11" s="2">
        <f>_xlfn.RANK.EQ(B11,$B11:$I11,Paraméterek!$C8)*Paraméterek!$B8</f>
        <v>8</v>
      </c>
      <c r="L11" s="2">
        <f>_xlfn.RANK.EQ(C11,$B11:$I11,Paraméterek!$C8)*Paraméterek!$B8</f>
        <v>3</v>
      </c>
      <c r="M11" s="2">
        <f>_xlfn.RANK.EQ(D11,$B11:$I11,Paraméterek!$C8)*Paraméterek!$B8</f>
        <v>1</v>
      </c>
      <c r="N11" s="2">
        <f>_xlfn.RANK.EQ(E11,$B11:$I11,Paraméterek!$C8)*Paraméterek!$B8</f>
        <v>3</v>
      </c>
      <c r="O11" s="2">
        <f>_xlfn.RANK.EQ(F11,$B11:$I11,Paraméterek!$C8)*Paraméterek!$B8</f>
        <v>3</v>
      </c>
      <c r="P11" s="2">
        <f>_xlfn.RANK.EQ(G11,$B11:$I11,Paraméterek!$C8)*Paraméterek!$B8</f>
        <v>6</v>
      </c>
      <c r="Q11" s="2">
        <f>_xlfn.RANK.EQ(H11,$B11:$I11,Paraméterek!$C8)*Paraméterek!$B8</f>
        <v>2</v>
      </c>
      <c r="R11" s="2">
        <f>_xlfn.RANK.EQ(I11,$B11:$I11,Paraméterek!$C8)*Paraméterek!$B8</f>
        <v>7</v>
      </c>
    </row>
    <row r="12" spans="1:18" x14ac:dyDescent="0.3">
      <c r="A12" s="28" t="s">
        <v>12</v>
      </c>
      <c r="B12" s="11">
        <v>3.0324074074074073E-3</v>
      </c>
      <c r="C12" s="11">
        <v>2.8356481481481479E-3</v>
      </c>
      <c r="D12" s="11">
        <v>3.4375E-3</v>
      </c>
      <c r="E12" s="11">
        <v>3.0555555555555557E-3</v>
      </c>
      <c r="F12" s="11">
        <v>3.3101851851851851E-3</v>
      </c>
      <c r="G12" s="11">
        <v>3.1481481481481482E-3</v>
      </c>
      <c r="H12" s="11">
        <v>3.4953703703703705E-3</v>
      </c>
      <c r="I12" s="11">
        <v>2.8356481481481479E-3</v>
      </c>
      <c r="K12" s="2">
        <f>_xlfn.RANK.EQ(B12,$B12:$I12,Paraméterek!$C9)*Paraméterek!$B9</f>
        <v>9</v>
      </c>
      <c r="L12" s="2">
        <f>_xlfn.RANK.EQ(C12,$B12:$I12,Paraméterek!$C9)*Paraméterek!$B9</f>
        <v>10.5</v>
      </c>
      <c r="M12" s="2">
        <f>_xlfn.RANK.EQ(D12,$B12:$I12,Paraméterek!$C9)*Paraméterek!$B9</f>
        <v>3</v>
      </c>
      <c r="N12" s="2">
        <f>_xlfn.RANK.EQ(E12,$B12:$I12,Paraméterek!$C9)*Paraméterek!$B9</f>
        <v>7.5</v>
      </c>
      <c r="O12" s="2">
        <f>_xlfn.RANK.EQ(F12,$B12:$I12,Paraméterek!$C9)*Paraméterek!$B9</f>
        <v>4.5</v>
      </c>
      <c r="P12" s="2">
        <f>_xlfn.RANK.EQ(G12,$B12:$I12,Paraméterek!$C9)*Paraméterek!$B9</f>
        <v>6</v>
      </c>
      <c r="Q12" s="2">
        <f>_xlfn.RANK.EQ(H12,$B12:$I12,Paraméterek!$C9)*Paraméterek!$B9</f>
        <v>1.5</v>
      </c>
      <c r="R12" s="2">
        <f>_xlfn.RANK.EQ(I12,$B12:$I12,Paraméterek!$C9)*Paraméterek!$B9</f>
        <v>10.5</v>
      </c>
    </row>
    <row r="13" spans="1:18" x14ac:dyDescent="0.3">
      <c r="A13" s="28" t="s">
        <v>13</v>
      </c>
      <c r="B13" s="2">
        <v>14</v>
      </c>
      <c r="C13" s="2">
        <v>7</v>
      </c>
      <c r="D13" s="2">
        <v>8</v>
      </c>
      <c r="E13" s="2">
        <v>15</v>
      </c>
      <c r="F13" s="2">
        <v>4</v>
      </c>
      <c r="G13" s="2">
        <v>14</v>
      </c>
      <c r="H13" s="2">
        <v>11</v>
      </c>
      <c r="I13" s="2">
        <v>16</v>
      </c>
      <c r="K13" s="2">
        <f>_xlfn.RANK.EQ(B13,$B13:$I13,Paraméterek!$C10)*Paraméterek!$B10</f>
        <v>5</v>
      </c>
      <c r="L13" s="2">
        <f>_xlfn.RANK.EQ(C13,$B13:$I13,Paraméterek!$C10)*Paraméterek!$B10</f>
        <v>2</v>
      </c>
      <c r="M13" s="2">
        <f>_xlfn.RANK.EQ(D13,$B13:$I13,Paraméterek!$C10)*Paraméterek!$B10</f>
        <v>3</v>
      </c>
      <c r="N13" s="2">
        <f>_xlfn.RANK.EQ(E13,$B13:$I13,Paraméterek!$C10)*Paraméterek!$B10</f>
        <v>7</v>
      </c>
      <c r="O13" s="2">
        <f>_xlfn.RANK.EQ(F13,$B13:$I13,Paraméterek!$C10)*Paraméterek!$B10</f>
        <v>1</v>
      </c>
      <c r="P13" s="2">
        <f>_xlfn.RANK.EQ(G13,$B13:$I13,Paraméterek!$C10)*Paraméterek!$B10</f>
        <v>5</v>
      </c>
      <c r="Q13" s="2">
        <f>_xlfn.RANK.EQ(H13,$B13:$I13,Paraméterek!$C10)*Paraméterek!$B10</f>
        <v>4</v>
      </c>
      <c r="R13" s="2">
        <f>_xlfn.RANK.EQ(I13,$B13:$I13,Paraméterek!$C10)*Paraméterek!$B10</f>
        <v>8</v>
      </c>
    </row>
    <row r="14" spans="1:18" x14ac:dyDescent="0.3">
      <c r="A14" s="28" t="s">
        <v>15</v>
      </c>
      <c r="B14" s="2">
        <v>10</v>
      </c>
      <c r="C14" s="2">
        <v>4</v>
      </c>
      <c r="D14" s="2">
        <v>6</v>
      </c>
      <c r="E14" s="2">
        <v>2</v>
      </c>
      <c r="F14" s="2">
        <v>4</v>
      </c>
      <c r="G14" s="2">
        <v>9</v>
      </c>
      <c r="H14" s="2">
        <v>5</v>
      </c>
      <c r="I14" s="2">
        <v>5</v>
      </c>
      <c r="K14" s="2">
        <f>_xlfn.RANK.EQ(B14,$B14:$I14,Paraméterek!$C11)*Paraméterek!$B11</f>
        <v>12</v>
      </c>
      <c r="L14" s="2">
        <f>_xlfn.RANK.EQ(C14,$B14:$I14,Paraméterek!$C11)*Paraméterek!$B11</f>
        <v>3</v>
      </c>
      <c r="M14" s="2">
        <f>_xlfn.RANK.EQ(D14,$B14:$I14,Paraméterek!$C11)*Paraméterek!$B11</f>
        <v>9</v>
      </c>
      <c r="N14" s="2">
        <f>_xlfn.RANK.EQ(E14,$B14:$I14,Paraméterek!$C11)*Paraméterek!$B11</f>
        <v>1.5</v>
      </c>
      <c r="O14" s="2">
        <f>_xlfn.RANK.EQ(F14,$B14:$I14,Paraméterek!$C11)*Paraméterek!$B11</f>
        <v>3</v>
      </c>
      <c r="P14" s="2">
        <f>_xlfn.RANK.EQ(G14,$B14:$I14,Paraméterek!$C11)*Paraméterek!$B11</f>
        <v>10.5</v>
      </c>
      <c r="Q14" s="2">
        <f>_xlfn.RANK.EQ(H14,$B14:$I14,Paraméterek!$C11)*Paraméterek!$B11</f>
        <v>6</v>
      </c>
      <c r="R14" s="2">
        <f>_xlfn.RANK.EQ(I14,$B14:$I14,Paraméterek!$C11)*Paraméterek!$B11</f>
        <v>6</v>
      </c>
    </row>
    <row r="15" spans="1:18" x14ac:dyDescent="0.3">
      <c r="A15" s="28" t="s">
        <v>16</v>
      </c>
      <c r="B15" s="2">
        <v>50</v>
      </c>
      <c r="C15" s="2">
        <v>21</v>
      </c>
      <c r="D15" s="2">
        <v>37</v>
      </c>
      <c r="E15" s="2">
        <v>26</v>
      </c>
      <c r="F15" s="2">
        <v>3</v>
      </c>
      <c r="G15" s="2">
        <v>48</v>
      </c>
      <c r="H15" s="2">
        <v>22</v>
      </c>
      <c r="I15" s="2">
        <v>35</v>
      </c>
      <c r="K15" s="2">
        <f>_xlfn.RANK.EQ(B15,$B15:$I15,Paraméterek!$C12)*Paraméterek!$B12</f>
        <v>8</v>
      </c>
      <c r="L15" s="2">
        <f>_xlfn.RANK.EQ(C15,$B15:$I15,Paraméterek!$C12)*Paraméterek!$B12</f>
        <v>2</v>
      </c>
      <c r="M15" s="2">
        <f>_xlfn.RANK.EQ(D15,$B15:$I15,Paraméterek!$C12)*Paraméterek!$B12</f>
        <v>6</v>
      </c>
      <c r="N15" s="2">
        <f>_xlfn.RANK.EQ(E15,$B15:$I15,Paraméterek!$C12)*Paraméterek!$B12</f>
        <v>4</v>
      </c>
      <c r="O15" s="2">
        <f>_xlfn.RANK.EQ(F15,$B15:$I15,Paraméterek!$C12)*Paraméterek!$B12</f>
        <v>1</v>
      </c>
      <c r="P15" s="2">
        <f>_xlfn.RANK.EQ(G15,$B15:$I15,Paraméterek!$C12)*Paraméterek!$B12</f>
        <v>7</v>
      </c>
      <c r="Q15" s="2">
        <f>_xlfn.RANK.EQ(H15,$B15:$I15,Paraméterek!$C12)*Paraméterek!$B12</f>
        <v>3</v>
      </c>
      <c r="R15" s="2">
        <f>_xlfn.RANK.EQ(I15,$B15:$I15,Paraméterek!$C12)*Paraméterek!$B12</f>
        <v>5</v>
      </c>
    </row>
  </sheetData>
  <pageMargins left="0.70866141732283472" right="0.70866141732283472" top="0.74803149606299213" bottom="0.74803149606299213" header="0.31496062992125984" footer="0.31496062992125984"/>
  <pageSetup paperSize="9" scale="94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3" sqref="B3"/>
    </sheetView>
  </sheetViews>
  <sheetFormatPr defaultRowHeight="14.4" x14ac:dyDescent="0.3"/>
  <cols>
    <col min="1" max="1" width="24.77734375" bestFit="1" customWidth="1"/>
    <col min="2" max="2" width="8.5546875" bestFit="1" customWidth="1"/>
    <col min="3" max="3" width="18.109375" customWidth="1"/>
  </cols>
  <sheetData>
    <row r="1" spans="1:3" ht="28.8" x14ac:dyDescent="0.3">
      <c r="A1" s="5" t="s">
        <v>0</v>
      </c>
      <c r="B1" s="5" t="s">
        <v>5</v>
      </c>
      <c r="C1" s="6" t="s">
        <v>14</v>
      </c>
    </row>
    <row r="2" spans="1:3" x14ac:dyDescent="0.3">
      <c r="A2" s="2" t="str">
        <f>Pontozás!A5</f>
        <v>Lövészet találat</v>
      </c>
      <c r="B2" s="2">
        <v>0.7</v>
      </c>
      <c r="C2" s="3">
        <v>1</v>
      </c>
    </row>
    <row r="3" spans="1:3" x14ac:dyDescent="0.3">
      <c r="A3" s="2" t="str">
        <f>Pontozás!A6</f>
        <v>Lövészet idő (sec)</v>
      </c>
      <c r="B3" s="2">
        <v>0.3</v>
      </c>
      <c r="C3" s="3">
        <v>0</v>
      </c>
    </row>
    <row r="4" spans="1:3" x14ac:dyDescent="0.3">
      <c r="A4" s="2" t="str">
        <f>Pontozás!A7</f>
        <v>Akadálypálya (perc:mp)</v>
      </c>
      <c r="B4" s="2">
        <v>1.5</v>
      </c>
      <c r="C4" s="3">
        <v>0</v>
      </c>
    </row>
    <row r="5" spans="1:3" x14ac:dyDescent="0.3">
      <c r="A5" s="2" t="str">
        <f>Pontozás!A8</f>
        <v>Gránátdobás (találat)</v>
      </c>
      <c r="B5" s="2">
        <v>0.7</v>
      </c>
      <c r="C5" s="3">
        <v>1</v>
      </c>
    </row>
    <row r="6" spans="1:3" x14ac:dyDescent="0.3">
      <c r="A6" s="2" t="str">
        <f>Pontozás!A9</f>
        <v>Gránátdobás (perc:mp)</v>
      </c>
      <c r="B6" s="2">
        <v>0.3</v>
      </c>
      <c r="C6" s="3">
        <v>0</v>
      </c>
    </row>
    <row r="7" spans="1:3" x14ac:dyDescent="0.3">
      <c r="A7" s="2" t="str">
        <f>Pontozás!A10</f>
        <v>Fegyverszerelés (mp)</v>
      </c>
      <c r="B7" s="2">
        <v>1</v>
      </c>
      <c r="C7" s="3">
        <v>0</v>
      </c>
    </row>
    <row r="8" spans="1:3" x14ac:dyDescent="0.3">
      <c r="A8" s="2" t="str">
        <f>Pontozás!A11</f>
        <v>Elsősegély (pontszám)</v>
      </c>
      <c r="B8" s="2">
        <v>1</v>
      </c>
      <c r="C8" s="3">
        <v>1</v>
      </c>
    </row>
    <row r="9" spans="1:3" x14ac:dyDescent="0.3">
      <c r="A9" s="2" t="str">
        <f>Pontozás!A12</f>
        <v>Fegyveres váltó (p:mp)</v>
      </c>
      <c r="B9" s="2">
        <v>1.5</v>
      </c>
      <c r="C9" s="3">
        <v>0</v>
      </c>
    </row>
    <row r="10" spans="1:3" x14ac:dyDescent="0.3">
      <c r="A10" s="2" t="str">
        <f>Pontozás!A13</f>
        <v>Tereptan (pont)</v>
      </c>
      <c r="B10" s="2">
        <v>1</v>
      </c>
      <c r="C10" s="3">
        <v>1</v>
      </c>
    </row>
    <row r="11" spans="1:3" x14ac:dyDescent="0.3">
      <c r="A11" s="2" t="str">
        <f>Pontozás!A14</f>
        <v>Katonai alapismeretek (pont)</v>
      </c>
      <c r="B11" s="2">
        <v>1.5</v>
      </c>
      <c r="C11" s="3">
        <v>1</v>
      </c>
    </row>
    <row r="12" spans="1:3" x14ac:dyDescent="0.3">
      <c r="A12" s="2" t="str">
        <f>Pontozás!A15</f>
        <v>Történelmi ismeretek (pont)</v>
      </c>
      <c r="B12" s="2">
        <v>1</v>
      </c>
      <c r="C12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"/>
  <sheetViews>
    <sheetView workbookViewId="0">
      <selection activeCell="A7" sqref="A7"/>
    </sheetView>
  </sheetViews>
  <sheetFormatPr defaultRowHeight="14.4" x14ac:dyDescent="0.3"/>
  <cols>
    <col min="1" max="1" width="78.109375" bestFit="1" customWidth="1"/>
    <col min="2" max="2" width="12.5546875" bestFit="1" customWidth="1"/>
  </cols>
  <sheetData>
    <row r="1" spans="1:2" x14ac:dyDescent="0.3">
      <c r="A1" s="2" t="s">
        <v>37</v>
      </c>
      <c r="B1" s="2"/>
    </row>
    <row r="2" spans="1:2" x14ac:dyDescent="0.3">
      <c r="A2" s="2" t="str">
        <f>Végeredmény!A3</f>
        <v>Szolnoki Műszaki Szakképzési Centrum Rózsa Imre Középiskolája és Kollégiuma</v>
      </c>
      <c r="B2" s="2" t="str">
        <f>Végeredmény!B3</f>
        <v>Ewengers</v>
      </c>
    </row>
    <row r="3" spans="1:2" x14ac:dyDescent="0.3">
      <c r="A3" s="2" t="str">
        <f>Végeredmény!A4</f>
        <v>Mezőtúri Református Kollégium, Gimnázium, Szakközépiskola, Általános Iskola és Óvoda</v>
      </c>
      <c r="B3" s="2" t="str">
        <f>Végeredmény!B4</f>
        <v>MRK fiúk</v>
      </c>
    </row>
    <row r="4" spans="1:2" x14ac:dyDescent="0.3">
      <c r="A4" s="2" t="str">
        <f>Végeredmény!A5</f>
        <v>Kinizsi Pál Gimnázium és Szakközépiskola</v>
      </c>
      <c r="B4" s="2" t="str">
        <f>Végeredmény!B5</f>
        <v>Kinizsi fiúk</v>
      </c>
    </row>
    <row r="5" spans="1:2" x14ac:dyDescent="0.3">
      <c r="A5" s="2" t="str">
        <f>Végeredmény!A6</f>
        <v>Szolnoki Műszaki Szakképzési Centrum Jendrassik György Gépipari Szakközépiskolája</v>
      </c>
      <c r="B5" s="2" t="str">
        <f>Végeredmény!B6</f>
        <v>Csavarkulcs</v>
      </c>
    </row>
    <row r="6" spans="1:2" x14ac:dyDescent="0.3">
      <c r="A6" s="2" t="str">
        <f>Végeredmény!A7</f>
        <v>Hajnóczy József Gimnázium, Humán Szakközépiskola és Kollégium</v>
      </c>
      <c r="B6" s="2" t="str">
        <f>Végeredmény!B7</f>
        <v>Magára bízom</v>
      </c>
    </row>
    <row r="7" spans="1:2" x14ac:dyDescent="0.3">
      <c r="A7" s="2" t="str">
        <f>Végeredmény!A8</f>
        <v>Szolnoki Műszaki Szakképzési Centrum Petőfi Sándor Építészeti és Faipari Szakképző Iskolája</v>
      </c>
      <c r="B7" s="2" t="str">
        <f>Végeredmény!B8</f>
        <v>Fahéj</v>
      </c>
    </row>
    <row r="8" spans="1:2" x14ac:dyDescent="0.3">
      <c r="A8" s="2" t="str">
        <f>Végeredmény!A9</f>
        <v>Szolnoki Műszaki Szakképzési Centrum Baross Gábor Gépipari, Közlekedési Szakképző Iskolája</v>
      </c>
      <c r="B8" s="2" t="str">
        <f>Végeredmény!B9</f>
        <v>Másnaposok</v>
      </c>
    </row>
    <row r="9" spans="1:2" x14ac:dyDescent="0.3">
      <c r="A9" s="2" t="str">
        <f>Végeredmény!A10</f>
        <v>Karcagi Szakképzési Centrum Nagy László Gimnázium</v>
      </c>
      <c r="B9" s="2" t="str">
        <f>Végeredmény!B10</f>
        <v>Konok-kunok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Végeredmény</vt:lpstr>
      <vt:lpstr>Pontozás</vt:lpstr>
      <vt:lpstr>Paraméterek</vt:lpstr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Nándor</dc:creator>
  <cp:lastModifiedBy>Kovács Nándor</cp:lastModifiedBy>
  <cp:lastPrinted>2018-05-25T12:06:36Z</cp:lastPrinted>
  <dcterms:created xsi:type="dcterms:W3CDTF">2018-05-23T11:41:56Z</dcterms:created>
  <dcterms:modified xsi:type="dcterms:W3CDTF">2023-02-20T09:16:53Z</dcterms:modified>
</cp:coreProperties>
</file>