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2. Gestión Tecnología Informática (GIT)\"/>
    </mc:Choice>
  </mc:AlternateContent>
  <bookViews>
    <workbookView xWindow="0" yWindow="0" windowWidth="21600" windowHeight="9750" tabRatio="798"/>
  </bookViews>
  <sheets>
    <sheet name="V5" sheetId="218" r:id="rId1"/>
  </sheets>
  <externalReferences>
    <externalReference r:id="rId2"/>
  </externalReferences>
  <definedNames>
    <definedName name="_xlnm.Print_Area" localSheetId="0">'V5'!$A$1:$O$144</definedName>
    <definedName name="_xlnm.Print_Titles" localSheetId="0">'V5'!$2:$5</definedName>
  </definedNames>
  <calcPr calcId="152511"/>
</workbook>
</file>

<file path=xl/calcChain.xml><?xml version="1.0" encoding="utf-8"?>
<calcChain xmlns="http://schemas.openxmlformats.org/spreadsheetml/2006/main">
  <c r="D101" i="218" l="1"/>
  <c r="B51" i="218" l="1"/>
  <c r="L25" i="218"/>
  <c r="H25" i="218"/>
  <c r="D25" i="218"/>
  <c r="L24" i="218"/>
  <c r="H24" i="218"/>
  <c r="D24" i="218"/>
  <c r="I15" i="218"/>
  <c r="D15" i="218"/>
  <c r="I14" i="218"/>
  <c r="L10" i="218"/>
  <c r="M101" i="218" s="1"/>
  <c r="E10" i="218"/>
  <c r="H101" i="218" s="1"/>
  <c r="L9" i="218"/>
  <c r="H102" i="218" s="1"/>
  <c r="E9" i="218"/>
  <c r="M102" i="218" s="1"/>
  <c r="L8" i="218"/>
  <c r="D102" i="218" s="1"/>
</calcChain>
</file>

<file path=xl/sharedStrings.xml><?xml version="1.0" encoding="utf-8"?>
<sst xmlns="http://schemas.openxmlformats.org/spreadsheetml/2006/main" count="131" uniqueCount="71">
  <si>
    <t>1. Descripción del equipo</t>
  </si>
  <si>
    <t>Modelo:</t>
  </si>
  <si>
    <t>(DD/MM/AAAA)</t>
  </si>
  <si>
    <t>2. Especificaciones</t>
  </si>
  <si>
    <t>Pantalla:</t>
  </si>
  <si>
    <t>Procesador:</t>
  </si>
  <si>
    <t>CD:</t>
  </si>
  <si>
    <t>USB:</t>
  </si>
  <si>
    <t>HDMI:</t>
  </si>
  <si>
    <t>VGA:</t>
  </si>
  <si>
    <t>Lector M.</t>
  </si>
  <si>
    <t>WiFi:</t>
  </si>
  <si>
    <t>Bluetooh:</t>
  </si>
  <si>
    <t>Lector H.</t>
  </si>
  <si>
    <t>Centro de Costo</t>
  </si>
  <si>
    <t>Observaciones</t>
  </si>
  <si>
    <t>PROCESO DE GESTIÓN IT</t>
  </si>
  <si>
    <t>GIT-FO-03</t>
  </si>
  <si>
    <t>Cámara:</t>
  </si>
  <si>
    <t>Micrófono:</t>
  </si>
  <si>
    <t>Descripción</t>
  </si>
  <si>
    <t>Aprobación</t>
  </si>
  <si>
    <t>(Fotografía equipo)</t>
  </si>
  <si>
    <t>Pag. 1 de 1</t>
  </si>
  <si>
    <t>Numero de Serie:</t>
  </si>
  <si>
    <t>Fecha Adquisicion:</t>
  </si>
  <si>
    <t>Docs. Propiedad:</t>
  </si>
  <si>
    <t>Tipo:</t>
  </si>
  <si>
    <t>Codigo Interno:</t>
  </si>
  <si>
    <t>Bateria:</t>
  </si>
  <si>
    <t>Memoria:</t>
  </si>
  <si>
    <t>GPS:</t>
  </si>
  <si>
    <t>Scanner:</t>
  </si>
  <si>
    <t>Tintas:</t>
  </si>
  <si>
    <t>Cable USB:</t>
  </si>
  <si>
    <t>Cargador:</t>
  </si>
  <si>
    <t>Manos Libres:</t>
  </si>
  <si>
    <t>Mouse:</t>
  </si>
  <si>
    <t>Teclado:</t>
  </si>
  <si>
    <t>Guaya:</t>
  </si>
  <si>
    <t>Estuche:</t>
  </si>
  <si>
    <t>Maletin:</t>
  </si>
  <si>
    <t>3. Asignación al Personal</t>
  </si>
  <si>
    <t>Licencia</t>
  </si>
  <si>
    <t>HOJA DE VIDA DE RECURSOS TECNOLOGICOS</t>
  </si>
  <si>
    <t>Marca:</t>
  </si>
  <si>
    <t>Descripcion:</t>
  </si>
  <si>
    <t>HDD (GB):</t>
  </si>
  <si>
    <t>RAM (GB):</t>
  </si>
  <si>
    <t>Accesorios</t>
  </si>
  <si>
    <t>Fecha  de Devolución</t>
  </si>
  <si>
    <t>Ubicación</t>
  </si>
  <si>
    <t>Responsable</t>
  </si>
  <si>
    <t>4. Software</t>
  </si>
  <si>
    <t>5. Observaciones</t>
  </si>
  <si>
    <t>6. Registro Fotográfico</t>
  </si>
  <si>
    <t>7. Registro de Eventos</t>
  </si>
  <si>
    <t>Cod. Interno:</t>
  </si>
  <si>
    <t>Descripción:</t>
  </si>
  <si>
    <t>No. De Serie:</t>
  </si>
  <si>
    <t>Aprobación: 
DIRECTOR IT</t>
  </si>
  <si>
    <t>Fecha de Asignación</t>
  </si>
  <si>
    <t>Fecha:</t>
  </si>
  <si>
    <t>Detalles de las Actividades Realizadas</t>
  </si>
  <si>
    <t>Versión 5</t>
  </si>
  <si>
    <t>Firma y nombre del Usuario</t>
  </si>
  <si>
    <t>Firma y nombre de la persona que realizó la actividad</t>
  </si>
  <si>
    <t>Mantenimiento::</t>
  </si>
  <si>
    <t>Obsv:</t>
  </si>
  <si>
    <t>Fecha: 01/09/2016</t>
  </si>
  <si>
    <t>Tipo de Backup: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</si>
</sst>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99"/>
      <name val="Arial"/>
      <family val="2"/>
    </font>
    <font>
      <sz val="9"/>
      <color rgb="FF0000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2" fillId="4" borderId="3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2" fillId="0" borderId="48" xfId="0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 vertical="center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6" xfId="0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 applyProtection="1">
      <alignment horizontal="center" vertical="center" wrapText="1"/>
      <protection locked="0"/>
    </xf>
    <xf numFmtId="0" fontId="8" fillId="3" borderId="49" xfId="0" applyFont="1" applyFill="1" applyBorder="1" applyAlignment="1" applyProtection="1">
      <alignment horizontal="center" vertical="center" wrapText="1"/>
      <protection locked="0"/>
    </xf>
    <xf numFmtId="0" fontId="8" fillId="3" borderId="51" xfId="0" applyFont="1" applyFill="1" applyBorder="1" applyAlignment="1" applyProtection="1">
      <alignment horizontal="center" vertical="center" wrapText="1"/>
      <protection locked="0"/>
    </xf>
    <xf numFmtId="0" fontId="8" fillId="3" borderId="33" xfId="0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 applyProtection="1">
      <alignment horizontal="center" vertical="center" wrapText="1"/>
      <protection locked="0"/>
    </xf>
    <xf numFmtId="0" fontId="8" fillId="3" borderId="34" xfId="0" applyFont="1" applyFill="1" applyBorder="1" applyAlignment="1" applyProtection="1">
      <alignment horizontal="center" vertical="center" wrapText="1"/>
      <protection locked="0"/>
    </xf>
    <xf numFmtId="0" fontId="8" fillId="3" borderId="47" xfId="0" applyFont="1" applyFill="1" applyBorder="1" applyAlignment="1" applyProtection="1">
      <alignment horizontal="center" vertical="center"/>
      <protection locked="0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  <protection locked="0"/>
    </xf>
    <xf numFmtId="0" fontId="7" fillId="0" borderId="48" xfId="0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8" fillId="3" borderId="52" xfId="0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 applyProtection="1">
      <alignment horizontal="center" vertical="center"/>
      <protection locked="0"/>
    </xf>
    <xf numFmtId="0" fontId="8" fillId="3" borderId="49" xfId="0" applyFont="1" applyFill="1" applyBorder="1" applyAlignment="1" applyProtection="1">
      <alignment horizontal="center" vertical="center"/>
      <protection locked="0"/>
    </xf>
    <xf numFmtId="0" fontId="8" fillId="3" borderId="51" xfId="0" applyFont="1" applyFill="1" applyBorder="1" applyAlignment="1" applyProtection="1">
      <alignment horizontal="center" vertical="center"/>
      <protection locked="0"/>
    </xf>
    <xf numFmtId="0" fontId="8" fillId="3" borderId="33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8" fillId="3" borderId="34" xfId="0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2" borderId="32" xfId="0" applyFont="1" applyFill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vertical="center"/>
      <protection locked="0"/>
    </xf>
    <xf numFmtId="0" fontId="2" fillId="0" borderId="48" xfId="0" applyFont="1" applyBorder="1" applyAlignment="1" applyProtection="1">
      <alignment vertical="center"/>
      <protection locked="0"/>
    </xf>
    <xf numFmtId="0" fontId="2" fillId="0" borderId="45" xfId="0" applyFont="1" applyBorder="1" applyAlignment="1" applyProtection="1">
      <alignment vertical="center"/>
      <protection locked="0"/>
    </xf>
    <xf numFmtId="14" fontId="2" fillId="0" borderId="42" xfId="0" applyNumberFormat="1" applyFont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 applyProtection="1">
      <alignment horizontal="center" vertical="center"/>
      <protection locked="0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vertical="center"/>
      <protection locked="0"/>
    </xf>
    <xf numFmtId="0" fontId="2" fillId="0" borderId="39" xfId="0" applyFont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14" fontId="2" fillId="0" borderId="41" xfId="0" applyNumberFormat="1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vertical="center"/>
      <protection locked="0"/>
    </xf>
    <xf numFmtId="0" fontId="2" fillId="0" borderId="38" xfId="0" applyFont="1" applyBorder="1" applyAlignment="1" applyProtection="1">
      <alignment vertical="center"/>
      <protection locked="0"/>
    </xf>
    <xf numFmtId="0" fontId="2" fillId="0" borderId="43" xfId="0" applyFont="1" applyBorder="1" applyAlignment="1" applyProtection="1">
      <alignment vertical="center"/>
      <protection locked="0"/>
    </xf>
    <xf numFmtId="0" fontId="2" fillId="0" borderId="52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14" fontId="2" fillId="0" borderId="40" xfId="0" applyNumberFormat="1" applyFont="1" applyBorder="1" applyAlignment="1" applyProtection="1">
      <alignment horizontal="center" vertical="center"/>
      <protection locked="0"/>
    </xf>
    <xf numFmtId="0" fontId="8" fillId="3" borderId="35" xfId="0" applyFont="1" applyFill="1" applyBorder="1" applyAlignment="1" applyProtection="1">
      <alignment horizontal="center" vertical="center"/>
      <protection locked="0"/>
    </xf>
    <xf numFmtId="0" fontId="8" fillId="3" borderId="36" xfId="0" applyFont="1" applyFill="1" applyBorder="1" applyAlignment="1" applyProtection="1">
      <alignment horizontal="center" vertical="center"/>
      <protection locked="0"/>
    </xf>
    <xf numFmtId="0" fontId="8" fillId="3" borderId="37" xfId="0" applyFont="1" applyFill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center" wrapText="1"/>
      <protection locked="0"/>
    </xf>
    <xf numFmtId="0" fontId="8" fillId="3" borderId="32" xfId="0" applyFont="1" applyFill="1" applyBorder="1" applyAlignment="1" applyProtection="1">
      <alignment horizontal="center" vertical="center" wrapText="1"/>
      <protection locked="0"/>
    </xf>
    <xf numFmtId="0" fontId="9" fillId="3" borderId="30" xfId="0" applyFont="1" applyFill="1" applyBorder="1" applyAlignment="1" applyProtection="1">
      <alignment horizontal="center" vertical="center"/>
      <protection locked="0"/>
    </xf>
    <xf numFmtId="0" fontId="9" fillId="3" borderId="32" xfId="0" applyFont="1" applyFill="1" applyBorder="1" applyAlignment="1" applyProtection="1">
      <alignment horizontal="center"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horizontal="center" vertical="center"/>
    </xf>
    <xf numFmtId="0" fontId="6" fillId="0" borderId="42" xfId="0" applyFont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  <protection locked="0"/>
    </xf>
    <xf numFmtId="0" fontId="8" fillId="3" borderId="29" xfId="0" applyFont="1" applyFill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14" fontId="2" fillId="0" borderId="1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0" borderId="50" xfId="0" applyFont="1" applyBorder="1" applyAlignment="1" applyProtection="1">
      <alignment horizontal="left" vertical="center"/>
      <protection locked="0"/>
    </xf>
    <xf numFmtId="0" fontId="10" fillId="0" borderId="49" xfId="0" applyFont="1" applyBorder="1" applyAlignment="1" applyProtection="1">
      <alignment horizontal="left" vertical="center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0" fillId="0" borderId="49" xfId="0" applyFont="1" applyBorder="1" applyAlignment="1" applyProtection="1">
      <alignment horizontal="center" vertical="center" wrapText="1"/>
      <protection locked="0"/>
    </xf>
    <xf numFmtId="0" fontId="10" fillId="0" borderId="46" xfId="0" applyFont="1" applyBorder="1" applyAlignment="1" applyProtection="1">
      <alignment horizontal="center" vertical="center"/>
      <protection locked="0"/>
    </xf>
    <xf numFmtId="14" fontId="1" fillId="0" borderId="39" xfId="0" applyNumberFormat="1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vertical="center"/>
      <protection locked="0"/>
    </xf>
    <xf numFmtId="0" fontId="7" fillId="0" borderId="39" xfId="0" applyFont="1" applyBorder="1" applyAlignment="1" applyProtection="1">
      <alignment horizontal="left" vertical="center"/>
      <protection locked="0"/>
    </xf>
    <xf numFmtId="0" fontId="7" fillId="0" borderId="35" xfId="0" applyFont="1" applyBorder="1" applyAlignment="1" applyProtection="1">
      <alignment horizontal="left" vertical="center"/>
      <protection locked="0"/>
    </xf>
    <xf numFmtId="0" fontId="7" fillId="0" borderId="36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97D"/>
      <color rgb="FF1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1</xdr:row>
      <xdr:rowOff>76200</xdr:rowOff>
    </xdr:from>
    <xdr:to>
      <xdr:col>3</xdr:col>
      <xdr:colOff>90853</xdr:colOff>
      <xdr:row>4</xdr:row>
      <xdr:rowOff>126717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" y="123825"/>
          <a:ext cx="704263" cy="6601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Inventarios/GIT-MT-03%20Matriz%20de%20Recursos%20Tecnologicos%20V01%202014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Varios"/>
      <sheetName val="Software"/>
      <sheetName val="Res. Costo"/>
      <sheetName val="Varios_Venta"/>
    </sheetNames>
    <sheetDataSet>
      <sheetData sheetId="0">
        <row r="6">
          <cell r="A6" t="str">
            <v>PC001</v>
          </cell>
          <cell r="B6" t="str">
            <v>PC</v>
          </cell>
          <cell r="C6" t="str">
            <v>PORTATIL</v>
          </cell>
          <cell r="D6" t="str">
            <v>HZ4G91RCA00253T</v>
          </cell>
          <cell r="E6" t="str">
            <v>SAMSUNG</v>
          </cell>
          <cell r="F6" t="str">
            <v>NP-300E4C-A0BCO</v>
          </cell>
          <cell r="G6" t="str">
            <v>ACTIVO</v>
          </cell>
          <cell r="H6" t="str">
            <v>IT</v>
          </cell>
          <cell r="I6" t="str">
            <v>MOISES FORERO</v>
          </cell>
          <cell r="J6" t="str">
            <v>ANDRES RONDON</v>
          </cell>
          <cell r="K6" t="str">
            <v>Intel Core i5-3210M/2,5 GHz</v>
          </cell>
          <cell r="L6">
            <v>8</v>
          </cell>
          <cell r="M6">
            <v>1000</v>
          </cell>
          <cell r="N6" t="str">
            <v>Win 10 Pro 64 Bits</v>
          </cell>
          <cell r="O6" t="str">
            <v>CARGADOR/CNBA4400242ABZ0423F5504</v>
          </cell>
          <cell r="P6" t="str">
            <v>BATERIA/CNBA4300282A100629528I13</v>
          </cell>
          <cell r="Q6" t="str">
            <v>TECLADO/1109003883</v>
          </cell>
          <cell r="R6" t="str">
            <v>MOUSE/CNBA9605696AQP53C40318</v>
          </cell>
          <cell r="S6" t="str">
            <v>BASE</v>
          </cell>
        </row>
        <row r="7">
          <cell r="A7" t="str">
            <v>PC002</v>
          </cell>
          <cell r="B7" t="str">
            <v>PC</v>
          </cell>
          <cell r="C7" t="str">
            <v>PORTATIL</v>
          </cell>
          <cell r="D7" t="str">
            <v>HZ4G91RCA00282N</v>
          </cell>
          <cell r="E7" t="str">
            <v>SAMSUNG</v>
          </cell>
          <cell r="F7" t="str">
            <v>NP-300E4C</v>
          </cell>
          <cell r="G7" t="str">
            <v>ACTIVO</v>
          </cell>
          <cell r="H7" t="str">
            <v>RH</v>
          </cell>
          <cell r="I7" t="str">
            <v>BIBIANA CANO</v>
          </cell>
          <cell r="J7" t="str">
            <v>N/A</v>
          </cell>
          <cell r="K7" t="str">
            <v>Intel Core i5-3210M/2,5 GHz</v>
          </cell>
          <cell r="L7">
            <v>8</v>
          </cell>
          <cell r="M7">
            <v>1000</v>
          </cell>
          <cell r="N7" t="str">
            <v>Win 8,1 Pro 64 Bits</v>
          </cell>
          <cell r="O7" t="str">
            <v>CARGADOR</v>
          </cell>
          <cell r="P7" t="str">
            <v>BATERIA</v>
          </cell>
          <cell r="Q7" t="str">
            <v>TECLADO, MOUSE Y BASE</v>
          </cell>
          <cell r="R7" t="str">
            <v>MOUSE</v>
          </cell>
          <cell r="S7" t="str">
            <v>BASE Y GUAYA</v>
          </cell>
        </row>
        <row r="8">
          <cell r="A8" t="str">
            <v>PC003</v>
          </cell>
          <cell r="B8" t="str">
            <v>PC</v>
          </cell>
          <cell r="C8" t="str">
            <v>PORTATIL</v>
          </cell>
          <cell r="D8" t="str">
            <v>HZ4F91TCC00813Y</v>
          </cell>
          <cell r="E8" t="str">
            <v>SAMSUNG</v>
          </cell>
          <cell r="F8" t="str">
            <v>NP-300E4C</v>
          </cell>
          <cell r="G8" t="str">
            <v>ACTIVO</v>
          </cell>
          <cell r="H8" t="str">
            <v>CONSULTORES</v>
          </cell>
          <cell r="I8" t="str">
            <v>RUBEN BOHORQUEZ</v>
          </cell>
          <cell r="J8" t="str">
            <v>ANDRES NIÑO</v>
          </cell>
          <cell r="K8" t="str">
            <v>Core i3-2328M/2.20 GHz</v>
          </cell>
          <cell r="L8">
            <v>6</v>
          </cell>
          <cell r="M8">
            <v>680</v>
          </cell>
          <cell r="N8" t="str">
            <v>Win 10 Pro 64 Bits</v>
          </cell>
          <cell r="O8" t="str">
            <v>CARGADOR/CNBA4300282A0423AC5512</v>
          </cell>
          <cell r="P8" t="str">
            <v>BATERIA/CNBA4300282AI0062B29DEE</v>
          </cell>
          <cell r="Q8" t="str">
            <v>TECLADO/1109003022</v>
          </cell>
          <cell r="R8" t="str">
            <v>MOUSE INL. + 2 BATERIAS RECARG AAA</v>
          </cell>
          <cell r="S8" t="str">
            <v>BASE</v>
          </cell>
        </row>
        <row r="9">
          <cell r="A9" t="str">
            <v>PC004</v>
          </cell>
          <cell r="B9" t="str">
            <v>PC</v>
          </cell>
          <cell r="C9" t="str">
            <v>ESCRITORIO</v>
          </cell>
          <cell r="D9" t="str">
            <v>QS01026597</v>
          </cell>
          <cell r="E9" t="str">
            <v>LENOVO</v>
          </cell>
          <cell r="F9" t="str">
            <v>AIO-C225</v>
          </cell>
          <cell r="G9" t="str">
            <v>VENDIDO</v>
          </cell>
          <cell r="H9" t="str">
            <v>Dscto por Nomina</v>
          </cell>
          <cell r="I9" t="str">
            <v>Vendido a: Dora Rojas</v>
          </cell>
          <cell r="J9" t="str">
            <v>DIANA CABARIQUE</v>
          </cell>
          <cell r="K9" t="str">
            <v>AMD E450 APU/1.65 GHz</v>
          </cell>
          <cell r="L9">
            <v>2</v>
          </cell>
          <cell r="M9">
            <v>500</v>
          </cell>
          <cell r="N9" t="str">
            <v>Win 7 Starter 32 Bits</v>
          </cell>
          <cell r="O9" t="str">
            <v>CARGADOR/11S0A37794ZVJ6XW29J9DX</v>
          </cell>
          <cell r="P9" t="str">
            <v>TECLADO/20712715</v>
          </cell>
          <cell r="Q9" t="str">
            <v>MOUSE/20867742</v>
          </cell>
          <cell r="R9" t="str">
            <v>GUAYA</v>
          </cell>
          <cell r="S9"/>
        </row>
        <row r="10">
          <cell r="A10" t="str">
            <v>PC005</v>
          </cell>
          <cell r="B10" t="str">
            <v>PC</v>
          </cell>
          <cell r="C10" t="str">
            <v>PORTATIL</v>
          </cell>
          <cell r="D10" t="str">
            <v>5CD21736M1</v>
          </cell>
          <cell r="E10" t="str">
            <v>HP</v>
          </cell>
          <cell r="F10" t="str">
            <v>PAVILION g4-1387la</v>
          </cell>
          <cell r="G10" t="str">
            <v>ACTIVO</v>
          </cell>
          <cell r="H10" t="str">
            <v>CONSULTORES</v>
          </cell>
          <cell r="I10" t="str">
            <v>GLORIA RIAÑO</v>
          </cell>
          <cell r="J10" t="str">
            <v>MARIA ANGELICA ROMAN</v>
          </cell>
          <cell r="K10" t="str">
            <v xml:space="preserve">Intel Core i5-2450M/2.50 GHz </v>
          </cell>
          <cell r="L10">
            <v>4</v>
          </cell>
          <cell r="M10">
            <v>650</v>
          </cell>
          <cell r="N10" t="str">
            <v>Win 10 Pro 64 Bits</v>
          </cell>
          <cell r="O10" t="str">
            <v>CARGADOR/WBGST0A4L1JVTU</v>
          </cell>
          <cell r="P10" t="str">
            <v>BATERIA/6BUENN1RY2K4NM</v>
          </cell>
          <cell r="Q10" t="str">
            <v>TECLADO/1109002991</v>
          </cell>
          <cell r="R10" t="str">
            <v>MOUSE/1109003382</v>
          </cell>
          <cell r="S10" t="str">
            <v>BASE Y GUAYA</v>
          </cell>
        </row>
        <row r="11">
          <cell r="A11" t="str">
            <v>PC006</v>
          </cell>
          <cell r="B11" t="str">
            <v>PC</v>
          </cell>
          <cell r="C11" t="str">
            <v>ESCRITORIO</v>
          </cell>
          <cell r="D11" t="str">
            <v>QS01026860</v>
          </cell>
          <cell r="E11" t="str">
            <v>LENOVO</v>
          </cell>
          <cell r="F11" t="str">
            <v>AIO-10076</v>
          </cell>
          <cell r="G11" t="str">
            <v>DISPONIBLE</v>
          </cell>
          <cell r="H11" t="str">
            <v>CONTABILIDAD</v>
          </cell>
          <cell r="I11" t="str">
            <v>DISPONIBLE</v>
          </cell>
          <cell r="J11" t="str">
            <v>JOSE OMAR MOLINA</v>
          </cell>
          <cell r="K11" t="str">
            <v>AMD E450 APU/1.65 GHz</v>
          </cell>
          <cell r="L11">
            <v>2</v>
          </cell>
          <cell r="M11">
            <v>500</v>
          </cell>
          <cell r="N11" t="str">
            <v>Win 7 Starter 32 Bits</v>
          </cell>
          <cell r="O11" t="str">
            <v>CARGADOR/P/N: 11S0A37794ZYJ6XW29A25X</v>
          </cell>
          <cell r="P11" t="str">
            <v>TECLADO/1109002764</v>
          </cell>
          <cell r="Q11" t="str">
            <v>MOUSE/X4G88264604544</v>
          </cell>
          <cell r="R11"/>
          <cell r="S11"/>
        </row>
        <row r="12">
          <cell r="A12" t="str">
            <v>PC007</v>
          </cell>
          <cell r="B12" t="str">
            <v>PC</v>
          </cell>
          <cell r="C12" t="str">
            <v>ESCRITORIO</v>
          </cell>
          <cell r="D12" t="str">
            <v>QS010026459</v>
          </cell>
          <cell r="E12" t="str">
            <v>LENOVO</v>
          </cell>
          <cell r="F12" t="str">
            <v>AIO-10076</v>
          </cell>
          <cell r="G12" t="str">
            <v>DISPONIBLE</v>
          </cell>
          <cell r="H12" t="str">
            <v>CONTABILIDAD</v>
          </cell>
          <cell r="I12" t="str">
            <v>DISPONIBLE</v>
          </cell>
          <cell r="J12" t="str">
            <v>JEISON GERENA</v>
          </cell>
          <cell r="K12" t="str">
            <v>AMD E450 APU/1.65 GHz</v>
          </cell>
          <cell r="L12">
            <v>2</v>
          </cell>
          <cell r="M12">
            <v>500</v>
          </cell>
          <cell r="N12" t="str">
            <v>Win 7 Starter 32 Bits</v>
          </cell>
          <cell r="O12" t="str">
            <v>CARGADOR/11S0A37794Z4J6XW29J9CS</v>
          </cell>
          <cell r="P12" t="str">
            <v>TECLADO/25200502</v>
          </cell>
          <cell r="Q12" t="str">
            <v>MOUSE/20867755</v>
          </cell>
          <cell r="R12"/>
          <cell r="S12"/>
        </row>
        <row r="13">
          <cell r="A13" t="str">
            <v>PC008</v>
          </cell>
          <cell r="B13" t="str">
            <v>PC</v>
          </cell>
          <cell r="C13" t="str">
            <v>ESCRITORIO</v>
          </cell>
          <cell r="D13" t="str">
            <v>LKGTAMH</v>
          </cell>
          <cell r="E13" t="str">
            <v>LENOVO</v>
          </cell>
          <cell r="F13" t="str">
            <v>THINKCENTRE AF1</v>
          </cell>
          <cell r="G13" t="str">
            <v>VENDIDO</v>
          </cell>
          <cell r="H13" t="str">
            <v>Recibo pago OK</v>
          </cell>
          <cell r="I13" t="str">
            <v>Vendido a: Olga Guio</v>
          </cell>
          <cell r="J13" t="str">
            <v>KAREN FRANCO</v>
          </cell>
          <cell r="K13" t="str">
            <v>Intel Pent. Dual-E2180/2.00 GHz</v>
          </cell>
          <cell r="L13">
            <v>4</v>
          </cell>
          <cell r="M13">
            <v>150</v>
          </cell>
          <cell r="N13" t="str">
            <v>Win 7 Professional 32 Bits</v>
          </cell>
          <cell r="O13" t="str">
            <v>CARGADOR</v>
          </cell>
          <cell r="P13" t="str">
            <v>TECLADO/00303405</v>
          </cell>
          <cell r="Q13" t="str">
            <v>MOUSE/PO529007007</v>
          </cell>
          <cell r="R13" t="str">
            <v>Monitor/QAN072464291</v>
          </cell>
          <cell r="S13"/>
        </row>
        <row r="14">
          <cell r="A14" t="str">
            <v>PC009</v>
          </cell>
          <cell r="B14" t="str">
            <v>PC</v>
          </cell>
          <cell r="C14" t="str">
            <v>ESCRITORIO</v>
          </cell>
          <cell r="D14" t="str">
            <v>QS01025089</v>
          </cell>
          <cell r="E14" t="str">
            <v>LENOVO</v>
          </cell>
          <cell r="F14" t="str">
            <v>AIO-10076</v>
          </cell>
          <cell r="G14" t="str">
            <v>DISPONIBLE</v>
          </cell>
          <cell r="H14" t="str">
            <v>CONTABILIDAD</v>
          </cell>
          <cell r="I14" t="str">
            <v>DISPONIBLE</v>
          </cell>
          <cell r="J14" t="str">
            <v>BEATRIZ VILLAMIL</v>
          </cell>
          <cell r="K14" t="str">
            <v>AMD E450 APU/1.65 GHz</v>
          </cell>
          <cell r="L14">
            <v>2</v>
          </cell>
          <cell r="M14">
            <v>500</v>
          </cell>
          <cell r="N14" t="str">
            <v>Win 7 Starter 32 Bits</v>
          </cell>
          <cell r="O14" t="str">
            <v>CARGADOR/11S36001678ZZ70028B2FX</v>
          </cell>
          <cell r="P14" t="str">
            <v>TECLADO/20712840</v>
          </cell>
          <cell r="Q14" t="str">
            <v>MOUSE/20868050</v>
          </cell>
          <cell r="R14"/>
          <cell r="S14"/>
        </row>
        <row r="15">
          <cell r="A15" t="str">
            <v>PC010</v>
          </cell>
          <cell r="B15" t="str">
            <v>PC</v>
          </cell>
          <cell r="C15" t="str">
            <v>PORTATIL</v>
          </cell>
          <cell r="D15" t="str">
            <v>HZ4F91TCC065X</v>
          </cell>
          <cell r="E15" t="str">
            <v>SAMSUNG</v>
          </cell>
          <cell r="F15" t="str">
            <v>NP-300E4C</v>
          </cell>
          <cell r="G15" t="str">
            <v>VENDIDO</v>
          </cell>
          <cell r="H15" t="str">
            <v>Cruce Cuentas</v>
          </cell>
          <cell r="I15" t="str">
            <v>Vendido a: Lucy de Cano</v>
          </cell>
          <cell r="J15" t="str">
            <v>PEDRO FERNANDEZ</v>
          </cell>
          <cell r="K15" t="str">
            <v>Core i3-2350M/2.30 GHz</v>
          </cell>
          <cell r="L15">
            <v>4</v>
          </cell>
          <cell r="M15">
            <v>100</v>
          </cell>
          <cell r="N15" t="str">
            <v>Win 8 Pro</v>
          </cell>
          <cell r="O15" t="str">
            <v>CARGADOR</v>
          </cell>
          <cell r="P15" t="str">
            <v>BATERIA</v>
          </cell>
          <cell r="Q15"/>
          <cell r="R15"/>
          <cell r="S15"/>
        </row>
        <row r="16">
          <cell r="A16" t="str">
            <v>PC011</v>
          </cell>
          <cell r="B16" t="str">
            <v>PC</v>
          </cell>
          <cell r="C16" t="str">
            <v>PORTATIL</v>
          </cell>
          <cell r="D16" t="str">
            <v>HRYM91AC400701W</v>
          </cell>
          <cell r="E16" t="str">
            <v>SAMSUNG</v>
          </cell>
          <cell r="F16" t="str">
            <v>NP-300E4A-B04CO</v>
          </cell>
          <cell r="G16" t="str">
            <v>DISPONIBLE</v>
          </cell>
          <cell r="H16" t="str">
            <v>CONSULTORES</v>
          </cell>
          <cell r="I16" t="str">
            <v>DISPONIBLE</v>
          </cell>
          <cell r="J16" t="str">
            <v>OLGA SOFIA SANCHEZ</v>
          </cell>
          <cell r="K16" t="str">
            <v>Intel Core i5-2450M/2.5GHz</v>
          </cell>
          <cell r="L16">
            <v>6</v>
          </cell>
          <cell r="M16">
            <v>675</v>
          </cell>
          <cell r="N16" t="str">
            <v>Win 10 Pro 64 Bits</v>
          </cell>
          <cell r="O16" t="str">
            <v>CARGADOR/CNBA4300282AI0062B29DEE</v>
          </cell>
          <cell r="P16" t="str">
            <v>BATERIA/CNBA4300282A042324C5512</v>
          </cell>
          <cell r="Q16" t="str">
            <v>Base y teclado/1109002113</v>
          </cell>
          <cell r="R16" t="str">
            <v>Mouse alambrico</v>
          </cell>
          <cell r="S16"/>
        </row>
        <row r="17">
          <cell r="A17" t="str">
            <v>PC012</v>
          </cell>
          <cell r="B17" t="str">
            <v>PC</v>
          </cell>
          <cell r="C17" t="str">
            <v>PORTATIL</v>
          </cell>
          <cell r="D17" t="str">
            <v>CNF7276RBS</v>
          </cell>
          <cell r="E17" t="str">
            <v>HP</v>
          </cell>
          <cell r="F17" t="str">
            <v>PAVILION C4</v>
          </cell>
          <cell r="G17" t="str">
            <v>EN VENTA</v>
          </cell>
          <cell r="H17" t="str">
            <v>PEDRO FERNANDEZ</v>
          </cell>
          <cell r="I17" t="str">
            <v>DISPONIBLE</v>
          </cell>
          <cell r="J17" t="str">
            <v>PEDRO FERNANDEZ</v>
          </cell>
          <cell r="K17" t="str">
            <v>Core i5-M450/2.4 GHz</v>
          </cell>
          <cell r="L17">
            <v>3</v>
          </cell>
          <cell r="M17">
            <v>480</v>
          </cell>
          <cell r="N17" t="str">
            <v>Win 7 Professional 64 Bits</v>
          </cell>
          <cell r="O17" t="str">
            <v>CARGADOR/WBGTK0A1RZM22P</v>
          </cell>
          <cell r="P17" t="str">
            <v>BATERIA/6 AZXA 58 SM Z7 21I</v>
          </cell>
          <cell r="Q17"/>
          <cell r="R17"/>
          <cell r="S17"/>
        </row>
        <row r="18">
          <cell r="A18" t="str">
            <v>PC013</v>
          </cell>
          <cell r="B18" t="str">
            <v>PC</v>
          </cell>
          <cell r="C18" t="str">
            <v>PORTATIL</v>
          </cell>
          <cell r="D18" t="str">
            <v>HRYH91VC300114L</v>
          </cell>
          <cell r="E18" t="str">
            <v>SAMSUNG</v>
          </cell>
          <cell r="F18" t="str">
            <v>NP-200A4B-A0BCO</v>
          </cell>
          <cell r="G18" t="str">
            <v>DISPONIBLE</v>
          </cell>
          <cell r="H18" t="str">
            <v>IT</v>
          </cell>
          <cell r="I18" t="str">
            <v>DISPONIBLE</v>
          </cell>
          <cell r="J18" t="str">
            <v>DIANA LOZANO</v>
          </cell>
          <cell r="K18" t="str">
            <v>Intel Core i3-2350M/2.30GHz</v>
          </cell>
          <cell r="L18">
            <v>4</v>
          </cell>
          <cell r="M18">
            <v>750</v>
          </cell>
          <cell r="N18" t="str">
            <v>Win 7 Pro 64 Bits</v>
          </cell>
          <cell r="O18" t="str">
            <v>CARGADOR</v>
          </cell>
          <cell r="P18" t="str">
            <v>BATERIA/CNBA4300282AI00635L367S</v>
          </cell>
          <cell r="Q18" t="str">
            <v>TECLADO, MOUSE Y BASE</v>
          </cell>
          <cell r="R18" t="str">
            <v>BASE Y GUAYA</v>
          </cell>
          <cell r="S18"/>
        </row>
        <row r="19">
          <cell r="A19" t="str">
            <v>PC014</v>
          </cell>
          <cell r="B19" t="str">
            <v>PC</v>
          </cell>
          <cell r="C19" t="str">
            <v>PORTATIL</v>
          </cell>
          <cell r="D19" t="str">
            <v>5CG2380DBY</v>
          </cell>
          <cell r="E19" t="str">
            <v>COMPAQ</v>
          </cell>
          <cell r="F19" t="str">
            <v>CQ45-800LA</v>
          </cell>
          <cell r="G19" t="str">
            <v>VENDIDO</v>
          </cell>
          <cell r="H19" t="str">
            <v>Recibo pago OK</v>
          </cell>
          <cell r="I19" t="str">
            <v>Vendido a Alejandra Martinez</v>
          </cell>
          <cell r="J19" t="str">
            <v>SANDRA PAOLA GUIO</v>
          </cell>
          <cell r="K19" t="str">
            <v>AMD E-300/1.3 GHz</v>
          </cell>
          <cell r="L19">
            <v>2</v>
          </cell>
          <cell r="M19">
            <v>300</v>
          </cell>
          <cell r="N19" t="str">
            <v>Win 8.1 Pro 64 Bits</v>
          </cell>
          <cell r="O19" t="str">
            <v>CARGADOR/WBGST0A3U3BM8E</v>
          </cell>
          <cell r="P19" t="str">
            <v>BATERIA/6BUENN1SE2DD7H</v>
          </cell>
          <cell r="Q19"/>
          <cell r="R19"/>
          <cell r="S19"/>
        </row>
        <row r="20">
          <cell r="A20" t="str">
            <v>PC015</v>
          </cell>
          <cell r="B20" t="str">
            <v>PC</v>
          </cell>
          <cell r="C20" t="str">
            <v>PORTATIL</v>
          </cell>
          <cell r="D20" t="str">
            <v>Z183813010030</v>
          </cell>
          <cell r="E20" t="str">
            <v>PC SMART</v>
          </cell>
          <cell r="F20" t="str">
            <v>PC SMART</v>
          </cell>
          <cell r="G20" t="str">
            <v>VENDIDO</v>
          </cell>
          <cell r="H20" t="str">
            <v>Cruce Cuentas</v>
          </cell>
          <cell r="I20" t="str">
            <v>Vendido a: Ivone Cano</v>
          </cell>
          <cell r="J20" t="str">
            <v>OLGA GUIO</v>
          </cell>
          <cell r="K20" t="str">
            <v>Intel Celeron B830/1.80 GHz</v>
          </cell>
          <cell r="L20">
            <v>4</v>
          </cell>
          <cell r="M20">
            <v>280</v>
          </cell>
          <cell r="N20" t="str">
            <v>Win 8 Single Lang. 64 Bits</v>
          </cell>
          <cell r="O20" t="str">
            <v>CARGADOR/20110256666</v>
          </cell>
          <cell r="P20" t="str">
            <v>BATERIA/CO1511245292S07226</v>
          </cell>
          <cell r="Q20"/>
          <cell r="R20"/>
          <cell r="S20"/>
        </row>
        <row r="21">
          <cell r="A21" t="str">
            <v>PC016</v>
          </cell>
          <cell r="B21" t="str">
            <v>PC</v>
          </cell>
          <cell r="C21" t="str">
            <v>PORTATIL</v>
          </cell>
          <cell r="D21" t="str">
            <v>CZSU93HB300390Z</v>
          </cell>
          <cell r="E21" t="str">
            <v>SAMSUNG</v>
          </cell>
          <cell r="F21" t="str">
            <v>NP-R540-JA06US</v>
          </cell>
          <cell r="G21" t="str">
            <v>VENDIDO</v>
          </cell>
          <cell r="H21" t="str">
            <v>Recibo pago OK</v>
          </cell>
          <cell r="I21" t="str">
            <v>Vendido a: Bibiana Cano</v>
          </cell>
          <cell r="J21" t="str">
            <v>ANGEL CALDERON</v>
          </cell>
          <cell r="K21" t="str">
            <v>Core i3-M380/2.53 Ghz</v>
          </cell>
          <cell r="L21">
            <v>4</v>
          </cell>
          <cell r="M21">
            <v>300</v>
          </cell>
          <cell r="N21" t="str">
            <v>Win 7 Ultimate 64 Bits</v>
          </cell>
          <cell r="O21" t="str">
            <v>CARGADOR/AD-6019R</v>
          </cell>
          <cell r="P21" t="str">
            <v>BATERIA/SA-R4703S2P</v>
          </cell>
          <cell r="Q21"/>
          <cell r="R21"/>
          <cell r="S21"/>
        </row>
        <row r="22">
          <cell r="A22" t="str">
            <v>PC017</v>
          </cell>
          <cell r="B22" t="str">
            <v>PC</v>
          </cell>
          <cell r="C22" t="str">
            <v>PORTATIL</v>
          </cell>
          <cell r="D22" t="str">
            <v>CZSU93GB300118Z</v>
          </cell>
          <cell r="E22" t="str">
            <v>SAMSUNG</v>
          </cell>
          <cell r="F22" t="str">
            <v>NP-R540-JA06US</v>
          </cell>
          <cell r="G22" t="str">
            <v>VENDIDO</v>
          </cell>
          <cell r="H22" t="str">
            <v>Recibo pago OK</v>
          </cell>
          <cell r="I22" t="str">
            <v>Vendido a: Bibiana Cano</v>
          </cell>
          <cell r="J22" t="str">
            <v>SHAMIR TORRES</v>
          </cell>
          <cell r="K22" t="str">
            <v>Intel Core i3-M380/2.53 Ghz</v>
          </cell>
          <cell r="L22">
            <v>4</v>
          </cell>
          <cell r="M22">
            <v>300</v>
          </cell>
          <cell r="N22" t="str">
            <v>Win 7 Ultimate 32 Bits</v>
          </cell>
          <cell r="O22" t="str">
            <v>CARGADOR/CNBA4400242AD2VH22M08OJ</v>
          </cell>
          <cell r="P22" t="str">
            <v>BATERIA/CNBA4300282AI00612M9EC2</v>
          </cell>
          <cell r="Q22"/>
          <cell r="R22"/>
          <cell r="S22"/>
        </row>
        <row r="23">
          <cell r="A23" t="str">
            <v>PC018</v>
          </cell>
          <cell r="B23" t="str">
            <v>PC</v>
          </cell>
          <cell r="C23" t="str">
            <v>PORTATIL</v>
          </cell>
          <cell r="D23" t="str">
            <v>HTQT91RC500868L</v>
          </cell>
          <cell r="E23" t="str">
            <v>SAMSUNG</v>
          </cell>
          <cell r="F23" t="str">
            <v>NP-300E4C-A03CO</v>
          </cell>
          <cell r="G23" t="str">
            <v>VENDIDO</v>
          </cell>
          <cell r="H23" t="str">
            <v>Recibo pago OK</v>
          </cell>
          <cell r="I23" t="str">
            <v>Venta a: Juan Pablo Garzon</v>
          </cell>
          <cell r="J23" t="str">
            <v>IMPRESORA RICOH</v>
          </cell>
          <cell r="K23" t="str">
            <v>Core i3-2370M/2.4GHz</v>
          </cell>
          <cell r="L23">
            <v>4</v>
          </cell>
          <cell r="M23">
            <v>450</v>
          </cell>
          <cell r="N23" t="str">
            <v>Win 7 Ultimate 64 Bits</v>
          </cell>
          <cell r="O23" t="str">
            <v>CARGADOR/CNBA4400242ADON82BD03G5</v>
          </cell>
          <cell r="P23" t="str">
            <v>BATERIA/CNBA4300282AO42325J0096</v>
          </cell>
          <cell r="Q23"/>
          <cell r="R23"/>
          <cell r="S23"/>
        </row>
        <row r="24">
          <cell r="A24" t="str">
            <v>PC019</v>
          </cell>
          <cell r="B24" t="str">
            <v>PC</v>
          </cell>
          <cell r="C24" t="str">
            <v>PORTATIL</v>
          </cell>
          <cell r="D24" t="str">
            <v>5CG238026W</v>
          </cell>
          <cell r="E24" t="str">
            <v>COMPAQ</v>
          </cell>
          <cell r="F24" t="str">
            <v>CQ45-800LA</v>
          </cell>
          <cell r="G24" t="str">
            <v>VENDIDO</v>
          </cell>
          <cell r="H24" t="str">
            <v>Recibo pago OK</v>
          </cell>
          <cell r="I24" t="str">
            <v>Vendido a: Olga Guio</v>
          </cell>
          <cell r="J24" t="str">
            <v>GINA PEÑA</v>
          </cell>
          <cell r="K24" t="str">
            <v>AMD E-300/1.3 GHz</v>
          </cell>
          <cell r="L24">
            <v>2</v>
          </cell>
          <cell r="M24">
            <v>300</v>
          </cell>
          <cell r="N24" t="str">
            <v>Win 8.1 Pro 64 Bits</v>
          </cell>
          <cell r="O24" t="str">
            <v>CARGADOR/WBGSU0BM31YTPJ</v>
          </cell>
          <cell r="P24" t="str">
            <v>BATERIA/6BZLU08UW2Z5MF</v>
          </cell>
          <cell r="Q24"/>
          <cell r="R24"/>
          <cell r="S24"/>
        </row>
        <row r="25">
          <cell r="A25" t="str">
            <v>PC020</v>
          </cell>
          <cell r="B25" t="str">
            <v>PC</v>
          </cell>
          <cell r="C25" t="str">
            <v>PORTATIL</v>
          </cell>
          <cell r="D25" t="str">
            <v>5CB2110NRR</v>
          </cell>
          <cell r="E25" t="str">
            <v>COMPAQ</v>
          </cell>
          <cell r="F25" t="str">
            <v>CQ43-410LA</v>
          </cell>
          <cell r="G25" t="str">
            <v>VENDIDO</v>
          </cell>
          <cell r="H25" t="str">
            <v>Recibo pago OK</v>
          </cell>
          <cell r="I25" t="str">
            <v>Vendido a: Olga Guio</v>
          </cell>
          <cell r="J25" t="str">
            <v>RUBEN BOHORQUEZ</v>
          </cell>
          <cell r="K25" t="str">
            <v>Intel Celeron B815/1.6 GHz</v>
          </cell>
          <cell r="L25">
            <v>2</v>
          </cell>
          <cell r="M25">
            <v>300</v>
          </cell>
          <cell r="N25" t="str">
            <v>Win Starter 32 Bits</v>
          </cell>
          <cell r="O25" t="str">
            <v>CARGADOR/WBGST0A4L2FHEG</v>
          </cell>
          <cell r="P25" t="str">
            <v>BATERIA/6BZLU06UW2VDX0</v>
          </cell>
          <cell r="Q25"/>
          <cell r="R25"/>
          <cell r="S25"/>
        </row>
        <row r="26">
          <cell r="A26" t="str">
            <v>PC021</v>
          </cell>
          <cell r="B26" t="str">
            <v>PC</v>
          </cell>
          <cell r="C26" t="str">
            <v>PORTATIL</v>
          </cell>
          <cell r="D26" t="str">
            <v>HRYH91VC300055E</v>
          </cell>
          <cell r="E26" t="str">
            <v>SAMSUNG</v>
          </cell>
          <cell r="F26" t="str">
            <v>NP-200A4B-A0BCO</v>
          </cell>
          <cell r="G26" t="str">
            <v>DISPONIBLE</v>
          </cell>
          <cell r="H26" t="str">
            <v>IT</v>
          </cell>
          <cell r="I26" t="str">
            <v>DISPONIBLE</v>
          </cell>
          <cell r="J26" t="str">
            <v>PEDRO FERNANDEZ</v>
          </cell>
          <cell r="K26" t="str">
            <v>Intel Core i3-2350M/2.30 GHz</v>
          </cell>
          <cell r="L26">
            <v>5</v>
          </cell>
          <cell r="M26">
            <v>680</v>
          </cell>
          <cell r="N26" t="str">
            <v>Win 8.1 Pro 64 Bits</v>
          </cell>
          <cell r="O26" t="str">
            <v>CARGADOR/CNBA44-00242A</v>
          </cell>
          <cell r="P26" t="str">
            <v>BATERIA/CNBA4300282A04232375278</v>
          </cell>
          <cell r="Q26"/>
          <cell r="R26"/>
          <cell r="S26"/>
        </row>
        <row r="27">
          <cell r="A27" t="str">
            <v>PC022</v>
          </cell>
          <cell r="B27" t="str">
            <v>PC</v>
          </cell>
          <cell r="C27" t="str">
            <v>PORTATIL</v>
          </cell>
          <cell r="D27" t="str">
            <v>HZ4F91QD200362A</v>
          </cell>
          <cell r="E27" t="str">
            <v>SAMSUNG</v>
          </cell>
          <cell r="F27" t="str">
            <v>NP-300E4C-A0ACO</v>
          </cell>
          <cell r="G27" t="str">
            <v>ACTIVO</v>
          </cell>
          <cell r="H27" t="str">
            <v>ESC. FORMACION</v>
          </cell>
          <cell r="I27" t="str">
            <v>OLGA GUIO</v>
          </cell>
          <cell r="J27" t="str">
            <v>OLGA GUIO</v>
          </cell>
          <cell r="K27" t="str">
            <v>Intel Core i3-2328M/2.20 GHz</v>
          </cell>
          <cell r="L27">
            <v>4</v>
          </cell>
          <cell r="M27">
            <v>750</v>
          </cell>
          <cell r="N27" t="str">
            <v>Win 7 Ultimate 64 Bits</v>
          </cell>
          <cell r="O27" t="str">
            <v>CARGADOR/090628-11</v>
          </cell>
          <cell r="P27" t="str">
            <v>BATERIA/CNBA4300282AI0062CH13DE</v>
          </cell>
          <cell r="Q27" t="str">
            <v>TECLADO/1109002038</v>
          </cell>
          <cell r="R27" t="str">
            <v>BASE</v>
          </cell>
          <cell r="S27"/>
        </row>
        <row r="28">
          <cell r="A28" t="str">
            <v>PC023</v>
          </cell>
          <cell r="B28" t="str">
            <v>PC</v>
          </cell>
          <cell r="C28" t="str">
            <v>ESCRITORIO</v>
          </cell>
          <cell r="D28" t="str">
            <v>LKGTAHH</v>
          </cell>
          <cell r="E28" t="str">
            <v>LENOVO</v>
          </cell>
          <cell r="F28" t="str">
            <v>THINKCENTRE AF1</v>
          </cell>
          <cell r="G28" t="str">
            <v>EN VENTA</v>
          </cell>
          <cell r="H28" t="str">
            <v>IT</v>
          </cell>
          <cell r="I28" t="str">
            <v>DISPONIBLE</v>
          </cell>
          <cell r="J28" t="str">
            <v>JULY RODRIGUEZ</v>
          </cell>
          <cell r="K28" t="str">
            <v>Intel Pent. Dual-E2180/2.00 GHz</v>
          </cell>
          <cell r="L28">
            <v>1</v>
          </cell>
          <cell r="M28">
            <v>150</v>
          </cell>
          <cell r="N28" t="str">
            <v>Win Pro 32 Bits</v>
          </cell>
          <cell r="O28" t="str">
            <v xml:space="preserve">Monior ViewSonic / QAN072464288 </v>
          </cell>
          <cell r="P28" t="str">
            <v>Teclado / 00303405</v>
          </cell>
          <cell r="Q28" t="str">
            <v>Mouse / K953112677</v>
          </cell>
          <cell r="R28" t="str">
            <v>WiFi Dlink / DR5B269024315</v>
          </cell>
          <cell r="S28"/>
        </row>
        <row r="29">
          <cell r="A29" t="str">
            <v>PC024</v>
          </cell>
          <cell r="B29" t="str">
            <v>PC</v>
          </cell>
          <cell r="C29" t="str">
            <v>ESCRITORIO</v>
          </cell>
          <cell r="D29">
            <v>46459</v>
          </cell>
          <cell r="E29" t="str">
            <v>PCK</v>
          </cell>
          <cell r="F29" t="str">
            <v>TORRE</v>
          </cell>
          <cell r="G29" t="str">
            <v>ACTIVO</v>
          </cell>
          <cell r="H29" t="str">
            <v>CONTABILIDAD</v>
          </cell>
          <cell r="I29" t="str">
            <v>JAIME MORENO</v>
          </cell>
          <cell r="J29"/>
          <cell r="K29" t="str">
            <v>Intel Core i3-3220/3.3 GHz</v>
          </cell>
          <cell r="L29">
            <v>6</v>
          </cell>
          <cell r="M29">
            <v>500</v>
          </cell>
          <cell r="N29" t="str">
            <v>Win 8,1 Pro 64 Bits</v>
          </cell>
          <cell r="O29" t="str">
            <v xml:space="preserve">Monior ViewSonic / </v>
          </cell>
          <cell r="P29" t="str">
            <v>Teclado / 2CE135303001</v>
          </cell>
          <cell r="Q29" t="str">
            <v>Mouse / 2CE135303001</v>
          </cell>
          <cell r="R29"/>
          <cell r="S29"/>
        </row>
        <row r="30">
          <cell r="A30" t="str">
            <v>PC025</v>
          </cell>
          <cell r="B30" t="str">
            <v>PC</v>
          </cell>
          <cell r="C30" t="str">
            <v>ESCRITORIO</v>
          </cell>
          <cell r="D30" t="str">
            <v>QS01024869</v>
          </cell>
          <cell r="E30" t="str">
            <v>LENOVO</v>
          </cell>
          <cell r="F30" t="str">
            <v>C225</v>
          </cell>
          <cell r="G30" t="str">
            <v>VENDIDO</v>
          </cell>
          <cell r="H30" t="str">
            <v>Recibo pago OK</v>
          </cell>
          <cell r="I30" t="str">
            <v>Vendido a:  Moises Forero</v>
          </cell>
          <cell r="J30" t="str">
            <v>MARGARITA QUIROZ</v>
          </cell>
          <cell r="K30" t="str">
            <v>AMD E450 APU/1.65 GHz</v>
          </cell>
          <cell r="L30">
            <v>2</v>
          </cell>
          <cell r="M30">
            <v>500</v>
          </cell>
          <cell r="N30" t="str">
            <v>Win 7 Starter 32 Bits</v>
          </cell>
          <cell r="O30" t="str">
            <v>CARGADOR/11SA37794ZVJ6XW29A023</v>
          </cell>
          <cell r="P30" t="str">
            <v>TECLADO/20712373</v>
          </cell>
          <cell r="Q30" t="str">
            <v>MOUSE/20873040</v>
          </cell>
          <cell r="R30"/>
          <cell r="S30"/>
        </row>
        <row r="31">
          <cell r="A31" t="str">
            <v>PC026</v>
          </cell>
          <cell r="B31" t="str">
            <v>PC</v>
          </cell>
          <cell r="C31" t="str">
            <v>PORTATIL</v>
          </cell>
          <cell r="D31" t="str">
            <v>CNF0204WS7</v>
          </cell>
          <cell r="E31" t="str">
            <v>COMPAQ</v>
          </cell>
          <cell r="F31" t="str">
            <v>Presario CQ42-121LA</v>
          </cell>
          <cell r="G31" t="str">
            <v>NO DISP.</v>
          </cell>
          <cell r="H31" t="str">
            <v>PACIFIC</v>
          </cell>
          <cell r="I31" t="str">
            <v>DEVUELTO A PACIFIC</v>
          </cell>
          <cell r="J31" t="str">
            <v>LUIS ALBERTO VILLEGAS</v>
          </cell>
          <cell r="K31" t="str">
            <v>AMD V120/2.20GHz</v>
          </cell>
          <cell r="L31">
            <v>1</v>
          </cell>
          <cell r="M31">
            <v>232</v>
          </cell>
          <cell r="N31" t="str">
            <v>Win 7 Starter 32 Bits</v>
          </cell>
          <cell r="O31" t="str">
            <v>CARGADOR/WBGSV0ADDYT173</v>
          </cell>
          <cell r="P31" t="str">
            <v>BATERIA/HOHPCQ42LP1310180011</v>
          </cell>
          <cell r="Q31"/>
          <cell r="R31"/>
          <cell r="S31"/>
        </row>
        <row r="32">
          <cell r="A32" t="str">
            <v>PCPRE001</v>
          </cell>
          <cell r="B32" t="str">
            <v>PC</v>
          </cell>
          <cell r="C32" t="str">
            <v>PORTATIL</v>
          </cell>
          <cell r="D32" t="str">
            <v>3D019706C</v>
          </cell>
          <cell r="E32" t="str">
            <v>TOSHIBA</v>
          </cell>
          <cell r="F32" t="str">
            <v>Satellite C845-SP4143SL</v>
          </cell>
          <cell r="G32" t="str">
            <v>ACTIVO</v>
          </cell>
          <cell r="H32" t="str">
            <v>GERENCIA</v>
          </cell>
          <cell r="I32" t="str">
            <v>DIANA CANO</v>
          </cell>
          <cell r="J32" t="str">
            <v>JULIETTE PALTA</v>
          </cell>
          <cell r="K32" t="str">
            <v>Intel Core i3 2328M/2.20GHz</v>
          </cell>
          <cell r="L32">
            <v>2</v>
          </cell>
          <cell r="M32">
            <v>488</v>
          </cell>
          <cell r="N32" t="str">
            <v>Win 10 Pro 64 Bits</v>
          </cell>
          <cell r="O32" t="str">
            <v xml:space="preserve">Cargador /T13010078271A03 </v>
          </cell>
          <cell r="P32" t="str">
            <v>Bateria / D20606579BLA</v>
          </cell>
          <cell r="Q32"/>
          <cell r="R32"/>
          <cell r="S32"/>
        </row>
        <row r="33">
          <cell r="A33" t="str">
            <v>PCPRE002</v>
          </cell>
          <cell r="B33" t="str">
            <v>PC</v>
          </cell>
          <cell r="C33" t="str">
            <v>PORTATIL</v>
          </cell>
          <cell r="D33" t="str">
            <v>1D140695C</v>
          </cell>
          <cell r="E33" t="str">
            <v>TOSHIBA</v>
          </cell>
          <cell r="F33" t="str">
            <v>Satellite C845-SP4143SL</v>
          </cell>
          <cell r="G33" t="str">
            <v>DISPONIBLE</v>
          </cell>
          <cell r="H33" t="str">
            <v>IT</v>
          </cell>
          <cell r="I33" t="str">
            <v>DISPONIBLE</v>
          </cell>
          <cell r="J33" t="str">
            <v>DIANA FLOREZ</v>
          </cell>
          <cell r="K33" t="str">
            <v>Intel Core i3-2328M/2.20GHz</v>
          </cell>
          <cell r="L33">
            <v>2</v>
          </cell>
          <cell r="M33">
            <v>460</v>
          </cell>
          <cell r="N33" t="str">
            <v>Win 8,1 Pro 64 Bits</v>
          </cell>
          <cell r="O33" t="str">
            <v>Cargador /T13010077857A03</v>
          </cell>
          <cell r="P33" t="str">
            <v>Bateria /D10923460BLA</v>
          </cell>
          <cell r="Q33"/>
          <cell r="R33"/>
          <cell r="S33"/>
        </row>
        <row r="34">
          <cell r="A34" t="str">
            <v>PCPRE003</v>
          </cell>
          <cell r="B34" t="str">
            <v>PC</v>
          </cell>
          <cell r="C34" t="str">
            <v>PORTATIL</v>
          </cell>
          <cell r="D34" t="str">
            <v>2D110097C</v>
          </cell>
          <cell r="E34" t="str">
            <v>TOSHIBA</v>
          </cell>
          <cell r="F34" t="str">
            <v>Satellite C845-SP4143SL</v>
          </cell>
          <cell r="G34" t="str">
            <v>VENDIDO</v>
          </cell>
          <cell r="H34" t="str">
            <v>IT</v>
          </cell>
          <cell r="I34" t="str">
            <v>Vendido a: Armando Garzon</v>
          </cell>
          <cell r="J34" t="str">
            <v>JORGE RAMIREZ</v>
          </cell>
          <cell r="K34" t="str">
            <v>Intel Core i3-2328M/2.20GHz</v>
          </cell>
          <cell r="L34">
            <v>2</v>
          </cell>
          <cell r="M34">
            <v>450</v>
          </cell>
          <cell r="N34" t="str">
            <v>Win 8 Single Languaje 64 Bits</v>
          </cell>
          <cell r="O34" t="str">
            <v>Cargador /T13030020637A03</v>
          </cell>
          <cell r="P34" t="str">
            <v>Bateria /D13002961BLA</v>
          </cell>
          <cell r="Q34"/>
          <cell r="R34"/>
          <cell r="S34"/>
        </row>
        <row r="35">
          <cell r="A35" t="str">
            <v>PCPRE004</v>
          </cell>
          <cell r="B35" t="str">
            <v>PC</v>
          </cell>
          <cell r="C35" t="str">
            <v>PORTATIL</v>
          </cell>
          <cell r="D35" t="str">
            <v>HUG691FC501037</v>
          </cell>
          <cell r="E35" t="str">
            <v>SAMSUNG</v>
          </cell>
          <cell r="F35" t="str">
            <v>NP300E4X-A0200</v>
          </cell>
          <cell r="G35" t="str">
            <v>VENDIDO</v>
          </cell>
          <cell r="H35" t="str">
            <v>Cruce Ctas Cobro: 6828 y 6869 de Compureparamos</v>
          </cell>
          <cell r="I35" t="str">
            <v>Vendido a:  Moises Forero</v>
          </cell>
          <cell r="J35" t="str">
            <v>PRE</v>
          </cell>
          <cell r="K35" t="str">
            <v>Intel Core i3-2370M/2.4GHz</v>
          </cell>
          <cell r="L35">
            <v>4</v>
          </cell>
          <cell r="M35">
            <v>680</v>
          </cell>
          <cell r="N35" t="str">
            <v>Win 7 Ultimate 64 Bits</v>
          </cell>
          <cell r="O35" t="str">
            <v>No tiene cargador</v>
          </cell>
          <cell r="P35" t="str">
            <v>Bateria /CNBA4300282AI00624P1286</v>
          </cell>
          <cell r="Q35"/>
          <cell r="R35"/>
          <cell r="S35"/>
        </row>
        <row r="36">
          <cell r="A36" t="str">
            <v>PCPRE005</v>
          </cell>
          <cell r="B36" t="str">
            <v>PC</v>
          </cell>
          <cell r="C36" t="str">
            <v>PORTATIL</v>
          </cell>
          <cell r="D36" t="str">
            <v>2CE2070SF5</v>
          </cell>
          <cell r="E36" t="str">
            <v>HP</v>
          </cell>
          <cell r="F36" t="str">
            <v>dm4-3080la</v>
          </cell>
          <cell r="G36" t="str">
            <v>DISPONIBLE</v>
          </cell>
          <cell r="H36" t="str">
            <v>IT</v>
          </cell>
          <cell r="I36" t="str">
            <v>DISPONIBLE</v>
          </cell>
          <cell r="J36" t="str">
            <v>TATIANA TORO</v>
          </cell>
          <cell r="K36" t="str">
            <v>Intel Core i5-2450M/2.50GHz</v>
          </cell>
          <cell r="L36">
            <v>6</v>
          </cell>
          <cell r="M36">
            <v>630</v>
          </cell>
          <cell r="N36" t="str">
            <v>Win 10 Pro 64 Bits</v>
          </cell>
          <cell r="O36" t="str">
            <v>Cargador /WBGSU0BM31YU0P</v>
          </cell>
          <cell r="P36" t="str">
            <v>Bateria /6 BUDQ 48 SM 1Y 32R</v>
          </cell>
          <cell r="Q36"/>
          <cell r="R36"/>
          <cell r="S36"/>
        </row>
        <row r="37">
          <cell r="A37" t="str">
            <v>PCPRE006</v>
          </cell>
          <cell r="B37" t="str">
            <v>PC</v>
          </cell>
          <cell r="C37" t="str">
            <v>PORTATIL</v>
          </cell>
          <cell r="D37" t="str">
            <v>2CE2070SW7</v>
          </cell>
          <cell r="E37" t="str">
            <v>HP</v>
          </cell>
          <cell r="F37" t="str">
            <v>Pavilion dm4-3080la</v>
          </cell>
          <cell r="G37" t="str">
            <v>VENDIDO</v>
          </cell>
          <cell r="H37" t="str">
            <v>Recibo pago OK</v>
          </cell>
          <cell r="I37" t="str">
            <v>Vendido a: Olga Guio</v>
          </cell>
          <cell r="J37" t="str">
            <v>NELSON CASTRO</v>
          </cell>
          <cell r="K37" t="str">
            <v>Intel Core i5-2450M/2.50GHz</v>
          </cell>
          <cell r="L37">
            <v>6</v>
          </cell>
          <cell r="M37">
            <v>600</v>
          </cell>
          <cell r="N37" t="str">
            <v>Win 8.1 Pro 64 Bits</v>
          </cell>
          <cell r="O37" t="str">
            <v>Cargador/ WBGSU0BN41SU5D</v>
          </cell>
          <cell r="P37" t="str">
            <v>Bateria /6 BUDQ 48SM 1Y 5D6</v>
          </cell>
          <cell r="Q37"/>
          <cell r="R37"/>
          <cell r="S37"/>
        </row>
        <row r="38">
          <cell r="A38" t="str">
            <v>PCPRE007</v>
          </cell>
          <cell r="B38" t="str">
            <v>PC</v>
          </cell>
          <cell r="C38" t="str">
            <v>PORTATIL</v>
          </cell>
          <cell r="D38" t="str">
            <v>HRYH91VC300099K</v>
          </cell>
          <cell r="E38" t="str">
            <v>SAMSUNG</v>
          </cell>
          <cell r="F38" t="str">
            <v>NP200A4B-A0BCO</v>
          </cell>
          <cell r="G38" t="str">
            <v>ACTIVO</v>
          </cell>
          <cell r="H38" t="str">
            <v>LOGISTICA</v>
          </cell>
          <cell r="I38" t="str">
            <v xml:space="preserve">ANDREA SANABRIA </v>
          </cell>
          <cell r="J38" t="str">
            <v>LUIS ALBERTO VILLEGAS</v>
          </cell>
          <cell r="K38" t="str">
            <v>Intel Core i3-2350M/2.30GHz</v>
          </cell>
          <cell r="L38">
            <v>4</v>
          </cell>
          <cell r="M38">
            <v>700</v>
          </cell>
          <cell r="N38" t="str">
            <v>Win 8.1 Pro 64 Bits</v>
          </cell>
          <cell r="O38" t="str">
            <v>Cargador/ CNBA4400242AD2VH22M08I1</v>
          </cell>
          <cell r="P38" t="str">
            <v>Bateria /CNBA4300282A04232374796</v>
          </cell>
          <cell r="Q38"/>
          <cell r="R38"/>
          <cell r="S38"/>
        </row>
        <row r="39">
          <cell r="A39" t="str">
            <v>PCPRE008</v>
          </cell>
          <cell r="B39" t="str">
            <v>PC</v>
          </cell>
          <cell r="C39" t="str">
            <v>PORTATIL</v>
          </cell>
          <cell r="D39" t="str">
            <v>HRYH91VC300014K</v>
          </cell>
          <cell r="E39" t="str">
            <v>SAMSUNG</v>
          </cell>
          <cell r="F39" t="str">
            <v>NP200A4B-A0BCO</v>
          </cell>
          <cell r="G39" t="str">
            <v>DISPONIBLE</v>
          </cell>
          <cell r="H39" t="str">
            <v>CONSULTORES</v>
          </cell>
          <cell r="I39" t="str">
            <v>DISPONIBLE</v>
          </cell>
          <cell r="J39" t="str">
            <v>ALEJANDRA MARTINEZ</v>
          </cell>
          <cell r="K39" t="str">
            <v>Intel Core i3-2350M/2.30GHz</v>
          </cell>
          <cell r="L39">
            <v>4</v>
          </cell>
          <cell r="M39">
            <v>700</v>
          </cell>
          <cell r="N39" t="str">
            <v>Win 7 Ultimate 64 Bits</v>
          </cell>
          <cell r="O39" t="str">
            <v>Cargador /CNBA4400242AD2VH22M08IC</v>
          </cell>
          <cell r="P39" t="str">
            <v>Bateria /CNBA4300282A04232351700</v>
          </cell>
          <cell r="Q39"/>
          <cell r="R39"/>
          <cell r="S39"/>
        </row>
        <row r="40">
          <cell r="A40" t="str">
            <v>PCPRE009</v>
          </cell>
          <cell r="B40" t="str">
            <v>PC</v>
          </cell>
          <cell r="C40" t="str">
            <v>PORTATIL</v>
          </cell>
          <cell r="D40" t="str">
            <v>2D110089C</v>
          </cell>
          <cell r="E40" t="str">
            <v>TOSHIBA</v>
          </cell>
          <cell r="F40" t="str">
            <v>Satellite C845-SP4143SL</v>
          </cell>
          <cell r="G40" t="str">
            <v>ACTIVO</v>
          </cell>
          <cell r="H40" t="str">
            <v>IT</v>
          </cell>
          <cell r="I40" t="str">
            <v>JESUS VEGA</v>
          </cell>
          <cell r="J40" t="str">
            <v>JIMMY TORRES</v>
          </cell>
          <cell r="K40" t="str">
            <v>Intel Core i3-2328M/2.20 GHz</v>
          </cell>
          <cell r="L40">
            <v>6</v>
          </cell>
          <cell r="M40">
            <v>460</v>
          </cell>
          <cell r="N40" t="str">
            <v>Win 10 H Single Languaje 64 Bits</v>
          </cell>
          <cell r="O40" t="str">
            <v>Cargador /T13010077825A03</v>
          </cell>
          <cell r="P40" t="str">
            <v>Bateria /D13002965BLA</v>
          </cell>
          <cell r="Q40" t="str">
            <v>TECLADO/1109003917</v>
          </cell>
          <cell r="R40" t="str">
            <v>MOUSE/1109001426</v>
          </cell>
          <cell r="S40" t="str">
            <v>BASE</v>
          </cell>
        </row>
        <row r="41">
          <cell r="A41" t="str">
            <v>PCPRE010</v>
          </cell>
          <cell r="B41" t="str">
            <v>PC</v>
          </cell>
          <cell r="C41" t="str">
            <v>PORTATIL</v>
          </cell>
          <cell r="D41" t="str">
            <v>2D123306C</v>
          </cell>
          <cell r="E41" t="str">
            <v>TOSHIBA</v>
          </cell>
          <cell r="F41" t="str">
            <v>Satellite L845-SP4146KL</v>
          </cell>
          <cell r="G41" t="str">
            <v>ACTIVO</v>
          </cell>
          <cell r="H41" t="str">
            <v>CONTABILIDAD</v>
          </cell>
          <cell r="I41" t="str">
            <v>SANDRA CORTES</v>
          </cell>
          <cell r="J41" t="str">
            <v>KAREN FRANCO</v>
          </cell>
          <cell r="K41" t="str">
            <v>Intel Core i5-3230M/2.60GHz</v>
          </cell>
          <cell r="L41">
            <v>6</v>
          </cell>
          <cell r="M41">
            <v>490</v>
          </cell>
          <cell r="N41" t="str">
            <v>Win 10 Pro 64 Bits</v>
          </cell>
          <cell r="O41" t="str">
            <v>Cargador /T13010070561A03</v>
          </cell>
          <cell r="P41" t="str">
            <v>Bateria /D21501587DDB</v>
          </cell>
          <cell r="Q41"/>
          <cell r="R41"/>
          <cell r="S41"/>
        </row>
        <row r="42">
          <cell r="A42" t="str">
            <v>PCPRE011</v>
          </cell>
          <cell r="B42" t="str">
            <v>PC</v>
          </cell>
          <cell r="C42" t="str">
            <v>PORTATIL</v>
          </cell>
          <cell r="D42" t="str">
            <v>HRYH91VC300191E</v>
          </cell>
          <cell r="E42" t="str">
            <v>SAMSUNG</v>
          </cell>
          <cell r="F42" t="str">
            <v>NP200A4B-A0BCO</v>
          </cell>
          <cell r="G42" t="str">
            <v>DISPONIBLE</v>
          </cell>
          <cell r="H42" t="str">
            <v>CENTRO CABLEADO</v>
          </cell>
          <cell r="I42" t="str">
            <v>DISPONIBLE</v>
          </cell>
          <cell r="J42" t="str">
            <v>CAMILO LOPEZ</v>
          </cell>
          <cell r="K42" t="str">
            <v>Intel Core i3-2350M/2.30GHz</v>
          </cell>
          <cell r="L42">
            <v>4</v>
          </cell>
          <cell r="M42">
            <v>650</v>
          </cell>
          <cell r="N42" t="str">
            <v>Win 8.1 Pro 64 Bits</v>
          </cell>
          <cell r="O42" t="str">
            <v>Cargador /CNBA4400242ADON824C0FP3</v>
          </cell>
          <cell r="P42" t="str">
            <v>Bateria /CNBA4300282A04232T3931</v>
          </cell>
          <cell r="Q42"/>
          <cell r="R42"/>
          <cell r="S42"/>
        </row>
        <row r="43">
          <cell r="A43" t="str">
            <v>PCPRE012</v>
          </cell>
          <cell r="B43" t="str">
            <v>PC</v>
          </cell>
          <cell r="C43" t="str">
            <v>PORTATIL</v>
          </cell>
          <cell r="D43" t="str">
            <v>WB08544835</v>
          </cell>
          <cell r="E43" t="str">
            <v>LENOVO</v>
          </cell>
          <cell r="F43" t="str">
            <v>G480 20156</v>
          </cell>
          <cell r="G43" t="str">
            <v>ACTIVO</v>
          </cell>
          <cell r="H43" t="str">
            <v>CONSULTORES</v>
          </cell>
          <cell r="I43" t="str">
            <v>CESAR MERCHAN</v>
          </cell>
          <cell r="J43" t="str">
            <v>PRE</v>
          </cell>
          <cell r="K43" t="str">
            <v>Intel Core i3-3110M/2.40GHz</v>
          </cell>
          <cell r="L43">
            <v>4</v>
          </cell>
          <cell r="M43">
            <v>960</v>
          </cell>
          <cell r="N43" t="str">
            <v>Win 10 Pro 64 Bits</v>
          </cell>
          <cell r="O43" t="str">
            <v>Cargador /11S36001651ZZB0029C0SJ</v>
          </cell>
          <cell r="P43" t="str">
            <v>Bateria /11S121500040ZB0129CNNC</v>
          </cell>
          <cell r="Q43" t="str">
            <v>Base y Teclado/1109002093</v>
          </cell>
          <cell r="R43" t="str">
            <v>Mouse Inalambrico/1109001212</v>
          </cell>
          <cell r="S43" t="str">
            <v>Dos baterias recargables AAA</v>
          </cell>
        </row>
        <row r="44">
          <cell r="A44" t="str">
            <v>PCPRE013</v>
          </cell>
          <cell r="B44" t="str">
            <v>PC</v>
          </cell>
          <cell r="C44" t="str">
            <v>PORTATIL</v>
          </cell>
          <cell r="D44" t="str">
            <v>CND2420T5G</v>
          </cell>
          <cell r="E44" t="str">
            <v>HP</v>
          </cell>
          <cell r="F44" t="str">
            <v>ENVY 4-1130LA</v>
          </cell>
          <cell r="G44" t="str">
            <v>DISPONIBLE</v>
          </cell>
          <cell r="H44" t="str">
            <v>IT</v>
          </cell>
          <cell r="I44" t="str">
            <v>DISPONIBLE</v>
          </cell>
          <cell r="J44" t="str">
            <v>JUAN PABLO GARZON</v>
          </cell>
          <cell r="K44" t="str">
            <v>Intel Core i3-3217U/1.80 GHz</v>
          </cell>
          <cell r="L44">
            <v>4</v>
          </cell>
          <cell r="M44">
            <v>500</v>
          </cell>
          <cell r="N44" t="str">
            <v>Win 10 Pro 64 Bits</v>
          </cell>
          <cell r="O44" t="str">
            <v>Cargador /WCNWU0A3U3GCRU</v>
          </cell>
          <cell r="P44" t="str">
            <v>Bateria Interna</v>
          </cell>
          <cell r="Q44"/>
          <cell r="R44"/>
          <cell r="S44"/>
        </row>
        <row r="45">
          <cell r="A45" t="str">
            <v>PCPRE014</v>
          </cell>
          <cell r="B45" t="str">
            <v>PC</v>
          </cell>
          <cell r="C45" t="str">
            <v>PORTATIL</v>
          </cell>
          <cell r="D45" t="str">
            <v>CND2420T40</v>
          </cell>
          <cell r="E45" t="str">
            <v>HP</v>
          </cell>
          <cell r="F45" t="str">
            <v>ENVY 4-1130LA</v>
          </cell>
          <cell r="G45" t="str">
            <v>DISPONIBLE</v>
          </cell>
          <cell r="H45" t="str">
            <v>IT</v>
          </cell>
          <cell r="I45" t="str">
            <v>DISPONIBLE</v>
          </cell>
          <cell r="J45" t="str">
            <v>ADRIAN PRIETO</v>
          </cell>
          <cell r="K45" t="str">
            <v>Intel Core i3-3217U/1.80 GHz</v>
          </cell>
          <cell r="L45">
            <v>4</v>
          </cell>
          <cell r="M45">
            <v>480</v>
          </cell>
          <cell r="N45" t="str">
            <v>Win 10 Pro 64 Bits</v>
          </cell>
          <cell r="O45" t="str">
            <v>Cargador/WCNWV0AHH3I469</v>
          </cell>
          <cell r="P45" t="str">
            <v>Bateria Interna</v>
          </cell>
          <cell r="Q45"/>
          <cell r="R45"/>
          <cell r="S45"/>
        </row>
        <row r="46">
          <cell r="A46" t="str">
            <v>PCPRE015</v>
          </cell>
          <cell r="B46" t="str">
            <v>PC</v>
          </cell>
          <cell r="C46" t="str">
            <v>PORTATIL</v>
          </cell>
          <cell r="D46" t="str">
            <v>CND2450ZKJ</v>
          </cell>
          <cell r="E46" t="str">
            <v>HP</v>
          </cell>
          <cell r="F46" t="str">
            <v>ENVY 4-1130LA</v>
          </cell>
          <cell r="G46" t="str">
            <v>ACTIVO</v>
          </cell>
          <cell r="H46" t="str">
            <v>CONTABILIDAD</v>
          </cell>
          <cell r="I46" t="str">
            <v>JAIME MORENO</v>
          </cell>
          <cell r="J46" t="str">
            <v>MIGUEL PABON</v>
          </cell>
          <cell r="K46" t="str">
            <v>Intel Core i3-3217U/1.80 GHz</v>
          </cell>
          <cell r="L46">
            <v>4</v>
          </cell>
          <cell r="M46">
            <v>500</v>
          </cell>
          <cell r="N46" t="str">
            <v>Win 8.1 Pro 64 Bits</v>
          </cell>
          <cell r="O46" t="str">
            <v>Cargador/WCNWU0A3U3GD2V</v>
          </cell>
          <cell r="P46" t="str">
            <v>Bateria Interna</v>
          </cell>
          <cell r="Q46"/>
          <cell r="R46"/>
          <cell r="S46"/>
        </row>
        <row r="47">
          <cell r="A47" t="str">
            <v>PCPRE016</v>
          </cell>
          <cell r="B47" t="str">
            <v>PC</v>
          </cell>
          <cell r="C47" t="str">
            <v>PORTATIL</v>
          </cell>
          <cell r="D47" t="str">
            <v>2ZKHQT1</v>
          </cell>
          <cell r="E47" t="str">
            <v>Dell</v>
          </cell>
          <cell r="F47" t="str">
            <v>Inspiron 14z P35G</v>
          </cell>
          <cell r="G47" t="str">
            <v>DISPONIBLE</v>
          </cell>
          <cell r="H47" t="str">
            <v>IT</v>
          </cell>
          <cell r="I47" t="str">
            <v>DISPONIBLE</v>
          </cell>
          <cell r="J47" t="str">
            <v>LUIS PULIDO</v>
          </cell>
          <cell r="K47" t="str">
            <v>Intel Core i5-3337U/1.80Ghz</v>
          </cell>
          <cell r="L47">
            <v>6</v>
          </cell>
          <cell r="M47">
            <v>460</v>
          </cell>
          <cell r="N47" t="str">
            <v>Win 8 Single Lang. 64 Bits</v>
          </cell>
          <cell r="O47" t="str">
            <v>Cargador/01XRN1-48661</v>
          </cell>
          <cell r="P47" t="str">
            <v>Bateria Interna</v>
          </cell>
          <cell r="Q47"/>
          <cell r="R47"/>
          <cell r="S47"/>
        </row>
        <row r="48">
          <cell r="A48" t="str">
            <v>PCPRE017</v>
          </cell>
          <cell r="B48" t="str">
            <v>PC</v>
          </cell>
          <cell r="C48" t="str">
            <v>PORTATIL</v>
          </cell>
          <cell r="D48" t="str">
            <v>WB08544659</v>
          </cell>
          <cell r="E48" t="str">
            <v>LENOVO</v>
          </cell>
          <cell r="F48" t="str">
            <v>G480 20156</v>
          </cell>
          <cell r="G48" t="str">
            <v>DISPONIBLE</v>
          </cell>
          <cell r="H48" t="str">
            <v>IT</v>
          </cell>
          <cell r="I48" t="str">
            <v>DISPONIBLE</v>
          </cell>
          <cell r="J48" t="str">
            <v>NELSON ELIAS RAMIREZ</v>
          </cell>
          <cell r="K48" t="str">
            <v>Intel Core i3-3110M/2.40GHz</v>
          </cell>
          <cell r="L48">
            <v>5</v>
          </cell>
          <cell r="M48">
            <v>950</v>
          </cell>
          <cell r="N48" t="str">
            <v>Win 10 Pro 64 Bits</v>
          </cell>
          <cell r="O48" t="str">
            <v>Cargador /11S36001651ZZB0029B298</v>
          </cell>
          <cell r="P48" t="str">
            <v>Bateria /11S121500040ZB0129CNM3</v>
          </cell>
          <cell r="Q48" t="str">
            <v>Teclado/1109003917</v>
          </cell>
          <cell r="R48" t="str">
            <v>MOUSE/1109001426</v>
          </cell>
          <cell r="S48" t="str">
            <v>Base con cable</v>
          </cell>
        </row>
        <row r="49">
          <cell r="A49" t="str">
            <v>PCPRE018</v>
          </cell>
          <cell r="B49" t="str">
            <v>PC</v>
          </cell>
          <cell r="C49" t="str">
            <v>PORTATIL</v>
          </cell>
          <cell r="D49" t="str">
            <v>WB08544901</v>
          </cell>
          <cell r="E49" t="str">
            <v>LENOVO</v>
          </cell>
          <cell r="F49" t="str">
            <v>G480 20156</v>
          </cell>
          <cell r="G49" t="str">
            <v>ACTIVO</v>
          </cell>
          <cell r="H49" t="str">
            <v>OPERACIONES</v>
          </cell>
          <cell r="I49" t="str">
            <v>ANDRES NIÑO</v>
          </cell>
          <cell r="J49" t="str">
            <v>YULY NATALI RODRIGUEZ</v>
          </cell>
          <cell r="K49" t="str">
            <v>Intel Core i3-3110M/2.40GHz</v>
          </cell>
          <cell r="L49">
            <v>6</v>
          </cell>
          <cell r="M49">
            <v>950</v>
          </cell>
          <cell r="N49" t="str">
            <v>Win 8.1 Pro 64 Bits</v>
          </cell>
          <cell r="O49" t="str">
            <v>Cargador /11S36001651ZZB0029C0SU</v>
          </cell>
          <cell r="P49" t="str">
            <v>Bateria /11S121500040ZB0129CNNX</v>
          </cell>
          <cell r="Q49" t="str">
            <v>TECLADO, MOUSE Y BASE</v>
          </cell>
          <cell r="R49" t="str">
            <v>MOUSE</v>
          </cell>
          <cell r="S49" t="str">
            <v>BASE Y GUAYA</v>
          </cell>
        </row>
        <row r="50">
          <cell r="A50" t="str">
            <v>PCPRE020</v>
          </cell>
          <cell r="B50" t="str">
            <v>PC</v>
          </cell>
          <cell r="C50" t="str">
            <v>PORTATIL</v>
          </cell>
          <cell r="D50" t="str">
            <v>CND2420VHV</v>
          </cell>
          <cell r="E50" t="str">
            <v>HP</v>
          </cell>
          <cell r="F50" t="str">
            <v>ENVY 4-1130LA</v>
          </cell>
          <cell r="G50" t="str">
            <v>DISPONIBLE</v>
          </cell>
          <cell r="H50" t="str">
            <v>IT</v>
          </cell>
          <cell r="I50" t="str">
            <v>DISPONIBLE</v>
          </cell>
          <cell r="J50" t="str">
            <v>DIANA CANO</v>
          </cell>
          <cell r="K50" t="str">
            <v>Intel Core i3-3217U/1.80 GHz</v>
          </cell>
          <cell r="L50">
            <v>4</v>
          </cell>
          <cell r="M50">
            <v>480</v>
          </cell>
          <cell r="N50" t="str">
            <v>Win 8,1 Single Lang. 64 Bits</v>
          </cell>
          <cell r="O50" t="str">
            <v>Cargador/WCNWU0A3U3GCS9</v>
          </cell>
          <cell r="P50" t="str">
            <v>Bateria Interna</v>
          </cell>
          <cell r="Q50"/>
          <cell r="R50"/>
          <cell r="S50"/>
        </row>
        <row r="51">
          <cell r="A51" t="str">
            <v>PCPRE021</v>
          </cell>
          <cell r="B51" t="str">
            <v>PC</v>
          </cell>
          <cell r="C51" t="str">
            <v>PORTATIL</v>
          </cell>
          <cell r="D51" t="str">
            <v>HZ4G91RCA00328F</v>
          </cell>
          <cell r="E51" t="str">
            <v>SAMSUNG</v>
          </cell>
          <cell r="F51" t="str">
            <v>NP300E4C-A0BCO</v>
          </cell>
          <cell r="G51" t="str">
            <v>ACTIVO</v>
          </cell>
          <cell r="H51" t="str">
            <v>GERENCIA</v>
          </cell>
          <cell r="I51" t="str">
            <v>IVONNE CANO</v>
          </cell>
          <cell r="J51" t="str">
            <v>VICENTE SALAMANCA</v>
          </cell>
          <cell r="K51" t="str">
            <v>Intel Core i5-3210M/2,5 GHz</v>
          </cell>
          <cell r="L51">
            <v>6</v>
          </cell>
          <cell r="M51">
            <v>700</v>
          </cell>
          <cell r="N51" t="str">
            <v>Win 8.1 Pro 64 Bits</v>
          </cell>
          <cell r="O51" t="str">
            <v>Cargador/CNBA4400242ADON82BD0CAJ</v>
          </cell>
          <cell r="P51" t="str">
            <v>Bateria /CNBA4300282AI006295201F</v>
          </cell>
          <cell r="Q51"/>
          <cell r="R51"/>
          <cell r="S51"/>
        </row>
        <row r="52">
          <cell r="A52" t="str">
            <v>PCPRE022</v>
          </cell>
          <cell r="B52" t="str">
            <v>PC</v>
          </cell>
          <cell r="C52" t="str">
            <v>PORTATIL</v>
          </cell>
          <cell r="D52" t="str">
            <v>HRYH91VC300080M</v>
          </cell>
          <cell r="E52" t="str">
            <v>SAMSUNG</v>
          </cell>
          <cell r="F52" t="str">
            <v>NP200A4B-A0BCO</v>
          </cell>
          <cell r="G52" t="str">
            <v>DISPONIBLE</v>
          </cell>
          <cell r="H52" t="str">
            <v>CONSULTORES</v>
          </cell>
          <cell r="I52" t="str">
            <v>DISPONIBLE</v>
          </cell>
          <cell r="J52" t="str">
            <v>NATALIA VARELA</v>
          </cell>
          <cell r="K52" t="str">
            <v>Intel Core i3-2350M-2.30Ghz</v>
          </cell>
          <cell r="L52">
            <v>4</v>
          </cell>
          <cell r="M52">
            <v>700</v>
          </cell>
          <cell r="N52" t="str">
            <v>Win 10 Pro 64 Bits</v>
          </cell>
          <cell r="O52" t="str">
            <v>Cargador /CNBA4400242AD2VH22M08HS</v>
          </cell>
          <cell r="P52" t="str">
            <v>Bateria /CNBA4300282A04232374806</v>
          </cell>
          <cell r="Q52"/>
          <cell r="R52"/>
          <cell r="S52"/>
        </row>
        <row r="53">
          <cell r="A53" t="str">
            <v>PCPRE023</v>
          </cell>
          <cell r="B53" t="str">
            <v>PC</v>
          </cell>
          <cell r="C53" t="str">
            <v>PORTATIL</v>
          </cell>
          <cell r="D53" t="str">
            <v>HTQT91RC500403A</v>
          </cell>
          <cell r="E53" t="str">
            <v>SAMSUNG</v>
          </cell>
          <cell r="F53" t="str">
            <v>NP300E4C-A03CO</v>
          </cell>
          <cell r="G53" t="str">
            <v>ACTIVO</v>
          </cell>
          <cell r="H53" t="str">
            <v>CONSULTORES</v>
          </cell>
          <cell r="I53" t="str">
            <v>SANDRA PAOLA GUIO</v>
          </cell>
          <cell r="J53" t="str">
            <v>NANCY LILIANA CUTA</v>
          </cell>
          <cell r="K53" t="str">
            <v>Intel Core i3-2370M/2.4GHz</v>
          </cell>
          <cell r="L53">
            <v>4</v>
          </cell>
          <cell r="M53">
            <v>450</v>
          </cell>
          <cell r="N53" t="str">
            <v>Win 7 Ultimate 64 Bits</v>
          </cell>
          <cell r="O53" t="str">
            <v>Cargador /CNBA4400242ABZ042540L19</v>
          </cell>
          <cell r="P53" t="str">
            <v>Bateria /CNBA4300282AI0062534BBC</v>
          </cell>
          <cell r="Q53" t="str">
            <v>Base y Teclado/1109002245</v>
          </cell>
          <cell r="R53"/>
          <cell r="S53"/>
        </row>
        <row r="54">
          <cell r="A54" t="str">
            <v>PCPRE024</v>
          </cell>
          <cell r="B54" t="str">
            <v>PC</v>
          </cell>
          <cell r="C54" t="str">
            <v>PORTATIL</v>
          </cell>
          <cell r="D54" t="str">
            <v>CND2420TLM</v>
          </cell>
          <cell r="E54" t="str">
            <v>HP</v>
          </cell>
          <cell r="F54" t="str">
            <v>ENVY 4-1130LA</v>
          </cell>
          <cell r="G54" t="str">
            <v>ACTIVO</v>
          </cell>
          <cell r="H54" t="str">
            <v>OIL &amp; GAS</v>
          </cell>
          <cell r="I54" t="str">
            <v>MEDARDO BURGOS</v>
          </cell>
          <cell r="J54" t="str">
            <v>NESTOR GARZON</v>
          </cell>
          <cell r="K54" t="str">
            <v>Intel Core i3-3217U/1.80 GHz</v>
          </cell>
          <cell r="L54">
            <v>4</v>
          </cell>
          <cell r="M54">
            <v>480</v>
          </cell>
          <cell r="N54" t="str">
            <v>Win 8,1 Single Lang. 64 Bits</v>
          </cell>
          <cell r="O54" t="str">
            <v>Cargador/ WCNWU0A1R3G2EO</v>
          </cell>
          <cell r="P54" t="str">
            <v>Bateria Interna</v>
          </cell>
          <cell r="Q54"/>
          <cell r="R54"/>
          <cell r="S54"/>
        </row>
        <row r="55">
          <cell r="A55" t="str">
            <v>PCPRE025</v>
          </cell>
          <cell r="B55" t="str">
            <v>PC</v>
          </cell>
          <cell r="C55" t="str">
            <v>PORTATIL</v>
          </cell>
          <cell r="D55" t="str">
            <v>HTQT91RC500460Z</v>
          </cell>
          <cell r="E55" t="str">
            <v>SAMSUNG</v>
          </cell>
          <cell r="F55" t="str">
            <v>NP300E4C-A03CO</v>
          </cell>
          <cell r="G55" t="str">
            <v>VENDIDO</v>
          </cell>
          <cell r="H55" t="str">
            <v>Recibo pago OK</v>
          </cell>
          <cell r="I55" t="str">
            <v>Vendido a: Bibiana Cano</v>
          </cell>
          <cell r="J55" t="str">
            <v>RODRIGO SOTO</v>
          </cell>
          <cell r="K55" t="str">
            <v>Intel Core i3-2370/2.4 GHz</v>
          </cell>
          <cell r="L55">
            <v>4</v>
          </cell>
          <cell r="M55">
            <v>450</v>
          </cell>
          <cell r="N55" t="str">
            <v>Win 7 Home Basic 64 Bits</v>
          </cell>
          <cell r="O55" t="str">
            <v>Cargador/CNBA4400242ABZ042540L6R</v>
          </cell>
          <cell r="P55" t="str">
            <v>Bateria/CNBA4300282AI00625331DD</v>
          </cell>
          <cell r="Q55"/>
          <cell r="R55"/>
          <cell r="S55"/>
        </row>
        <row r="56">
          <cell r="A56" t="str">
            <v>PCPRE026</v>
          </cell>
          <cell r="B56" t="str">
            <v>PC</v>
          </cell>
          <cell r="C56" t="str">
            <v>PORTATIL</v>
          </cell>
          <cell r="D56" t="str">
            <v>2D110096C</v>
          </cell>
          <cell r="E56" t="str">
            <v>TOSHIBA</v>
          </cell>
          <cell r="F56" t="str">
            <v>Satellite C845-SP4143SL</v>
          </cell>
          <cell r="G56" t="str">
            <v>VENDIDO</v>
          </cell>
          <cell r="H56" t="str">
            <v>Recibo pago OK</v>
          </cell>
          <cell r="I56" t="str">
            <v>Vendido a: Olga Guio</v>
          </cell>
          <cell r="J56" t="str">
            <v>JEFERSON DAZA</v>
          </cell>
          <cell r="K56" t="str">
            <v>Intel Core i3 2328M/2.20GHz</v>
          </cell>
          <cell r="L56">
            <v>2</v>
          </cell>
          <cell r="M56">
            <v>488</v>
          </cell>
          <cell r="N56" t="str">
            <v>Win 8 Single Languaje 64 Bits</v>
          </cell>
          <cell r="O56" t="str">
            <v>Cargador/ T13010077823A03</v>
          </cell>
          <cell r="P56" t="str">
            <v>Bateria /D13002960BLA</v>
          </cell>
          <cell r="Q56"/>
          <cell r="R56"/>
          <cell r="S56"/>
        </row>
        <row r="57">
          <cell r="A57" t="str">
            <v>PCPRE027</v>
          </cell>
          <cell r="B57" t="str">
            <v>PC</v>
          </cell>
          <cell r="C57" t="str">
            <v>PORTATIL</v>
          </cell>
          <cell r="D57" t="str">
            <v>HTQT91RC500429A</v>
          </cell>
          <cell r="E57" t="str">
            <v>SAMSUNG</v>
          </cell>
          <cell r="F57" t="str">
            <v>NP300E4C-A03CO</v>
          </cell>
          <cell r="G57" t="str">
            <v>ACTIVO</v>
          </cell>
          <cell r="H57" t="str">
            <v>CONSULTORES</v>
          </cell>
          <cell r="I57" t="str">
            <v>FABIAN CAMILO VIVAS</v>
          </cell>
          <cell r="J57" t="str">
            <v>JAIRO  VEGA JAIMES</v>
          </cell>
          <cell r="K57" t="str">
            <v>Intel Core i3 2370M 2,4 GHz</v>
          </cell>
          <cell r="L57">
            <v>4</v>
          </cell>
          <cell r="M57">
            <v>465</v>
          </cell>
          <cell r="N57" t="str">
            <v>Win 8.1 Pro 64 Bits</v>
          </cell>
          <cell r="O57" t="str">
            <v>Cargador/CNBA4400242ABZ042540LT19</v>
          </cell>
          <cell r="P57" t="str">
            <v>Bateria /CNBA4300282AI0062534BC</v>
          </cell>
          <cell r="Q57"/>
          <cell r="R57"/>
          <cell r="S57"/>
        </row>
        <row r="58">
          <cell r="A58" t="str">
            <v>PCPRE028</v>
          </cell>
          <cell r="B58" t="str">
            <v>PC</v>
          </cell>
          <cell r="C58" t="str">
            <v>PORTATIL</v>
          </cell>
          <cell r="D58" t="str">
            <v>2CE2070SGT</v>
          </cell>
          <cell r="E58" t="str">
            <v>HP</v>
          </cell>
          <cell r="F58" t="str">
            <v>Pavilion dm4-3080la</v>
          </cell>
          <cell r="G58" t="str">
            <v>VENDIDO</v>
          </cell>
          <cell r="H58" t="str">
            <v>Descontado de Liquidacion</v>
          </cell>
          <cell r="I58" t="str">
            <v>Vendido a: Nelson Castro</v>
          </cell>
          <cell r="J58" t="str">
            <v>NELSON CASTRO</v>
          </cell>
          <cell r="K58" t="str">
            <v>Intel Core i5-2450M/2.5 GHz</v>
          </cell>
          <cell r="L58">
            <v>6</v>
          </cell>
          <cell r="M58">
            <v>600</v>
          </cell>
          <cell r="N58" t="str">
            <v>Win 8.1 Pro 64 Bits</v>
          </cell>
          <cell r="O58" t="str">
            <v>Cargador/WBGST0A4L3BAEQ</v>
          </cell>
          <cell r="P58" t="str">
            <v>Bateria /6 BUDQ 48 SM 1Y 4OL</v>
          </cell>
          <cell r="Q58"/>
          <cell r="R58"/>
          <cell r="S58"/>
        </row>
        <row r="59">
          <cell r="A59" t="str">
            <v>PCPRE029</v>
          </cell>
          <cell r="B59" t="str">
            <v>PC</v>
          </cell>
          <cell r="C59" t="str">
            <v>PORTATIL</v>
          </cell>
          <cell r="D59" t="str">
            <v>2CE2070SYF</v>
          </cell>
          <cell r="E59" t="str">
            <v>HP</v>
          </cell>
          <cell r="F59" t="str">
            <v>Pavilion dm4-3080la</v>
          </cell>
          <cell r="G59" t="str">
            <v>NO DISP.</v>
          </cell>
          <cell r="H59" t="str">
            <v>LOGISTICA</v>
          </cell>
          <cell r="I59" t="str">
            <v xml:space="preserve">LE FUE HURTADO a AS </v>
          </cell>
          <cell r="J59" t="str">
            <v>ANDREA SANABRIA</v>
          </cell>
          <cell r="K59" t="str">
            <v>Intel Core i5-2450M/2.5 GHz</v>
          </cell>
          <cell r="L59">
            <v>4</v>
          </cell>
          <cell r="M59">
            <v>600</v>
          </cell>
          <cell r="N59" t="str">
            <v>Win 8.1 Pro 64 Bits</v>
          </cell>
          <cell r="O59" t="str">
            <v>Cargador/WBGST0A4L3BAEQ</v>
          </cell>
          <cell r="P59" t="str">
            <v>Bateria /6 BUDQ 48 SM 1Y 407</v>
          </cell>
          <cell r="Q59"/>
          <cell r="R59"/>
          <cell r="S59"/>
        </row>
        <row r="60">
          <cell r="A60" t="str">
            <v>PCPRE030</v>
          </cell>
          <cell r="B60" t="str">
            <v>PC</v>
          </cell>
          <cell r="C60" t="str">
            <v>PORTATIL</v>
          </cell>
          <cell r="D60" t="str">
            <v>2D123298C</v>
          </cell>
          <cell r="E60" t="str">
            <v>TOSHIBA</v>
          </cell>
          <cell r="F60" t="str">
            <v>Satellite L845-SP4146KL</v>
          </cell>
          <cell r="G60" t="str">
            <v>ACTIVO</v>
          </cell>
          <cell r="H60" t="str">
            <v>OIL &amp; GAS</v>
          </cell>
          <cell r="I60" t="str">
            <v>MEDARDO BURGOS</v>
          </cell>
          <cell r="J60" t="str">
            <v>PRE</v>
          </cell>
          <cell r="K60" t="str">
            <v>Intel Core i5-3230M/2.60GHz</v>
          </cell>
          <cell r="L60">
            <v>6</v>
          </cell>
          <cell r="M60">
            <v>500</v>
          </cell>
          <cell r="N60" t="str">
            <v>Win 8 Single Languaje 64 Bits</v>
          </cell>
          <cell r="O60" t="str">
            <v>Cargador /T13030020647A03</v>
          </cell>
          <cell r="P60" t="str">
            <v>Bateria /D21501102DDB</v>
          </cell>
          <cell r="Q60" t="str">
            <v>TECLADO</v>
          </cell>
          <cell r="R60" t="str">
            <v>MOUSE</v>
          </cell>
          <cell r="S60" t="str">
            <v>BASE</v>
          </cell>
        </row>
        <row r="61">
          <cell r="A61" t="str">
            <v>SRV01</v>
          </cell>
          <cell r="B61" t="str">
            <v>Servidor</v>
          </cell>
          <cell r="C61" t="str">
            <v>Serv. Web</v>
          </cell>
          <cell r="D61" t="str">
            <v>MOBO . X7SPE-HE-D525</v>
          </cell>
          <cell r="E61" t="str">
            <v>SUPERMICRO</v>
          </cell>
          <cell r="F61" t="str">
            <v>2Bay</v>
          </cell>
          <cell r="G61" t="str">
            <v>ACTIVO</v>
          </cell>
          <cell r="H61" t="str">
            <v>IT</v>
          </cell>
          <cell r="I61" t="str">
            <v>MOISES FORERO</v>
          </cell>
          <cell r="J61"/>
          <cell r="K61" t="str">
            <v>Intel Atom d525 dual-core 1.8 GHZ</v>
          </cell>
          <cell r="L61">
            <v>2</v>
          </cell>
          <cell r="M61">
            <v>1000</v>
          </cell>
          <cell r="N61" t="str">
            <v>LINUX CENTOS 6.7</v>
          </cell>
          <cell r="O61" t="str">
            <v>Chassis: CSE-512L-200B</v>
          </cell>
          <cell r="P61"/>
          <cell r="Q61"/>
          <cell r="R61"/>
          <cell r="S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</row>
      </sheetData>
      <sheetData sheetId="1">
        <row r="6">
          <cell r="A6" t="str">
            <v>CEL001</v>
          </cell>
        </row>
      </sheetData>
      <sheetData sheetId="2">
        <row r="7">
          <cell r="A7" t="str">
            <v>PC001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144"/>
  <sheetViews>
    <sheetView showGridLines="0" showZeros="0" tabSelected="1" view="pageBreakPreview" zoomScale="119" zoomScaleNormal="100" zoomScaleSheetLayoutView="119" zoomScalePageLayoutView="80" workbookViewId="0">
      <selection activeCell="R111" sqref="R111"/>
    </sheetView>
  </sheetViews>
  <sheetFormatPr baseColWidth="10" defaultColWidth="11.42578125" defaultRowHeight="12.75" x14ac:dyDescent="0.25"/>
  <cols>
    <col min="1" max="1" width="0.7109375" style="14" customWidth="1"/>
    <col min="2" max="15" width="6.7109375" style="14" customWidth="1"/>
    <col min="16" max="16" width="0.7109375" style="14" customWidth="1"/>
    <col min="17" max="35" width="6.42578125" style="14" customWidth="1"/>
    <col min="36" max="16384" width="11.42578125" style="14"/>
  </cols>
  <sheetData>
    <row r="1" spans="2:32" ht="3.75" customHeight="1" thickBot="1" x14ac:dyDescent="0.3"/>
    <row r="2" spans="2:32" s="1" customFormat="1" ht="15" customHeight="1" thickBot="1" x14ac:dyDescent="0.3">
      <c r="B2" s="129"/>
      <c r="C2" s="130"/>
      <c r="D2" s="131"/>
      <c r="E2" s="138" t="s">
        <v>16</v>
      </c>
      <c r="F2" s="139"/>
      <c r="G2" s="139"/>
      <c r="H2" s="139"/>
      <c r="I2" s="139"/>
      <c r="J2" s="139"/>
      <c r="K2" s="139"/>
      <c r="L2" s="140"/>
      <c r="M2" s="138" t="s">
        <v>17</v>
      </c>
      <c r="N2" s="139"/>
      <c r="O2" s="140"/>
    </row>
    <row r="3" spans="2:32" s="1" customFormat="1" ht="15" customHeight="1" x14ac:dyDescent="0.25">
      <c r="B3" s="132"/>
      <c r="C3" s="133"/>
      <c r="D3" s="134"/>
      <c r="E3" s="141" t="s">
        <v>44</v>
      </c>
      <c r="F3" s="142"/>
      <c r="G3" s="142"/>
      <c r="H3" s="142"/>
      <c r="I3" s="142"/>
      <c r="J3" s="142"/>
      <c r="K3" s="142"/>
      <c r="L3" s="143"/>
      <c r="M3" s="147" t="s">
        <v>60</v>
      </c>
      <c r="N3" s="130"/>
      <c r="O3" s="131"/>
    </row>
    <row r="4" spans="2:32" s="1" customFormat="1" ht="18" customHeight="1" thickBot="1" x14ac:dyDescent="0.3">
      <c r="B4" s="132"/>
      <c r="C4" s="133"/>
      <c r="D4" s="134"/>
      <c r="E4" s="144"/>
      <c r="F4" s="145"/>
      <c r="G4" s="145"/>
      <c r="H4" s="145"/>
      <c r="I4" s="145"/>
      <c r="J4" s="145"/>
      <c r="K4" s="145"/>
      <c r="L4" s="146"/>
      <c r="M4" s="135"/>
      <c r="N4" s="136"/>
      <c r="O4" s="137"/>
    </row>
    <row r="5" spans="2:32" s="1" customFormat="1" ht="15" customHeight="1" thickBot="1" x14ac:dyDescent="0.3">
      <c r="B5" s="135"/>
      <c r="C5" s="136"/>
      <c r="D5" s="137"/>
      <c r="E5" s="138" t="s">
        <v>64</v>
      </c>
      <c r="F5" s="139"/>
      <c r="G5" s="139"/>
      <c r="H5" s="140"/>
      <c r="I5" s="138" t="s">
        <v>69</v>
      </c>
      <c r="J5" s="139"/>
      <c r="K5" s="139"/>
      <c r="L5" s="140"/>
      <c r="M5" s="138" t="s">
        <v>23</v>
      </c>
      <c r="N5" s="139"/>
      <c r="O5" s="140"/>
    </row>
    <row r="6" spans="2:32" s="1" customFormat="1" ht="3.75" customHeight="1" thickBot="1" x14ac:dyDescent="0.3"/>
    <row r="7" spans="2:32" ht="13.5" thickBot="1" x14ac:dyDescent="0.3">
      <c r="B7" s="51" t="s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:32" ht="15" customHeight="1" thickBot="1" x14ac:dyDescent="0.3">
      <c r="B8" s="75" t="s">
        <v>28</v>
      </c>
      <c r="C8" s="76"/>
      <c r="D8" s="77"/>
      <c r="E8" s="73"/>
      <c r="F8" s="45"/>
      <c r="G8" s="45"/>
      <c r="H8" s="49"/>
      <c r="I8" s="75" t="s">
        <v>45</v>
      </c>
      <c r="J8" s="76"/>
      <c r="K8" s="77"/>
      <c r="L8" s="119" t="str">
        <f>IF($E$8&gt;" ",VLOOKUP($E$8,[1]PC!$A$6:$T$998,5,0)," ")</f>
        <v xml:space="preserve"> </v>
      </c>
      <c r="M8" s="120"/>
      <c r="N8" s="120"/>
      <c r="O8" s="127"/>
      <c r="S8" s="2"/>
      <c r="T8" s="2"/>
      <c r="U8" s="3"/>
      <c r="V8" s="3"/>
      <c r="W8" s="3"/>
      <c r="X8" s="2"/>
      <c r="Y8" s="2"/>
      <c r="Z8" s="3"/>
      <c r="AA8" s="3"/>
      <c r="AB8" s="3"/>
      <c r="AC8" s="2"/>
      <c r="AD8" s="2"/>
      <c r="AE8" s="3"/>
      <c r="AF8" s="3"/>
    </row>
    <row r="9" spans="2:32" ht="15" customHeight="1" thickBot="1" x14ac:dyDescent="0.3">
      <c r="B9" s="75" t="s">
        <v>24</v>
      </c>
      <c r="C9" s="76"/>
      <c r="D9" s="77"/>
      <c r="E9" s="119" t="str">
        <f>IF($E$8&gt;" ",VLOOKUP($E$8,[1]PC!$A$6:$T$998,4,0)," ")</f>
        <v xml:space="preserve"> </v>
      </c>
      <c r="F9" s="120"/>
      <c r="G9" s="120"/>
      <c r="H9" s="127"/>
      <c r="I9" s="75" t="s">
        <v>1</v>
      </c>
      <c r="J9" s="76"/>
      <c r="K9" s="77"/>
      <c r="L9" s="119" t="str">
        <f>IF($E$8&gt;" ",VLOOKUP($E$8,[1]PC!$A$6:$T$998,6,0)," ")</f>
        <v xml:space="preserve"> </v>
      </c>
      <c r="M9" s="120"/>
      <c r="N9" s="120"/>
      <c r="O9" s="127"/>
      <c r="S9" s="2"/>
      <c r="T9" s="2"/>
      <c r="U9" s="3"/>
      <c r="V9" s="3"/>
      <c r="W9" s="3"/>
      <c r="X9" s="2"/>
      <c r="Y9" s="2"/>
      <c r="Z9" s="3"/>
      <c r="AA9" s="3"/>
      <c r="AB9" s="2"/>
      <c r="AC9" s="2"/>
      <c r="AD9" s="2"/>
      <c r="AE9" s="4"/>
      <c r="AF9" s="3"/>
    </row>
    <row r="10" spans="2:32" ht="15" customHeight="1" thickBot="1" x14ac:dyDescent="0.3">
      <c r="B10" s="75" t="s">
        <v>27</v>
      </c>
      <c r="C10" s="76"/>
      <c r="D10" s="77"/>
      <c r="E10" s="119" t="str">
        <f>IF($E$8&gt;" ",VLOOKUP($E$8,[1]PC!$A$6:$T$998,2,0)," ")</f>
        <v xml:space="preserve"> </v>
      </c>
      <c r="F10" s="120"/>
      <c r="G10" s="120"/>
      <c r="H10" s="127"/>
      <c r="I10" s="75" t="s">
        <v>46</v>
      </c>
      <c r="J10" s="76"/>
      <c r="K10" s="77"/>
      <c r="L10" s="119" t="str">
        <f>IF($E$8&gt;" ",VLOOKUP($E$8,[1]PC!$A$6:$T$998,3,0)," ")</f>
        <v xml:space="preserve"> </v>
      </c>
      <c r="M10" s="120"/>
      <c r="N10" s="120"/>
      <c r="O10" s="127"/>
      <c r="S10" s="2"/>
      <c r="T10" s="2"/>
      <c r="U10" s="3"/>
      <c r="V10" s="3"/>
      <c r="W10" s="5"/>
      <c r="X10" s="3"/>
      <c r="Y10" s="3"/>
      <c r="Z10" s="5"/>
      <c r="AA10" s="3"/>
      <c r="AB10" s="3"/>
      <c r="AC10" s="3"/>
      <c r="AD10" s="5"/>
      <c r="AE10" s="5"/>
      <c r="AF10" s="5"/>
    </row>
    <row r="11" spans="2:32" ht="15" customHeight="1" thickBot="1" x14ac:dyDescent="0.3">
      <c r="B11" s="75" t="s">
        <v>26</v>
      </c>
      <c r="C11" s="76"/>
      <c r="D11" s="77"/>
      <c r="E11" s="19"/>
      <c r="F11" s="19"/>
      <c r="G11" s="19"/>
      <c r="H11" s="20"/>
      <c r="I11" s="75" t="s">
        <v>25</v>
      </c>
      <c r="J11" s="76"/>
      <c r="K11" s="77"/>
      <c r="L11" s="128"/>
      <c r="M11" s="47"/>
      <c r="N11" s="47"/>
      <c r="O11" s="50"/>
      <c r="S11" s="2"/>
      <c r="T11" s="2"/>
      <c r="U11" s="2"/>
      <c r="V11" s="2"/>
      <c r="W11" s="2"/>
      <c r="X11" s="3"/>
      <c r="Y11" s="3"/>
      <c r="Z11" s="2"/>
      <c r="AA11" s="2"/>
      <c r="AB11" s="2"/>
      <c r="AC11" s="2"/>
      <c r="AD11" s="2"/>
      <c r="AE11" s="3"/>
      <c r="AF11" s="3"/>
    </row>
    <row r="12" spans="2:32" ht="3.75" customHeight="1" thickBot="1" x14ac:dyDescent="0.3"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ht="13.5" thickBot="1" x14ac:dyDescent="0.3">
      <c r="B13" s="51" t="s">
        <v>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ht="15" customHeight="1" thickBot="1" x14ac:dyDescent="0.3">
      <c r="B14" s="75" t="s">
        <v>4</v>
      </c>
      <c r="C14" s="77"/>
      <c r="D14" s="122"/>
      <c r="E14" s="43"/>
      <c r="F14" s="123"/>
      <c r="G14" s="75" t="s">
        <v>5</v>
      </c>
      <c r="H14" s="77"/>
      <c r="I14" s="124" t="str">
        <f>IF($E$8&gt;" ",VLOOKUP($E$8,[1]PC!$A$6:$T$998,11,0)," ")</f>
        <v xml:space="preserve"> </v>
      </c>
      <c r="J14" s="125"/>
      <c r="K14" s="126"/>
      <c r="L14" s="75" t="s">
        <v>6</v>
      </c>
      <c r="M14" s="77"/>
      <c r="N14" s="122"/>
      <c r="O14" s="48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 ht="15" customHeight="1" thickBot="1" x14ac:dyDescent="0.3">
      <c r="B15" s="75" t="s">
        <v>47</v>
      </c>
      <c r="C15" s="77"/>
      <c r="D15" s="119" t="str">
        <f>IF($E$8&gt;" ",VLOOKUP($E$8,[1]PC!$A$6:$T$998,13,0)," ")</f>
        <v xml:space="preserve"> </v>
      </c>
      <c r="E15" s="120"/>
      <c r="F15" s="121"/>
      <c r="G15" s="75" t="s">
        <v>48</v>
      </c>
      <c r="H15" s="77"/>
      <c r="I15" s="119" t="str">
        <f>IF($E$8&gt;" ",VLOOKUP($E$8,[1]PC!$A$6:$T$998,12,0)," ")</f>
        <v xml:space="preserve"> </v>
      </c>
      <c r="J15" s="120"/>
      <c r="K15" s="121"/>
      <c r="L15" s="75" t="s">
        <v>7</v>
      </c>
      <c r="M15" s="77"/>
      <c r="N15" s="73"/>
      <c r="O15" s="4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 ht="15" customHeight="1" thickBot="1" x14ac:dyDescent="0.3">
      <c r="B16" s="75" t="s">
        <v>8</v>
      </c>
      <c r="C16" s="77"/>
      <c r="D16" s="73"/>
      <c r="E16" s="45"/>
      <c r="F16" s="118"/>
      <c r="G16" s="75" t="s">
        <v>9</v>
      </c>
      <c r="H16" s="77"/>
      <c r="I16" s="73"/>
      <c r="J16" s="45"/>
      <c r="K16" s="118"/>
      <c r="L16" s="75" t="s">
        <v>10</v>
      </c>
      <c r="M16" s="77"/>
      <c r="N16" s="73"/>
      <c r="O16" s="4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3" ht="15" customHeight="1" thickBot="1" x14ac:dyDescent="0.3">
      <c r="B17" s="75" t="s">
        <v>11</v>
      </c>
      <c r="C17" s="77"/>
      <c r="D17" s="73"/>
      <c r="E17" s="45"/>
      <c r="F17" s="118"/>
      <c r="G17" s="75" t="s">
        <v>12</v>
      </c>
      <c r="H17" s="77"/>
      <c r="I17" s="73"/>
      <c r="J17" s="45"/>
      <c r="K17" s="118"/>
      <c r="L17" s="75" t="s">
        <v>13</v>
      </c>
      <c r="M17" s="77"/>
      <c r="N17" s="73"/>
      <c r="O17" s="4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2:33" ht="15" customHeight="1" thickBot="1" x14ac:dyDescent="0.3">
      <c r="B18" s="75" t="s">
        <v>18</v>
      </c>
      <c r="C18" s="77"/>
      <c r="D18" s="73"/>
      <c r="E18" s="45"/>
      <c r="F18" s="118"/>
      <c r="G18" s="75" t="s">
        <v>19</v>
      </c>
      <c r="H18" s="77"/>
      <c r="I18" s="73"/>
      <c r="J18" s="45"/>
      <c r="K18" s="118"/>
      <c r="L18" s="75" t="s">
        <v>29</v>
      </c>
      <c r="M18" s="77"/>
      <c r="N18" s="73"/>
      <c r="O18" s="4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2:33" ht="15" customHeight="1" thickBot="1" x14ac:dyDescent="0.3">
      <c r="B19" s="75" t="s">
        <v>30</v>
      </c>
      <c r="C19" s="77"/>
      <c r="D19" s="73"/>
      <c r="E19" s="45"/>
      <c r="F19" s="118"/>
      <c r="G19" s="75" t="s">
        <v>31</v>
      </c>
      <c r="H19" s="77"/>
      <c r="I19" s="73"/>
      <c r="J19" s="45"/>
      <c r="K19" s="118"/>
      <c r="L19" s="75" t="s">
        <v>32</v>
      </c>
      <c r="M19" s="77"/>
      <c r="N19" s="73"/>
      <c r="O19" s="49"/>
      <c r="S19" s="2"/>
      <c r="T19" s="2"/>
      <c r="U19" s="3"/>
      <c r="V19" s="3"/>
      <c r="W19" s="2"/>
      <c r="X19" s="2"/>
      <c r="Y19" s="3"/>
      <c r="Z19" s="3"/>
      <c r="AA19" s="3"/>
      <c r="AB19" s="2"/>
      <c r="AC19" s="2"/>
      <c r="AD19" s="3"/>
      <c r="AE19" s="3"/>
      <c r="AF19" s="3"/>
    </row>
    <row r="20" spans="2:33" ht="15" customHeight="1" thickBot="1" x14ac:dyDescent="0.3">
      <c r="B20" s="75" t="s">
        <v>33</v>
      </c>
      <c r="C20" s="77"/>
      <c r="D20" s="73"/>
      <c r="E20" s="45"/>
      <c r="F20" s="118"/>
      <c r="G20" s="75" t="s">
        <v>34</v>
      </c>
      <c r="H20" s="77"/>
      <c r="I20" s="73"/>
      <c r="J20" s="45"/>
      <c r="K20" s="118"/>
      <c r="L20" s="75" t="s">
        <v>35</v>
      </c>
      <c r="M20" s="77"/>
      <c r="N20" s="73"/>
      <c r="O20" s="49"/>
      <c r="S20" s="2"/>
      <c r="T20" s="2"/>
      <c r="U20" s="3"/>
      <c r="V20" s="3"/>
      <c r="W20" s="2"/>
      <c r="X20" s="2"/>
      <c r="Y20" s="3"/>
      <c r="Z20" s="3"/>
      <c r="AA20" s="3"/>
      <c r="AB20" s="2"/>
      <c r="AC20" s="2"/>
      <c r="AD20" s="3"/>
      <c r="AE20" s="3"/>
      <c r="AF20" s="3"/>
    </row>
    <row r="21" spans="2:33" ht="15" customHeight="1" thickBot="1" x14ac:dyDescent="0.3">
      <c r="B21" s="75" t="s">
        <v>36</v>
      </c>
      <c r="C21" s="77"/>
      <c r="D21" s="73"/>
      <c r="E21" s="45"/>
      <c r="F21" s="118"/>
      <c r="G21" s="75" t="s">
        <v>37</v>
      </c>
      <c r="H21" s="77"/>
      <c r="I21" s="73"/>
      <c r="J21" s="45"/>
      <c r="K21" s="118"/>
      <c r="L21" s="75" t="s">
        <v>38</v>
      </c>
      <c r="M21" s="77"/>
      <c r="N21" s="73"/>
      <c r="O21" s="49"/>
      <c r="S21" s="2"/>
      <c r="T21" s="2"/>
      <c r="U21" s="3"/>
      <c r="V21" s="3"/>
      <c r="W21" s="2"/>
      <c r="X21" s="2"/>
      <c r="Y21" s="3"/>
      <c r="Z21" s="3"/>
      <c r="AA21" s="3"/>
      <c r="AB21" s="2"/>
      <c r="AC21" s="2"/>
      <c r="AD21" s="3"/>
      <c r="AE21" s="3"/>
      <c r="AF21" s="3"/>
    </row>
    <row r="22" spans="2:33" ht="15" customHeight="1" thickBot="1" x14ac:dyDescent="0.3">
      <c r="B22" s="112" t="s">
        <v>40</v>
      </c>
      <c r="C22" s="113"/>
      <c r="D22" s="114"/>
      <c r="E22" s="115"/>
      <c r="F22" s="116"/>
      <c r="G22" s="112" t="s">
        <v>41</v>
      </c>
      <c r="H22" s="113"/>
      <c r="I22" s="114"/>
      <c r="J22" s="115"/>
      <c r="K22" s="116"/>
      <c r="L22" s="112" t="s">
        <v>39</v>
      </c>
      <c r="M22" s="113"/>
      <c r="N22" s="114"/>
      <c r="O22" s="117"/>
      <c r="S22" s="2"/>
      <c r="T22" s="2"/>
      <c r="U22" s="3"/>
      <c r="V22" s="3"/>
      <c r="W22" s="2"/>
      <c r="X22" s="2"/>
      <c r="Y22" s="3"/>
      <c r="Z22" s="3"/>
      <c r="AA22" s="3"/>
      <c r="AB22" s="2"/>
      <c r="AC22" s="2"/>
      <c r="AD22" s="3"/>
      <c r="AE22" s="3"/>
      <c r="AF22" s="3"/>
    </row>
    <row r="23" spans="2:33" ht="5.25" customHeight="1" thickBot="1" x14ac:dyDescent="0.3">
      <c r="B23" s="6"/>
      <c r="C23" s="6"/>
      <c r="D23" s="7"/>
      <c r="E23" s="7"/>
      <c r="F23" s="7"/>
      <c r="G23" s="6"/>
      <c r="H23" s="6"/>
      <c r="I23" s="7"/>
      <c r="J23" s="7"/>
      <c r="K23" s="7"/>
      <c r="L23" s="6"/>
      <c r="M23" s="6"/>
      <c r="N23" s="7"/>
      <c r="O23" s="7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2:33" ht="15" customHeight="1" x14ac:dyDescent="0.25">
      <c r="B24" s="61" t="s">
        <v>49</v>
      </c>
      <c r="C24" s="63"/>
      <c r="D24" s="110" t="str">
        <f>IF($E$8&gt;" ",VLOOKUP($E$8,[1]PC!$A$6:$T$998,15,0)," ")</f>
        <v xml:space="preserve"> </v>
      </c>
      <c r="E24" s="110"/>
      <c r="F24" s="110"/>
      <c r="G24" s="110"/>
      <c r="H24" s="110" t="str">
        <f>IF($E$8&gt;" ",VLOOKUP($E$8,[1]PC!$A$6:$T$998,16,0)," ")</f>
        <v xml:space="preserve"> </v>
      </c>
      <c r="I24" s="110"/>
      <c r="J24" s="110"/>
      <c r="K24" s="110"/>
      <c r="L24" s="110" t="str">
        <f>IF($E$8&gt;" ",VLOOKUP($E$8,[1]PC!$A$6:$T$998,17,0)," ")</f>
        <v xml:space="preserve"> </v>
      </c>
      <c r="M24" s="110"/>
      <c r="N24" s="110"/>
      <c r="O24" s="110"/>
      <c r="S24" s="2"/>
      <c r="T24" s="2"/>
      <c r="U24" s="3"/>
      <c r="V24" s="3"/>
      <c r="W24" s="2"/>
      <c r="X24" s="2"/>
      <c r="Y24" s="3"/>
      <c r="Z24" s="3"/>
      <c r="AA24" s="3"/>
      <c r="AB24" s="2"/>
      <c r="AC24" s="2"/>
      <c r="AD24" s="3"/>
      <c r="AE24" s="3"/>
      <c r="AF24" s="3"/>
    </row>
    <row r="25" spans="2:33" ht="15" customHeight="1" thickBot="1" x14ac:dyDescent="0.3">
      <c r="B25" s="102"/>
      <c r="C25" s="104"/>
      <c r="D25" s="111" t="str">
        <f>IF($E$8&gt;" ",VLOOKUP($E$8,[1]PC!$A$6:$T$998,18,0)," ")</f>
        <v xml:space="preserve"> </v>
      </c>
      <c r="E25" s="111"/>
      <c r="F25" s="111"/>
      <c r="G25" s="111"/>
      <c r="H25" s="111" t="str">
        <f>IF($E$8&gt;" ",VLOOKUP($E$8,[1]PC!$A$6:$T$998,19,0)," ")</f>
        <v xml:space="preserve"> </v>
      </c>
      <c r="I25" s="111"/>
      <c r="J25" s="111"/>
      <c r="K25" s="111"/>
      <c r="L25" s="111" t="str">
        <f>IF($E$8&gt;" ",VLOOKUP($E$8,[1]PC!$A$6:$T$998,20,0)," ")</f>
        <v xml:space="preserve"> </v>
      </c>
      <c r="M25" s="111"/>
      <c r="N25" s="111"/>
      <c r="O25" s="111"/>
      <c r="S25" s="2"/>
      <c r="T25" s="2"/>
      <c r="U25" s="3"/>
      <c r="V25" s="3"/>
      <c r="W25" s="2"/>
      <c r="X25" s="2"/>
      <c r="Y25" s="3"/>
      <c r="Z25" s="3"/>
      <c r="AA25" s="3"/>
      <c r="AB25" s="2"/>
      <c r="AC25" s="2"/>
      <c r="AD25" s="3"/>
      <c r="AE25" s="3"/>
      <c r="AF25" s="3"/>
    </row>
    <row r="26" spans="2:33" ht="3.75" customHeight="1" thickBot="1" x14ac:dyDescent="0.3">
      <c r="B26" s="8"/>
      <c r="C26" s="8"/>
      <c r="D26" s="9"/>
      <c r="E26" s="9"/>
      <c r="F26" s="5"/>
      <c r="G26" s="9"/>
      <c r="H26" s="9"/>
      <c r="I26" s="5"/>
      <c r="J26" s="9"/>
      <c r="K26" s="9"/>
      <c r="L26" s="9"/>
      <c r="M26" s="5"/>
      <c r="N26" s="10"/>
      <c r="O26" s="5"/>
    </row>
    <row r="27" spans="2:33" ht="13.5" thickBot="1" x14ac:dyDescent="0.3">
      <c r="B27" s="51" t="s">
        <v>42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R27" s="5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"/>
    </row>
    <row r="28" spans="2:33" ht="23.1" customHeight="1" thickBot="1" x14ac:dyDescent="0.3">
      <c r="B28" s="61" t="s">
        <v>52</v>
      </c>
      <c r="C28" s="62"/>
      <c r="D28" s="63"/>
      <c r="E28" s="61" t="s">
        <v>14</v>
      </c>
      <c r="F28" s="62"/>
      <c r="G28" s="62"/>
      <c r="H28" s="62"/>
      <c r="I28" s="61" t="s">
        <v>51</v>
      </c>
      <c r="J28" s="62"/>
      <c r="K28" s="63"/>
      <c r="L28" s="105" t="s">
        <v>61</v>
      </c>
      <c r="M28" s="106"/>
      <c r="N28" s="105" t="s">
        <v>50</v>
      </c>
      <c r="O28" s="106"/>
      <c r="R28" s="5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"/>
    </row>
    <row r="29" spans="2:33" ht="15.75" customHeight="1" thickBot="1" x14ac:dyDescent="0.3">
      <c r="B29" s="102"/>
      <c r="C29" s="103"/>
      <c r="D29" s="104"/>
      <c r="E29" s="102"/>
      <c r="F29" s="103"/>
      <c r="G29" s="103"/>
      <c r="H29" s="103"/>
      <c r="I29" s="102"/>
      <c r="J29" s="103"/>
      <c r="K29" s="104"/>
      <c r="L29" s="107" t="s">
        <v>2</v>
      </c>
      <c r="M29" s="108"/>
      <c r="N29" s="109" t="s">
        <v>2</v>
      </c>
      <c r="O29" s="108"/>
      <c r="R29" s="5"/>
      <c r="S29" s="3"/>
      <c r="T29" s="3"/>
      <c r="U29" s="3"/>
      <c r="V29" s="3"/>
      <c r="W29" s="3"/>
      <c r="X29" s="3"/>
      <c r="Y29" s="4"/>
      <c r="Z29" s="3"/>
      <c r="AA29" s="3"/>
      <c r="AB29" s="3"/>
      <c r="AC29" s="3"/>
      <c r="AD29" s="3"/>
      <c r="AE29" s="3"/>
      <c r="AF29" s="3"/>
      <c r="AG29" s="5"/>
    </row>
    <row r="30" spans="2:33" ht="20.100000000000001" customHeight="1" x14ac:dyDescent="0.25">
      <c r="B30" s="96"/>
      <c r="C30" s="97"/>
      <c r="D30" s="98"/>
      <c r="E30" s="99"/>
      <c r="F30" s="72"/>
      <c r="G30" s="72"/>
      <c r="H30" s="100"/>
      <c r="I30" s="99"/>
      <c r="J30" s="72"/>
      <c r="K30" s="100"/>
      <c r="L30" s="101"/>
      <c r="M30" s="101"/>
      <c r="N30" s="101"/>
      <c r="O30" s="101"/>
      <c r="R30" s="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5"/>
    </row>
    <row r="31" spans="2:33" ht="20.100000000000001" customHeight="1" x14ac:dyDescent="0.25">
      <c r="B31" s="90"/>
      <c r="C31" s="91"/>
      <c r="D31" s="92"/>
      <c r="E31" s="93"/>
      <c r="F31" s="67"/>
      <c r="G31" s="67"/>
      <c r="H31" s="94"/>
      <c r="I31" s="93"/>
      <c r="J31" s="67"/>
      <c r="K31" s="94"/>
      <c r="L31" s="95"/>
      <c r="M31" s="95"/>
      <c r="N31" s="95"/>
      <c r="O31" s="95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</row>
    <row r="32" spans="2:33" ht="20.100000000000001" customHeight="1" x14ac:dyDescent="0.25">
      <c r="B32" s="90"/>
      <c r="C32" s="91"/>
      <c r="D32" s="92"/>
      <c r="E32" s="93"/>
      <c r="F32" s="67"/>
      <c r="G32" s="67"/>
      <c r="H32" s="94"/>
      <c r="I32" s="93"/>
      <c r="J32" s="67"/>
      <c r="K32" s="94"/>
      <c r="L32" s="95"/>
      <c r="M32" s="95"/>
      <c r="N32" s="95"/>
      <c r="O32" s="95"/>
      <c r="R32" s="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5"/>
    </row>
    <row r="33" spans="2:33" ht="20.100000000000001" customHeight="1" x14ac:dyDescent="0.25">
      <c r="B33" s="90"/>
      <c r="C33" s="91"/>
      <c r="D33" s="92"/>
      <c r="E33" s="93"/>
      <c r="F33" s="67"/>
      <c r="G33" s="67"/>
      <c r="H33" s="94"/>
      <c r="I33" s="93"/>
      <c r="J33" s="67"/>
      <c r="K33" s="94"/>
      <c r="L33" s="95"/>
      <c r="M33" s="95"/>
      <c r="N33" s="95"/>
      <c r="O33" s="95"/>
      <c r="R33" s="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5"/>
    </row>
    <row r="34" spans="2:33" ht="20.100000000000001" customHeight="1" x14ac:dyDescent="0.25">
      <c r="B34" s="90"/>
      <c r="C34" s="91"/>
      <c r="D34" s="92"/>
      <c r="E34" s="93"/>
      <c r="F34" s="67"/>
      <c r="G34" s="67"/>
      <c r="H34" s="94"/>
      <c r="I34" s="93"/>
      <c r="J34" s="67"/>
      <c r="K34" s="94"/>
      <c r="L34" s="95"/>
      <c r="M34" s="95"/>
      <c r="N34" s="95"/>
      <c r="O34" s="95"/>
      <c r="R34" s="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5"/>
    </row>
    <row r="35" spans="2:33" ht="20.100000000000001" customHeight="1" x14ac:dyDescent="0.25">
      <c r="B35" s="90"/>
      <c r="C35" s="91"/>
      <c r="D35" s="92"/>
      <c r="E35" s="93"/>
      <c r="F35" s="67"/>
      <c r="G35" s="67"/>
      <c r="H35" s="94"/>
      <c r="I35" s="93"/>
      <c r="J35" s="67"/>
      <c r="K35" s="94"/>
      <c r="L35" s="95"/>
      <c r="M35" s="95"/>
      <c r="N35" s="95"/>
      <c r="O35" s="95"/>
      <c r="R35" s="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5"/>
    </row>
    <row r="36" spans="2:33" ht="20.100000000000001" customHeight="1" x14ac:dyDescent="0.25">
      <c r="B36" s="90"/>
      <c r="C36" s="91"/>
      <c r="D36" s="92"/>
      <c r="E36" s="93"/>
      <c r="F36" s="67"/>
      <c r="G36" s="67"/>
      <c r="H36" s="94"/>
      <c r="I36" s="93"/>
      <c r="J36" s="67"/>
      <c r="K36" s="94"/>
      <c r="L36" s="95"/>
      <c r="M36" s="95"/>
      <c r="N36" s="95"/>
      <c r="O36" s="95"/>
      <c r="R36" s="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5"/>
    </row>
    <row r="37" spans="2:33" ht="20.100000000000001" customHeight="1" x14ac:dyDescent="0.25">
      <c r="B37" s="90"/>
      <c r="C37" s="91"/>
      <c r="D37" s="92"/>
      <c r="E37" s="93"/>
      <c r="F37" s="67"/>
      <c r="G37" s="67"/>
      <c r="H37" s="94"/>
      <c r="I37" s="93"/>
      <c r="J37" s="67"/>
      <c r="K37" s="94"/>
      <c r="L37" s="95"/>
      <c r="M37" s="95"/>
      <c r="N37" s="95"/>
      <c r="O37" s="95"/>
      <c r="R37" s="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5"/>
    </row>
    <row r="38" spans="2:33" ht="20.100000000000001" customHeight="1" x14ac:dyDescent="0.25">
      <c r="B38" s="90"/>
      <c r="C38" s="91"/>
      <c r="D38" s="92"/>
      <c r="E38" s="93"/>
      <c r="F38" s="67"/>
      <c r="G38" s="67"/>
      <c r="H38" s="94"/>
      <c r="I38" s="93"/>
      <c r="J38" s="67"/>
      <c r="K38" s="94"/>
      <c r="L38" s="95"/>
      <c r="M38" s="95"/>
      <c r="N38" s="95"/>
      <c r="O38" s="95"/>
      <c r="R38" s="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5"/>
    </row>
    <row r="39" spans="2:33" ht="20.100000000000001" customHeight="1" x14ac:dyDescent="0.25">
      <c r="B39" s="90"/>
      <c r="C39" s="91"/>
      <c r="D39" s="92"/>
      <c r="E39" s="93"/>
      <c r="F39" s="67"/>
      <c r="G39" s="67"/>
      <c r="H39" s="94"/>
      <c r="I39" s="93"/>
      <c r="J39" s="67"/>
      <c r="K39" s="94"/>
      <c r="L39" s="95"/>
      <c r="M39" s="95"/>
      <c r="N39" s="95"/>
      <c r="O39" s="95"/>
      <c r="R39" s="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5"/>
    </row>
    <row r="40" spans="2:33" ht="20.100000000000001" customHeight="1" x14ac:dyDescent="0.25">
      <c r="B40" s="90"/>
      <c r="C40" s="91"/>
      <c r="D40" s="92"/>
      <c r="E40" s="93"/>
      <c r="F40" s="67"/>
      <c r="G40" s="67"/>
      <c r="H40" s="94"/>
      <c r="I40" s="93"/>
      <c r="J40" s="67"/>
      <c r="K40" s="94"/>
      <c r="L40" s="95"/>
      <c r="M40" s="95"/>
      <c r="N40" s="95"/>
      <c r="O40" s="95"/>
      <c r="R40" s="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5"/>
    </row>
    <row r="41" spans="2:33" ht="20.100000000000001" customHeight="1" x14ac:dyDescent="0.25">
      <c r="B41" s="90"/>
      <c r="C41" s="91"/>
      <c r="D41" s="92"/>
      <c r="E41" s="93"/>
      <c r="F41" s="67"/>
      <c r="G41" s="67"/>
      <c r="H41" s="94"/>
      <c r="I41" s="93"/>
      <c r="J41" s="67"/>
      <c r="K41" s="94"/>
      <c r="L41" s="95"/>
      <c r="M41" s="95"/>
      <c r="N41" s="95"/>
      <c r="O41" s="95"/>
      <c r="R41" s="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5"/>
    </row>
    <row r="42" spans="2:33" ht="20.100000000000001" customHeight="1" x14ac:dyDescent="0.25">
      <c r="B42" s="90"/>
      <c r="C42" s="91"/>
      <c r="D42" s="92"/>
      <c r="E42" s="93"/>
      <c r="F42" s="67"/>
      <c r="G42" s="67"/>
      <c r="H42" s="94"/>
      <c r="I42" s="93"/>
      <c r="J42" s="67"/>
      <c r="K42" s="94"/>
      <c r="L42" s="95"/>
      <c r="M42" s="95"/>
      <c r="N42" s="95"/>
      <c r="O42" s="95"/>
      <c r="R42" s="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5"/>
    </row>
    <row r="43" spans="2:33" ht="20.100000000000001" customHeight="1" x14ac:dyDescent="0.25">
      <c r="B43" s="90"/>
      <c r="C43" s="91"/>
      <c r="D43" s="92"/>
      <c r="E43" s="93"/>
      <c r="F43" s="67"/>
      <c r="G43" s="67"/>
      <c r="H43" s="94"/>
      <c r="I43" s="93"/>
      <c r="J43" s="67"/>
      <c r="K43" s="94"/>
      <c r="L43" s="95"/>
      <c r="M43" s="95"/>
      <c r="N43" s="95"/>
      <c r="O43" s="95"/>
      <c r="R43" s="5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</row>
    <row r="44" spans="2:33" ht="20.100000000000001" customHeight="1" x14ac:dyDescent="0.25">
      <c r="B44" s="90"/>
      <c r="C44" s="91"/>
      <c r="D44" s="92"/>
      <c r="E44" s="93"/>
      <c r="F44" s="67"/>
      <c r="G44" s="67"/>
      <c r="H44" s="94"/>
      <c r="I44" s="93"/>
      <c r="J44" s="67"/>
      <c r="K44" s="94"/>
      <c r="L44" s="95"/>
      <c r="M44" s="95"/>
      <c r="N44" s="95"/>
      <c r="O44" s="95"/>
      <c r="R44" s="5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</row>
    <row r="45" spans="2:33" ht="20.100000000000001" customHeight="1" x14ac:dyDescent="0.25">
      <c r="B45" s="90"/>
      <c r="C45" s="91"/>
      <c r="D45" s="92"/>
      <c r="E45" s="93"/>
      <c r="F45" s="67"/>
      <c r="G45" s="67"/>
      <c r="H45" s="94"/>
      <c r="I45" s="93"/>
      <c r="J45" s="67"/>
      <c r="K45" s="94"/>
      <c r="L45" s="95"/>
      <c r="M45" s="95"/>
      <c r="N45" s="95"/>
      <c r="O45" s="95"/>
      <c r="R45" s="5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</row>
    <row r="46" spans="2:33" ht="20.100000000000001" customHeight="1" thickBot="1" x14ac:dyDescent="0.3">
      <c r="B46" s="83"/>
      <c r="C46" s="84"/>
      <c r="D46" s="85"/>
      <c r="E46" s="18"/>
      <c r="F46" s="19"/>
      <c r="G46" s="19"/>
      <c r="H46" s="20"/>
      <c r="I46" s="18"/>
      <c r="J46" s="19"/>
      <c r="K46" s="20"/>
      <c r="L46" s="86"/>
      <c r="M46" s="86"/>
      <c r="N46" s="86"/>
      <c r="O46" s="86"/>
      <c r="R46" s="5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</row>
    <row r="47" spans="2:33" ht="3.75" customHeight="1" x14ac:dyDescent="0.25">
      <c r="R47" s="5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</row>
    <row r="48" spans="2:33" ht="3.75" customHeight="1" thickBot="1" x14ac:dyDescent="0.3"/>
    <row r="49" spans="2:15" ht="13.5" thickBot="1" x14ac:dyDescent="0.3">
      <c r="B49" s="87" t="s">
        <v>53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</row>
    <row r="50" spans="2:15" ht="13.5" thickBot="1" x14ac:dyDescent="0.3">
      <c r="B50" s="75" t="s">
        <v>20</v>
      </c>
      <c r="C50" s="76"/>
      <c r="D50" s="76"/>
      <c r="E50" s="77"/>
      <c r="F50" s="75" t="s">
        <v>43</v>
      </c>
      <c r="G50" s="76"/>
      <c r="H50" s="76"/>
      <c r="I50" s="77"/>
      <c r="J50" s="75" t="s">
        <v>21</v>
      </c>
      <c r="K50" s="77"/>
      <c r="L50" s="75" t="s">
        <v>15</v>
      </c>
      <c r="M50" s="76"/>
      <c r="N50" s="76"/>
      <c r="O50" s="77"/>
    </row>
    <row r="51" spans="2:15" x14ac:dyDescent="0.25">
      <c r="B51" s="78" t="str">
        <f>IF($E$8&gt;" ",VLOOKUP($E$8,[1]PC!$A$6:$T$998,14,0)," ")</f>
        <v xml:space="preserve"> </v>
      </c>
      <c r="C51" s="57"/>
      <c r="D51" s="57"/>
      <c r="E51" s="79"/>
      <c r="F51" s="80"/>
      <c r="G51" s="81"/>
      <c r="H51" s="81"/>
      <c r="I51" s="82"/>
      <c r="J51" s="80"/>
      <c r="K51" s="82"/>
      <c r="L51" s="80"/>
      <c r="M51" s="81"/>
      <c r="N51" s="81"/>
      <c r="O51" s="82"/>
    </row>
    <row r="52" spans="2:15" x14ac:dyDescent="0.25">
      <c r="B52" s="44"/>
      <c r="C52" s="45"/>
      <c r="D52" s="45"/>
      <c r="E52" s="49"/>
      <c r="F52" s="73"/>
      <c r="G52" s="45"/>
      <c r="H52" s="45"/>
      <c r="I52" s="49"/>
      <c r="J52" s="73"/>
      <c r="K52" s="49"/>
      <c r="L52" s="73"/>
      <c r="M52" s="45"/>
      <c r="N52" s="45"/>
      <c r="O52" s="49"/>
    </row>
    <row r="53" spans="2:15" x14ac:dyDescent="0.25">
      <c r="B53" s="44"/>
      <c r="C53" s="45"/>
      <c r="D53" s="45"/>
      <c r="E53" s="49"/>
      <c r="F53" s="73"/>
      <c r="G53" s="45"/>
      <c r="H53" s="45"/>
      <c r="I53" s="49"/>
      <c r="J53" s="73"/>
      <c r="K53" s="49"/>
      <c r="L53" s="73"/>
      <c r="M53" s="45"/>
      <c r="N53" s="45"/>
      <c r="O53" s="49"/>
    </row>
    <row r="54" spans="2:15" x14ac:dyDescent="0.25">
      <c r="B54" s="44"/>
      <c r="C54" s="45"/>
      <c r="D54" s="45"/>
      <c r="E54" s="49"/>
      <c r="F54" s="73"/>
      <c r="G54" s="45"/>
      <c r="H54" s="45"/>
      <c r="I54" s="49"/>
      <c r="J54" s="73"/>
      <c r="K54" s="49"/>
      <c r="L54" s="73"/>
      <c r="M54" s="45"/>
      <c r="N54" s="45"/>
      <c r="O54" s="49"/>
    </row>
    <row r="55" spans="2:15" x14ac:dyDescent="0.25">
      <c r="B55" s="44"/>
      <c r="C55" s="45"/>
      <c r="D55" s="45"/>
      <c r="E55" s="49"/>
      <c r="F55" s="73"/>
      <c r="G55" s="45"/>
      <c r="H55" s="45"/>
      <c r="I55" s="49"/>
      <c r="J55" s="73"/>
      <c r="K55" s="49"/>
      <c r="L55" s="73"/>
      <c r="M55" s="45"/>
      <c r="N55" s="45"/>
      <c r="O55" s="49"/>
    </row>
    <row r="56" spans="2:15" x14ac:dyDescent="0.25">
      <c r="B56" s="44"/>
      <c r="C56" s="45"/>
      <c r="D56" s="45"/>
      <c r="E56" s="49"/>
      <c r="F56" s="73"/>
      <c r="G56" s="45"/>
      <c r="H56" s="45"/>
      <c r="I56" s="49"/>
      <c r="J56" s="73"/>
      <c r="K56" s="49"/>
      <c r="L56" s="73"/>
      <c r="M56" s="45"/>
      <c r="N56" s="45"/>
      <c r="O56" s="49"/>
    </row>
    <row r="57" spans="2:15" x14ac:dyDescent="0.25">
      <c r="B57" s="44"/>
      <c r="C57" s="45"/>
      <c r="D57" s="45"/>
      <c r="E57" s="49"/>
      <c r="F57" s="73"/>
      <c r="G57" s="45"/>
      <c r="H57" s="45"/>
      <c r="I57" s="49"/>
      <c r="J57" s="73"/>
      <c r="K57" s="49"/>
      <c r="L57" s="73"/>
      <c r="M57" s="45"/>
      <c r="N57" s="45"/>
      <c r="O57" s="49"/>
    </row>
    <row r="58" spans="2:15" x14ac:dyDescent="0.25">
      <c r="B58" s="44"/>
      <c r="C58" s="45"/>
      <c r="D58" s="45"/>
      <c r="E58" s="49"/>
      <c r="F58" s="73"/>
      <c r="G58" s="45"/>
      <c r="H58" s="45"/>
      <c r="I58" s="49"/>
      <c r="J58" s="73"/>
      <c r="K58" s="49"/>
      <c r="L58" s="73"/>
      <c r="M58" s="45"/>
      <c r="N58" s="45"/>
      <c r="O58" s="49"/>
    </row>
    <row r="59" spans="2:15" x14ac:dyDescent="0.25">
      <c r="B59" s="44"/>
      <c r="C59" s="45"/>
      <c r="D59" s="45"/>
      <c r="E59" s="49"/>
      <c r="F59" s="73"/>
      <c r="G59" s="45"/>
      <c r="H59" s="45"/>
      <c r="I59" s="49"/>
      <c r="J59" s="73"/>
      <c r="K59" s="49"/>
      <c r="L59" s="73"/>
      <c r="M59" s="45"/>
      <c r="N59" s="45"/>
      <c r="O59" s="49"/>
    </row>
    <row r="60" spans="2:15" x14ac:dyDescent="0.25">
      <c r="B60" s="44"/>
      <c r="C60" s="45"/>
      <c r="D60" s="45"/>
      <c r="E60" s="49"/>
      <c r="F60" s="73"/>
      <c r="G60" s="45"/>
      <c r="H60" s="45"/>
      <c r="I60" s="49"/>
      <c r="J60" s="73"/>
      <c r="K60" s="49"/>
      <c r="L60" s="73"/>
      <c r="M60" s="45"/>
      <c r="N60" s="45"/>
      <c r="O60" s="49"/>
    </row>
    <row r="61" spans="2:15" x14ac:dyDescent="0.25">
      <c r="B61" s="44"/>
      <c r="C61" s="45"/>
      <c r="D61" s="45"/>
      <c r="E61" s="49"/>
      <c r="F61" s="73"/>
      <c r="G61" s="45"/>
      <c r="H61" s="45"/>
      <c r="I61" s="49"/>
      <c r="J61" s="73"/>
      <c r="K61" s="49"/>
      <c r="L61" s="73"/>
      <c r="M61" s="45"/>
      <c r="N61" s="45"/>
      <c r="O61" s="49"/>
    </row>
    <row r="62" spans="2:15" x14ac:dyDescent="0.25">
      <c r="B62" s="44"/>
      <c r="C62" s="45"/>
      <c r="D62" s="45"/>
      <c r="E62" s="49"/>
      <c r="F62" s="73"/>
      <c r="G62" s="45"/>
      <c r="H62" s="45"/>
      <c r="I62" s="49"/>
      <c r="J62" s="73"/>
      <c r="K62" s="49"/>
      <c r="L62" s="73"/>
      <c r="M62" s="45"/>
      <c r="N62" s="45"/>
      <c r="O62" s="49"/>
    </row>
    <row r="63" spans="2:15" ht="13.5" thickBot="1" x14ac:dyDescent="0.3">
      <c r="B63" s="46"/>
      <c r="C63" s="47"/>
      <c r="D63" s="47"/>
      <c r="E63" s="50"/>
      <c r="F63" s="74"/>
      <c r="G63" s="47"/>
      <c r="H63" s="47"/>
      <c r="I63" s="50"/>
      <c r="J63" s="74"/>
      <c r="K63" s="50"/>
      <c r="L63" s="74"/>
      <c r="M63" s="47"/>
      <c r="N63" s="47"/>
      <c r="O63" s="50"/>
    </row>
    <row r="64" spans="2:15" ht="3.75" customHeight="1" thickBot="1" x14ac:dyDescent="0.3"/>
    <row r="65" spans="2:15" ht="13.5" thickBot="1" x14ac:dyDescent="0.3">
      <c r="B65" s="69" t="s">
        <v>54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</row>
    <row r="66" spans="2:15" ht="15" customHeight="1" x14ac:dyDescent="0.25">
      <c r="B66" s="11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15"/>
    </row>
    <row r="67" spans="2:15" ht="15" customHeight="1" x14ac:dyDescent="0.25">
      <c r="B67" s="11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15"/>
    </row>
    <row r="68" spans="2:15" ht="15" customHeight="1" x14ac:dyDescent="0.25">
      <c r="B68" s="11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15"/>
    </row>
    <row r="69" spans="2:15" ht="15" customHeight="1" x14ac:dyDescent="0.25">
      <c r="B69" s="11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15"/>
    </row>
    <row r="70" spans="2:15" ht="15" customHeight="1" x14ac:dyDescent="0.25">
      <c r="B70" s="11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15"/>
    </row>
    <row r="71" spans="2:15" ht="15" customHeight="1" x14ac:dyDescent="0.25">
      <c r="B71" s="11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15"/>
    </row>
    <row r="72" spans="2:15" ht="15" customHeight="1" x14ac:dyDescent="0.25">
      <c r="B72" s="11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15"/>
    </row>
    <row r="73" spans="2:15" ht="15" customHeight="1" x14ac:dyDescent="0.25">
      <c r="B73" s="11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15"/>
    </row>
    <row r="74" spans="2:15" ht="15" customHeight="1" x14ac:dyDescent="0.25">
      <c r="B74" s="11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15"/>
    </row>
    <row r="75" spans="2:15" ht="15" customHeight="1" thickBot="1" x14ac:dyDescent="0.3">
      <c r="B75" s="12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16"/>
    </row>
    <row r="76" spans="2:15" ht="3.75" customHeight="1" thickBot="1" x14ac:dyDescent="0.3"/>
    <row r="77" spans="2:15" ht="13.5" thickBot="1" x14ac:dyDescent="0.3">
      <c r="B77" s="51" t="s">
        <v>55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</row>
    <row r="78" spans="2:15" x14ac:dyDescent="0.25">
      <c r="B78" s="42" t="s">
        <v>22</v>
      </c>
      <c r="C78" s="43"/>
      <c r="D78" s="43"/>
      <c r="E78" s="43"/>
      <c r="F78" s="43"/>
      <c r="G78" s="43" t="s">
        <v>22</v>
      </c>
      <c r="H78" s="43"/>
      <c r="I78" s="43"/>
      <c r="J78" s="43"/>
      <c r="K78" s="43" t="s">
        <v>22</v>
      </c>
      <c r="L78" s="43"/>
      <c r="M78" s="43"/>
      <c r="N78" s="43"/>
      <c r="O78" s="48"/>
    </row>
    <row r="79" spans="2:15" x14ac:dyDescent="0.25"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9"/>
    </row>
    <row r="80" spans="2:15" x14ac:dyDescent="0.25"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9"/>
    </row>
    <row r="81" spans="2:15" x14ac:dyDescent="0.25"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9"/>
    </row>
    <row r="82" spans="2:15" x14ac:dyDescent="0.25"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9"/>
    </row>
    <row r="83" spans="2:15" x14ac:dyDescent="0.25"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9"/>
    </row>
    <row r="84" spans="2:15" x14ac:dyDescent="0.25"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9"/>
    </row>
    <row r="85" spans="2:15" x14ac:dyDescent="0.25">
      <c r="B85" s="44" t="s">
        <v>22</v>
      </c>
      <c r="C85" s="45"/>
      <c r="D85" s="45"/>
      <c r="E85" s="45"/>
      <c r="F85" s="45"/>
      <c r="G85" s="45" t="s">
        <v>22</v>
      </c>
      <c r="H85" s="45"/>
      <c r="I85" s="45"/>
      <c r="J85" s="45"/>
      <c r="K85" s="45" t="s">
        <v>22</v>
      </c>
      <c r="L85" s="45"/>
      <c r="M85" s="45"/>
      <c r="N85" s="45"/>
      <c r="O85" s="49"/>
    </row>
    <row r="86" spans="2:15" x14ac:dyDescent="0.25"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9"/>
    </row>
    <row r="87" spans="2:15" x14ac:dyDescent="0.25"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9"/>
    </row>
    <row r="88" spans="2:15" x14ac:dyDescent="0.25"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9"/>
    </row>
    <row r="89" spans="2:15" x14ac:dyDescent="0.25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9"/>
    </row>
    <row r="90" spans="2:15" x14ac:dyDescent="0.25"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9"/>
    </row>
    <row r="91" spans="2:15" x14ac:dyDescent="0.25"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9"/>
    </row>
    <row r="92" spans="2:15" x14ac:dyDescent="0.25">
      <c r="B92" s="42" t="s">
        <v>22</v>
      </c>
      <c r="C92" s="43"/>
      <c r="D92" s="43"/>
      <c r="E92" s="43"/>
      <c r="F92" s="43"/>
      <c r="G92" s="43" t="s">
        <v>22</v>
      </c>
      <c r="H92" s="43"/>
      <c r="I92" s="43"/>
      <c r="J92" s="43"/>
      <c r="K92" s="43" t="s">
        <v>22</v>
      </c>
      <c r="L92" s="43"/>
      <c r="M92" s="43"/>
      <c r="N92" s="43"/>
      <c r="O92" s="48"/>
    </row>
    <row r="93" spans="2:15" x14ac:dyDescent="0.25"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9"/>
    </row>
    <row r="94" spans="2:15" x14ac:dyDescent="0.25"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9"/>
    </row>
    <row r="95" spans="2:15" x14ac:dyDescent="0.25"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9"/>
    </row>
    <row r="96" spans="2:15" x14ac:dyDescent="0.25"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9"/>
    </row>
    <row r="97" spans="2:32" x14ac:dyDescent="0.25"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9"/>
    </row>
    <row r="98" spans="2:32" ht="13.5" thickBot="1" x14ac:dyDescent="0.3">
      <c r="B98" s="46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50"/>
    </row>
    <row r="99" spans="2:32" ht="3.75" customHeight="1" thickBot="1" x14ac:dyDescent="0.3"/>
    <row r="100" spans="2:32" ht="15" customHeight="1" thickBot="1" x14ac:dyDescent="0.3">
      <c r="B100" s="51" t="s">
        <v>56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3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2:32" ht="15" customHeight="1" x14ac:dyDescent="0.25">
      <c r="B101" s="54" t="s">
        <v>57</v>
      </c>
      <c r="C101" s="55"/>
      <c r="D101" s="56">
        <f>$E$8</f>
        <v>0</v>
      </c>
      <c r="E101" s="57"/>
      <c r="F101" s="58" t="s">
        <v>27</v>
      </c>
      <c r="G101" s="55"/>
      <c r="H101" s="59" t="str">
        <f>$E$10</f>
        <v xml:space="preserve"> </v>
      </c>
      <c r="I101" s="59"/>
      <c r="J101" s="56"/>
      <c r="K101" s="60" t="s">
        <v>58</v>
      </c>
      <c r="L101" s="55"/>
      <c r="M101" s="59" t="str">
        <f>$L$10</f>
        <v xml:space="preserve"> </v>
      </c>
      <c r="N101" s="59"/>
      <c r="O101" s="56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2:32" ht="15" customHeight="1" thickBot="1" x14ac:dyDescent="0.3">
      <c r="B102" s="36" t="s">
        <v>45</v>
      </c>
      <c r="C102" s="37"/>
      <c r="D102" s="38" t="str">
        <f>$L$8</f>
        <v xml:space="preserve"> </v>
      </c>
      <c r="E102" s="39"/>
      <c r="F102" s="40" t="s">
        <v>1</v>
      </c>
      <c r="G102" s="37"/>
      <c r="H102" s="41" t="str">
        <f>$L$9</f>
        <v xml:space="preserve"> </v>
      </c>
      <c r="I102" s="41"/>
      <c r="J102" s="38"/>
      <c r="K102" s="40" t="s">
        <v>59</v>
      </c>
      <c r="L102" s="37"/>
      <c r="M102" s="41" t="str">
        <f>$E$9</f>
        <v xml:space="preserve"> </v>
      </c>
      <c r="N102" s="41"/>
      <c r="O102" s="3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2:32" ht="3.75" customHeight="1" thickBot="1" x14ac:dyDescent="0.3"/>
    <row r="104" spans="2:32" ht="20.100000000000001" customHeight="1" x14ac:dyDescent="0.25">
      <c r="B104" s="61" t="s">
        <v>63</v>
      </c>
      <c r="C104" s="62"/>
      <c r="D104" s="62"/>
      <c r="E104" s="62"/>
      <c r="F104" s="62"/>
      <c r="G104" s="62"/>
      <c r="H104" s="62"/>
      <c r="I104" s="63"/>
      <c r="J104" s="30" t="s">
        <v>65</v>
      </c>
      <c r="K104" s="31"/>
      <c r="L104" s="32"/>
      <c r="M104" s="30" t="s">
        <v>66</v>
      </c>
      <c r="N104" s="31"/>
      <c r="O104" s="32"/>
      <c r="S104" s="13"/>
      <c r="T104" s="13"/>
      <c r="U104" s="13"/>
      <c r="V104" s="8"/>
      <c r="W104" s="8"/>
      <c r="X104" s="8"/>
      <c r="Y104" s="8"/>
      <c r="Z104" s="8"/>
      <c r="AA104" s="8"/>
      <c r="AB104" s="8"/>
      <c r="AC104" s="13"/>
      <c r="AD104" s="8"/>
      <c r="AE104" s="8"/>
      <c r="AF104" s="8"/>
    </row>
    <row r="105" spans="2:32" ht="20.100000000000001" customHeight="1" thickBot="1" x14ac:dyDescent="0.3">
      <c r="B105" s="64"/>
      <c r="C105" s="65"/>
      <c r="D105" s="65"/>
      <c r="E105" s="65"/>
      <c r="F105" s="65"/>
      <c r="G105" s="65"/>
      <c r="H105" s="65"/>
      <c r="I105" s="66"/>
      <c r="J105" s="33"/>
      <c r="K105" s="34"/>
      <c r="L105" s="35"/>
      <c r="M105" s="33"/>
      <c r="N105" s="34"/>
      <c r="O105" s="35"/>
      <c r="S105" s="10"/>
      <c r="T105" s="5"/>
      <c r="U105" s="5"/>
      <c r="V105" s="3"/>
      <c r="W105" s="3"/>
      <c r="X105" s="3"/>
      <c r="Y105" s="3"/>
      <c r="Z105" s="3"/>
      <c r="AA105" s="3"/>
      <c r="AB105" s="3"/>
      <c r="AC105" s="5"/>
      <c r="AD105" s="3"/>
      <c r="AE105" s="3"/>
      <c r="AF105" s="3"/>
    </row>
    <row r="106" spans="2:32" ht="12.75" customHeight="1" x14ac:dyDescent="0.25">
      <c r="B106" s="148" t="s">
        <v>70</v>
      </c>
      <c r="C106" s="149"/>
      <c r="D106" s="150"/>
      <c r="E106" s="150"/>
      <c r="F106" s="151" t="s">
        <v>67</v>
      </c>
      <c r="G106" s="151"/>
      <c r="H106" s="150"/>
      <c r="I106" s="150"/>
      <c r="J106" s="27"/>
      <c r="K106" s="28"/>
      <c r="L106" s="29"/>
      <c r="M106" s="27"/>
      <c r="N106" s="28"/>
      <c r="O106" s="29"/>
      <c r="S106" s="10"/>
      <c r="T106" s="5"/>
      <c r="U106" s="5"/>
      <c r="V106" s="3"/>
      <c r="W106" s="3"/>
      <c r="X106" s="3"/>
      <c r="Y106" s="3"/>
      <c r="Z106" s="3"/>
      <c r="AA106" s="3"/>
      <c r="AB106" s="3"/>
      <c r="AC106" s="5"/>
      <c r="AD106" s="3"/>
      <c r="AE106" s="3"/>
      <c r="AF106" s="3"/>
    </row>
    <row r="107" spans="2:32" ht="15.75" customHeight="1" x14ac:dyDescent="0.25">
      <c r="B107" s="152" t="s">
        <v>62</v>
      </c>
      <c r="C107" s="153"/>
      <c r="D107" s="154"/>
      <c r="E107" s="155" t="s">
        <v>68</v>
      </c>
      <c r="F107" s="156"/>
      <c r="G107" s="156"/>
      <c r="H107" s="156"/>
      <c r="I107" s="156"/>
      <c r="J107" s="24"/>
      <c r="K107" s="25"/>
      <c r="L107" s="26"/>
      <c r="M107" s="24"/>
      <c r="N107" s="25"/>
      <c r="O107" s="26"/>
      <c r="S107" s="10"/>
      <c r="T107" s="5"/>
      <c r="U107" s="5"/>
      <c r="V107" s="3"/>
      <c r="W107" s="3"/>
      <c r="X107" s="3"/>
      <c r="Y107" s="3"/>
      <c r="Z107" s="3"/>
      <c r="AA107" s="3"/>
      <c r="AB107" s="3"/>
      <c r="AC107" s="5"/>
      <c r="AD107" s="3"/>
      <c r="AE107" s="3"/>
      <c r="AF107" s="3"/>
    </row>
    <row r="108" spans="2:32" ht="15.75" customHeight="1" thickBot="1" x14ac:dyDescent="0.3">
      <c r="B108" s="157"/>
      <c r="C108" s="158"/>
      <c r="D108" s="158"/>
      <c r="E108" s="158"/>
      <c r="F108" s="158"/>
      <c r="G108" s="158"/>
      <c r="H108" s="158"/>
      <c r="I108" s="158"/>
      <c r="J108" s="18"/>
      <c r="K108" s="19"/>
      <c r="L108" s="20"/>
      <c r="M108" s="18"/>
      <c r="N108" s="19"/>
      <c r="O108" s="20"/>
      <c r="S108" s="10"/>
      <c r="T108" s="5"/>
      <c r="U108" s="5"/>
      <c r="V108" s="3"/>
      <c r="W108" s="3"/>
      <c r="X108" s="3"/>
      <c r="Y108" s="3"/>
      <c r="Z108" s="3"/>
      <c r="AA108" s="3"/>
      <c r="AB108" s="3"/>
      <c r="AC108" s="5"/>
      <c r="AD108" s="3"/>
      <c r="AE108" s="3"/>
      <c r="AF108" s="3"/>
    </row>
    <row r="109" spans="2:32" s="17" customFormat="1" ht="12.75" customHeight="1" x14ac:dyDescent="0.25">
      <c r="B109" s="148" t="s">
        <v>70</v>
      </c>
      <c r="C109" s="149"/>
      <c r="D109" s="150"/>
      <c r="E109" s="150"/>
      <c r="F109" s="151" t="s">
        <v>67</v>
      </c>
      <c r="G109" s="151"/>
      <c r="H109" s="150"/>
      <c r="I109" s="150"/>
      <c r="J109" s="27"/>
      <c r="K109" s="28"/>
      <c r="L109" s="29"/>
      <c r="M109" s="27"/>
      <c r="N109" s="28"/>
      <c r="O109" s="29"/>
      <c r="S109" s="10"/>
      <c r="T109" s="5"/>
      <c r="U109" s="5"/>
      <c r="V109" s="3"/>
      <c r="W109" s="3"/>
      <c r="X109" s="3"/>
      <c r="Y109" s="3"/>
      <c r="Z109" s="3"/>
      <c r="AA109" s="3"/>
      <c r="AB109" s="3"/>
      <c r="AC109" s="5"/>
      <c r="AD109" s="3"/>
      <c r="AE109" s="3"/>
      <c r="AF109" s="3"/>
    </row>
    <row r="110" spans="2:32" s="17" customFormat="1" ht="15.75" customHeight="1" x14ac:dyDescent="0.25">
      <c r="B110" s="152" t="s">
        <v>62</v>
      </c>
      <c r="C110" s="153"/>
      <c r="D110" s="154"/>
      <c r="E110" s="155" t="s">
        <v>68</v>
      </c>
      <c r="F110" s="156"/>
      <c r="G110" s="156"/>
      <c r="H110" s="156"/>
      <c r="I110" s="156"/>
      <c r="J110" s="24"/>
      <c r="K110" s="25"/>
      <c r="L110" s="26"/>
      <c r="M110" s="24"/>
      <c r="N110" s="25"/>
      <c r="O110" s="26"/>
      <c r="S110" s="10"/>
      <c r="T110" s="5"/>
      <c r="U110" s="5"/>
      <c r="V110" s="3"/>
      <c r="W110" s="3"/>
      <c r="X110" s="3"/>
      <c r="Y110" s="3"/>
      <c r="Z110" s="3"/>
      <c r="AA110" s="3"/>
      <c r="AB110" s="3"/>
      <c r="AC110" s="5"/>
      <c r="AD110" s="3"/>
      <c r="AE110" s="3"/>
      <c r="AF110" s="3"/>
    </row>
    <row r="111" spans="2:32" s="17" customFormat="1" ht="15.75" customHeight="1" thickBot="1" x14ac:dyDescent="0.3">
      <c r="B111" s="157"/>
      <c r="C111" s="158"/>
      <c r="D111" s="158"/>
      <c r="E111" s="158"/>
      <c r="F111" s="158"/>
      <c r="G111" s="158"/>
      <c r="H111" s="158"/>
      <c r="I111" s="158"/>
      <c r="J111" s="18"/>
      <c r="K111" s="19"/>
      <c r="L111" s="20"/>
      <c r="M111" s="18"/>
      <c r="N111" s="19"/>
      <c r="O111" s="20"/>
      <c r="S111" s="10"/>
      <c r="T111" s="5"/>
      <c r="U111" s="5"/>
      <c r="V111" s="3"/>
      <c r="W111" s="3"/>
      <c r="X111" s="3"/>
      <c r="Y111" s="3"/>
      <c r="Z111" s="3"/>
      <c r="AA111" s="3"/>
      <c r="AB111" s="3"/>
      <c r="AC111" s="5"/>
      <c r="AD111" s="3"/>
      <c r="AE111" s="3"/>
      <c r="AF111" s="3"/>
    </row>
    <row r="112" spans="2:32" s="17" customFormat="1" ht="12.75" customHeight="1" x14ac:dyDescent="0.25">
      <c r="B112" s="148" t="s">
        <v>70</v>
      </c>
      <c r="C112" s="149"/>
      <c r="D112" s="150"/>
      <c r="E112" s="150"/>
      <c r="F112" s="151" t="s">
        <v>67</v>
      </c>
      <c r="G112" s="151"/>
      <c r="H112" s="150"/>
      <c r="I112" s="150"/>
      <c r="J112" s="21"/>
      <c r="K112" s="22"/>
      <c r="L112" s="23"/>
      <c r="M112" s="21"/>
      <c r="N112" s="22"/>
      <c r="O112" s="23"/>
      <c r="S112" s="10"/>
      <c r="T112" s="5"/>
      <c r="U112" s="5"/>
      <c r="V112" s="3"/>
      <c r="W112" s="3"/>
      <c r="X112" s="3"/>
      <c r="Y112" s="3"/>
      <c r="Z112" s="3"/>
      <c r="AA112" s="3"/>
      <c r="AB112" s="3"/>
      <c r="AC112" s="5"/>
      <c r="AD112" s="3"/>
      <c r="AE112" s="3"/>
      <c r="AF112" s="3"/>
    </row>
    <row r="113" spans="2:32" s="17" customFormat="1" ht="15.75" customHeight="1" x14ac:dyDescent="0.25">
      <c r="B113" s="152" t="s">
        <v>62</v>
      </c>
      <c r="C113" s="153"/>
      <c r="D113" s="154"/>
      <c r="E113" s="155" t="s">
        <v>68</v>
      </c>
      <c r="F113" s="156"/>
      <c r="G113" s="156"/>
      <c r="H113" s="156"/>
      <c r="I113" s="156"/>
      <c r="J113" s="24"/>
      <c r="K113" s="25"/>
      <c r="L113" s="26"/>
      <c r="M113" s="24"/>
      <c r="N113" s="25"/>
      <c r="O113" s="26"/>
      <c r="S113" s="10"/>
      <c r="T113" s="5"/>
      <c r="U113" s="5"/>
      <c r="V113" s="3"/>
      <c r="W113" s="3"/>
      <c r="X113" s="3"/>
      <c r="Y113" s="3"/>
      <c r="Z113" s="3"/>
      <c r="AA113" s="3"/>
      <c r="AB113" s="3"/>
      <c r="AC113" s="5"/>
      <c r="AD113" s="3"/>
      <c r="AE113" s="3"/>
      <c r="AF113" s="3"/>
    </row>
    <row r="114" spans="2:32" s="17" customFormat="1" ht="15.75" customHeight="1" thickBot="1" x14ac:dyDescent="0.3">
      <c r="B114" s="157"/>
      <c r="C114" s="158"/>
      <c r="D114" s="158"/>
      <c r="E114" s="158"/>
      <c r="F114" s="158"/>
      <c r="G114" s="158"/>
      <c r="H114" s="158"/>
      <c r="I114" s="158"/>
      <c r="J114" s="18"/>
      <c r="K114" s="19"/>
      <c r="L114" s="20"/>
      <c r="M114" s="18"/>
      <c r="N114" s="19"/>
      <c r="O114" s="20"/>
      <c r="S114" s="10"/>
      <c r="T114" s="5"/>
      <c r="U114" s="5"/>
      <c r="V114" s="3"/>
      <c r="W114" s="3"/>
      <c r="X114" s="3"/>
      <c r="Y114" s="3"/>
      <c r="Z114" s="3"/>
      <c r="AA114" s="3"/>
      <c r="AB114" s="3"/>
      <c r="AC114" s="5"/>
      <c r="AD114" s="3"/>
      <c r="AE114" s="3"/>
      <c r="AF114" s="3"/>
    </row>
    <row r="115" spans="2:32" s="17" customFormat="1" ht="12.75" customHeight="1" x14ac:dyDescent="0.25">
      <c r="B115" s="148" t="s">
        <v>70</v>
      </c>
      <c r="C115" s="149"/>
      <c r="D115" s="150"/>
      <c r="E115" s="150"/>
      <c r="F115" s="151" t="s">
        <v>67</v>
      </c>
      <c r="G115" s="151"/>
      <c r="H115" s="150"/>
      <c r="I115" s="150"/>
      <c r="J115" s="21"/>
      <c r="K115" s="22"/>
      <c r="L115" s="23"/>
      <c r="M115" s="21"/>
      <c r="N115" s="22"/>
      <c r="O115" s="23"/>
      <c r="S115" s="10"/>
      <c r="T115" s="5"/>
      <c r="U115" s="5"/>
      <c r="V115" s="3"/>
      <c r="W115" s="3"/>
      <c r="X115" s="3"/>
      <c r="Y115" s="3"/>
      <c r="Z115" s="3"/>
      <c r="AA115" s="3"/>
      <c r="AB115" s="3"/>
      <c r="AC115" s="5"/>
      <c r="AD115" s="3"/>
      <c r="AE115" s="3"/>
      <c r="AF115" s="3"/>
    </row>
    <row r="116" spans="2:32" s="17" customFormat="1" ht="15.75" customHeight="1" x14ac:dyDescent="0.25">
      <c r="B116" s="152" t="s">
        <v>62</v>
      </c>
      <c r="C116" s="153"/>
      <c r="D116" s="154"/>
      <c r="E116" s="155" t="s">
        <v>68</v>
      </c>
      <c r="F116" s="156"/>
      <c r="G116" s="156"/>
      <c r="H116" s="156"/>
      <c r="I116" s="156"/>
      <c r="J116" s="24"/>
      <c r="K116" s="25"/>
      <c r="L116" s="26"/>
      <c r="M116" s="24"/>
      <c r="N116" s="25"/>
      <c r="O116" s="26"/>
      <c r="S116" s="10"/>
      <c r="T116" s="5"/>
      <c r="U116" s="5"/>
      <c r="V116" s="3"/>
      <c r="W116" s="3"/>
      <c r="X116" s="3"/>
      <c r="Y116" s="3"/>
      <c r="Z116" s="3"/>
      <c r="AA116" s="3"/>
      <c r="AB116" s="3"/>
      <c r="AC116" s="5"/>
      <c r="AD116" s="3"/>
      <c r="AE116" s="3"/>
      <c r="AF116" s="3"/>
    </row>
    <row r="117" spans="2:32" s="17" customFormat="1" ht="15.75" customHeight="1" thickBot="1" x14ac:dyDescent="0.3">
      <c r="B117" s="157"/>
      <c r="C117" s="158"/>
      <c r="D117" s="158"/>
      <c r="E117" s="158"/>
      <c r="F117" s="158"/>
      <c r="G117" s="158"/>
      <c r="H117" s="158"/>
      <c r="I117" s="158"/>
      <c r="J117" s="18"/>
      <c r="K117" s="19"/>
      <c r="L117" s="20"/>
      <c r="M117" s="18"/>
      <c r="N117" s="19"/>
      <c r="O117" s="20"/>
      <c r="S117" s="10"/>
      <c r="T117" s="5"/>
      <c r="U117" s="5"/>
      <c r="V117" s="3"/>
      <c r="W117" s="3"/>
      <c r="X117" s="3"/>
      <c r="Y117" s="3"/>
      <c r="Z117" s="3"/>
      <c r="AA117" s="3"/>
      <c r="AB117" s="3"/>
      <c r="AC117" s="5"/>
      <c r="AD117" s="3"/>
      <c r="AE117" s="3"/>
      <c r="AF117" s="3"/>
    </row>
    <row r="118" spans="2:32" s="17" customFormat="1" ht="12.75" customHeight="1" x14ac:dyDescent="0.25">
      <c r="B118" s="148" t="s">
        <v>70</v>
      </c>
      <c r="C118" s="149"/>
      <c r="D118" s="150"/>
      <c r="E118" s="150"/>
      <c r="F118" s="151" t="s">
        <v>67</v>
      </c>
      <c r="G118" s="151"/>
      <c r="H118" s="150"/>
      <c r="I118" s="150"/>
      <c r="J118" s="21"/>
      <c r="K118" s="22"/>
      <c r="L118" s="23"/>
      <c r="M118" s="21"/>
      <c r="N118" s="22"/>
      <c r="O118" s="23"/>
      <c r="S118" s="10"/>
      <c r="T118" s="5"/>
      <c r="U118" s="5"/>
      <c r="V118" s="3"/>
      <c r="W118" s="3"/>
      <c r="X118" s="3"/>
      <c r="Y118" s="3"/>
      <c r="Z118" s="3"/>
      <c r="AA118" s="3"/>
      <c r="AB118" s="3"/>
      <c r="AC118" s="5"/>
      <c r="AD118" s="3"/>
      <c r="AE118" s="3"/>
      <c r="AF118" s="3"/>
    </row>
    <row r="119" spans="2:32" s="17" customFormat="1" ht="15.75" customHeight="1" x14ac:dyDescent="0.25">
      <c r="B119" s="152" t="s">
        <v>62</v>
      </c>
      <c r="C119" s="153"/>
      <c r="D119" s="154"/>
      <c r="E119" s="155" t="s">
        <v>68</v>
      </c>
      <c r="F119" s="156"/>
      <c r="G119" s="156"/>
      <c r="H119" s="156"/>
      <c r="I119" s="156"/>
      <c r="J119" s="24"/>
      <c r="K119" s="25"/>
      <c r="L119" s="26"/>
      <c r="M119" s="24"/>
      <c r="N119" s="25"/>
      <c r="O119" s="26"/>
      <c r="S119" s="10"/>
      <c r="T119" s="5"/>
      <c r="U119" s="5"/>
      <c r="V119" s="3"/>
      <c r="W119" s="3"/>
      <c r="X119" s="3"/>
      <c r="Y119" s="3"/>
      <c r="Z119" s="3"/>
      <c r="AA119" s="3"/>
      <c r="AB119" s="3"/>
      <c r="AC119" s="5"/>
      <c r="AD119" s="3"/>
      <c r="AE119" s="3"/>
      <c r="AF119" s="3"/>
    </row>
    <row r="120" spans="2:32" s="17" customFormat="1" ht="15.75" customHeight="1" thickBot="1" x14ac:dyDescent="0.3">
      <c r="B120" s="157"/>
      <c r="C120" s="158"/>
      <c r="D120" s="158"/>
      <c r="E120" s="158"/>
      <c r="F120" s="158"/>
      <c r="G120" s="158"/>
      <c r="H120" s="158"/>
      <c r="I120" s="158"/>
      <c r="J120" s="18"/>
      <c r="K120" s="19"/>
      <c r="L120" s="20"/>
      <c r="M120" s="18"/>
      <c r="N120" s="19"/>
      <c r="O120" s="20"/>
      <c r="S120" s="10"/>
      <c r="T120" s="5"/>
      <c r="U120" s="5"/>
      <c r="V120" s="3"/>
      <c r="W120" s="3"/>
      <c r="X120" s="3"/>
      <c r="Y120" s="3"/>
      <c r="Z120" s="3"/>
      <c r="AA120" s="3"/>
      <c r="AB120" s="3"/>
      <c r="AC120" s="5"/>
      <c r="AD120" s="3"/>
      <c r="AE120" s="3"/>
      <c r="AF120" s="3"/>
    </row>
    <row r="121" spans="2:32" s="17" customFormat="1" ht="12.75" customHeight="1" x14ac:dyDescent="0.25">
      <c r="B121" s="148" t="s">
        <v>70</v>
      </c>
      <c r="C121" s="149"/>
      <c r="D121" s="150"/>
      <c r="E121" s="150"/>
      <c r="F121" s="151" t="s">
        <v>67</v>
      </c>
      <c r="G121" s="151"/>
      <c r="H121" s="150"/>
      <c r="I121" s="150"/>
      <c r="J121" s="21"/>
      <c r="K121" s="22"/>
      <c r="L121" s="23"/>
      <c r="M121" s="21"/>
      <c r="N121" s="22"/>
      <c r="O121" s="23"/>
      <c r="S121" s="10"/>
      <c r="T121" s="5"/>
      <c r="U121" s="5"/>
      <c r="V121" s="3"/>
      <c r="W121" s="3"/>
      <c r="X121" s="3"/>
      <c r="Y121" s="3"/>
      <c r="Z121" s="3"/>
      <c r="AA121" s="3"/>
      <c r="AB121" s="3"/>
      <c r="AC121" s="5"/>
      <c r="AD121" s="3"/>
      <c r="AE121" s="3"/>
      <c r="AF121" s="3"/>
    </row>
    <row r="122" spans="2:32" s="17" customFormat="1" ht="15.75" customHeight="1" x14ac:dyDescent="0.25">
      <c r="B122" s="152" t="s">
        <v>62</v>
      </c>
      <c r="C122" s="153"/>
      <c r="D122" s="154"/>
      <c r="E122" s="155" t="s">
        <v>68</v>
      </c>
      <c r="F122" s="156"/>
      <c r="G122" s="156"/>
      <c r="H122" s="156"/>
      <c r="I122" s="156"/>
      <c r="J122" s="24"/>
      <c r="K122" s="25"/>
      <c r="L122" s="26"/>
      <c r="M122" s="24"/>
      <c r="N122" s="25"/>
      <c r="O122" s="26"/>
      <c r="S122" s="10"/>
      <c r="T122" s="5"/>
      <c r="U122" s="5"/>
      <c r="V122" s="3"/>
      <c r="W122" s="3"/>
      <c r="X122" s="3"/>
      <c r="Y122" s="3"/>
      <c r="Z122" s="3"/>
      <c r="AA122" s="3"/>
      <c r="AB122" s="3"/>
      <c r="AC122" s="5"/>
      <c r="AD122" s="3"/>
      <c r="AE122" s="3"/>
      <c r="AF122" s="3"/>
    </row>
    <row r="123" spans="2:32" s="17" customFormat="1" ht="15.75" customHeight="1" thickBot="1" x14ac:dyDescent="0.3">
      <c r="B123" s="157"/>
      <c r="C123" s="158"/>
      <c r="D123" s="158"/>
      <c r="E123" s="158"/>
      <c r="F123" s="158"/>
      <c r="G123" s="158"/>
      <c r="H123" s="158"/>
      <c r="I123" s="158"/>
      <c r="J123" s="18"/>
      <c r="K123" s="19"/>
      <c r="L123" s="20"/>
      <c r="M123" s="18"/>
      <c r="N123" s="19"/>
      <c r="O123" s="20"/>
      <c r="S123" s="10"/>
      <c r="T123" s="5"/>
      <c r="U123" s="5"/>
      <c r="V123" s="3"/>
      <c r="W123" s="3"/>
      <c r="X123" s="3"/>
      <c r="Y123" s="3"/>
      <c r="Z123" s="3"/>
      <c r="AA123" s="3"/>
      <c r="AB123" s="3"/>
      <c r="AC123" s="5"/>
      <c r="AD123" s="3"/>
      <c r="AE123" s="3"/>
      <c r="AF123" s="3"/>
    </row>
    <row r="124" spans="2:32" s="17" customFormat="1" ht="12.75" customHeight="1" x14ac:dyDescent="0.25">
      <c r="B124" s="148" t="s">
        <v>70</v>
      </c>
      <c r="C124" s="149"/>
      <c r="D124" s="150"/>
      <c r="E124" s="150"/>
      <c r="F124" s="151" t="s">
        <v>67</v>
      </c>
      <c r="G124" s="151"/>
      <c r="H124" s="150"/>
      <c r="I124" s="150"/>
      <c r="J124" s="21"/>
      <c r="K124" s="22"/>
      <c r="L124" s="23"/>
      <c r="M124" s="21"/>
      <c r="N124" s="22"/>
      <c r="O124" s="23"/>
      <c r="S124" s="10"/>
      <c r="T124" s="5"/>
      <c r="U124" s="5"/>
      <c r="V124" s="3"/>
      <c r="W124" s="3"/>
      <c r="X124" s="3"/>
      <c r="Y124" s="3"/>
      <c r="Z124" s="3"/>
      <c r="AA124" s="3"/>
      <c r="AB124" s="3"/>
      <c r="AC124" s="5"/>
      <c r="AD124" s="3"/>
      <c r="AE124" s="3"/>
      <c r="AF124" s="3"/>
    </row>
    <row r="125" spans="2:32" s="17" customFormat="1" ht="15.75" customHeight="1" x14ac:dyDescent="0.25">
      <c r="B125" s="152" t="s">
        <v>62</v>
      </c>
      <c r="C125" s="153"/>
      <c r="D125" s="154"/>
      <c r="E125" s="155" t="s">
        <v>68</v>
      </c>
      <c r="F125" s="156"/>
      <c r="G125" s="156"/>
      <c r="H125" s="156"/>
      <c r="I125" s="156"/>
      <c r="J125" s="24"/>
      <c r="K125" s="25"/>
      <c r="L125" s="26"/>
      <c r="M125" s="24"/>
      <c r="N125" s="25"/>
      <c r="O125" s="26"/>
      <c r="S125" s="10"/>
      <c r="T125" s="5"/>
      <c r="U125" s="5"/>
      <c r="V125" s="3"/>
      <c r="W125" s="3"/>
      <c r="X125" s="3"/>
      <c r="Y125" s="3"/>
      <c r="Z125" s="3"/>
      <c r="AA125" s="3"/>
      <c r="AB125" s="3"/>
      <c r="AC125" s="5"/>
      <c r="AD125" s="3"/>
      <c r="AE125" s="3"/>
      <c r="AF125" s="3"/>
    </row>
    <row r="126" spans="2:32" s="17" customFormat="1" ht="15.75" customHeight="1" thickBot="1" x14ac:dyDescent="0.3">
      <c r="B126" s="157"/>
      <c r="C126" s="158"/>
      <c r="D126" s="158"/>
      <c r="E126" s="158"/>
      <c r="F126" s="158"/>
      <c r="G126" s="158"/>
      <c r="H126" s="158"/>
      <c r="I126" s="158"/>
      <c r="J126" s="18"/>
      <c r="K126" s="19"/>
      <c r="L126" s="20"/>
      <c r="M126" s="18"/>
      <c r="N126" s="19"/>
      <c r="O126" s="20"/>
      <c r="S126" s="10"/>
      <c r="T126" s="5"/>
      <c r="U126" s="5"/>
      <c r="V126" s="3"/>
      <c r="W126" s="3"/>
      <c r="X126" s="3"/>
      <c r="Y126" s="3"/>
      <c r="Z126" s="3"/>
      <c r="AA126" s="3"/>
      <c r="AB126" s="3"/>
      <c r="AC126" s="5"/>
      <c r="AD126" s="3"/>
      <c r="AE126" s="3"/>
      <c r="AF126" s="3"/>
    </row>
    <row r="127" spans="2:32" s="17" customFormat="1" ht="12.75" customHeight="1" x14ac:dyDescent="0.25">
      <c r="B127" s="148" t="s">
        <v>70</v>
      </c>
      <c r="C127" s="149"/>
      <c r="D127" s="150"/>
      <c r="E127" s="150"/>
      <c r="F127" s="151" t="s">
        <v>67</v>
      </c>
      <c r="G127" s="151"/>
      <c r="H127" s="150"/>
      <c r="I127" s="150"/>
      <c r="J127" s="21"/>
      <c r="K127" s="22"/>
      <c r="L127" s="23"/>
      <c r="M127" s="21"/>
      <c r="N127" s="22"/>
      <c r="O127" s="23"/>
      <c r="S127" s="10"/>
      <c r="T127" s="5"/>
      <c r="U127" s="5"/>
      <c r="V127" s="3"/>
      <c r="W127" s="3"/>
      <c r="X127" s="3"/>
      <c r="Y127" s="3"/>
      <c r="Z127" s="3"/>
      <c r="AA127" s="3"/>
      <c r="AB127" s="3"/>
      <c r="AC127" s="5"/>
      <c r="AD127" s="3"/>
      <c r="AE127" s="3"/>
      <c r="AF127" s="3"/>
    </row>
    <row r="128" spans="2:32" s="17" customFormat="1" ht="15.75" customHeight="1" x14ac:dyDescent="0.25">
      <c r="B128" s="152" t="s">
        <v>62</v>
      </c>
      <c r="C128" s="153"/>
      <c r="D128" s="154"/>
      <c r="E128" s="155" t="s">
        <v>68</v>
      </c>
      <c r="F128" s="156"/>
      <c r="G128" s="156"/>
      <c r="H128" s="156"/>
      <c r="I128" s="156"/>
      <c r="J128" s="24"/>
      <c r="K128" s="25"/>
      <c r="L128" s="26"/>
      <c r="M128" s="24"/>
      <c r="N128" s="25"/>
      <c r="O128" s="26"/>
      <c r="S128" s="10"/>
      <c r="T128" s="5"/>
      <c r="U128" s="5"/>
      <c r="V128" s="3"/>
      <c r="W128" s="3"/>
      <c r="X128" s="3"/>
      <c r="Y128" s="3"/>
      <c r="Z128" s="3"/>
      <c r="AA128" s="3"/>
      <c r="AB128" s="3"/>
      <c r="AC128" s="5"/>
      <c r="AD128" s="3"/>
      <c r="AE128" s="3"/>
      <c r="AF128" s="3"/>
    </row>
    <row r="129" spans="2:32" s="17" customFormat="1" ht="15.75" customHeight="1" thickBot="1" x14ac:dyDescent="0.3">
      <c r="B129" s="157"/>
      <c r="C129" s="158"/>
      <c r="D129" s="158"/>
      <c r="E129" s="158"/>
      <c r="F129" s="158"/>
      <c r="G129" s="158"/>
      <c r="H129" s="158"/>
      <c r="I129" s="158"/>
      <c r="J129" s="18"/>
      <c r="K129" s="19"/>
      <c r="L129" s="20"/>
      <c r="M129" s="18"/>
      <c r="N129" s="19"/>
      <c r="O129" s="20"/>
      <c r="S129" s="10"/>
      <c r="T129" s="5"/>
      <c r="U129" s="5"/>
      <c r="V129" s="3"/>
      <c r="W129" s="3"/>
      <c r="X129" s="3"/>
      <c r="Y129" s="3"/>
      <c r="Z129" s="3"/>
      <c r="AA129" s="3"/>
      <c r="AB129" s="3"/>
      <c r="AC129" s="5"/>
      <c r="AD129" s="3"/>
      <c r="AE129" s="3"/>
      <c r="AF129" s="3"/>
    </row>
    <row r="130" spans="2:32" s="17" customFormat="1" ht="12.75" customHeight="1" x14ac:dyDescent="0.25">
      <c r="B130" s="148" t="s">
        <v>70</v>
      </c>
      <c r="C130" s="149"/>
      <c r="D130" s="150"/>
      <c r="E130" s="150"/>
      <c r="F130" s="151" t="s">
        <v>67</v>
      </c>
      <c r="G130" s="151"/>
      <c r="H130" s="150"/>
      <c r="I130" s="150"/>
      <c r="J130" s="21"/>
      <c r="K130" s="22"/>
      <c r="L130" s="23"/>
      <c r="M130" s="21"/>
      <c r="N130" s="22"/>
      <c r="O130" s="23"/>
      <c r="S130" s="10"/>
      <c r="T130" s="5"/>
      <c r="U130" s="5"/>
      <c r="V130" s="3"/>
      <c r="W130" s="3"/>
      <c r="X130" s="3"/>
      <c r="Y130" s="3"/>
      <c r="Z130" s="3"/>
      <c r="AA130" s="3"/>
      <c r="AB130" s="3"/>
      <c r="AC130" s="5"/>
      <c r="AD130" s="3"/>
      <c r="AE130" s="3"/>
      <c r="AF130" s="3"/>
    </row>
    <row r="131" spans="2:32" s="17" customFormat="1" ht="15.75" customHeight="1" x14ac:dyDescent="0.25">
      <c r="B131" s="152" t="s">
        <v>62</v>
      </c>
      <c r="C131" s="153"/>
      <c r="D131" s="154"/>
      <c r="E131" s="155" t="s">
        <v>68</v>
      </c>
      <c r="F131" s="156"/>
      <c r="G131" s="156"/>
      <c r="H131" s="156"/>
      <c r="I131" s="156"/>
      <c r="J131" s="24"/>
      <c r="K131" s="25"/>
      <c r="L131" s="26"/>
      <c r="M131" s="24"/>
      <c r="N131" s="25"/>
      <c r="O131" s="26"/>
      <c r="S131" s="10"/>
      <c r="T131" s="5"/>
      <c r="U131" s="5"/>
      <c r="V131" s="3"/>
      <c r="W131" s="3"/>
      <c r="X131" s="3"/>
      <c r="Y131" s="3"/>
      <c r="Z131" s="3"/>
      <c r="AA131" s="3"/>
      <c r="AB131" s="3"/>
      <c r="AC131" s="5"/>
      <c r="AD131" s="3"/>
      <c r="AE131" s="3"/>
      <c r="AF131" s="3"/>
    </row>
    <row r="132" spans="2:32" s="17" customFormat="1" ht="15.75" customHeight="1" thickBot="1" x14ac:dyDescent="0.3">
      <c r="B132" s="157"/>
      <c r="C132" s="158"/>
      <c r="D132" s="158"/>
      <c r="E132" s="158"/>
      <c r="F132" s="158"/>
      <c r="G132" s="158"/>
      <c r="H132" s="158"/>
      <c r="I132" s="158"/>
      <c r="J132" s="18"/>
      <c r="K132" s="19"/>
      <c r="L132" s="20"/>
      <c r="M132" s="18"/>
      <c r="N132" s="19"/>
      <c r="O132" s="20"/>
      <c r="S132" s="10"/>
      <c r="T132" s="5"/>
      <c r="U132" s="5"/>
      <c r="V132" s="3"/>
      <c r="W132" s="3"/>
      <c r="X132" s="3"/>
      <c r="Y132" s="3"/>
      <c r="Z132" s="3"/>
      <c r="AA132" s="3"/>
      <c r="AB132" s="3"/>
      <c r="AC132" s="5"/>
      <c r="AD132" s="3"/>
      <c r="AE132" s="3"/>
      <c r="AF132" s="3"/>
    </row>
    <row r="133" spans="2:32" s="17" customFormat="1" ht="12.75" customHeight="1" x14ac:dyDescent="0.25">
      <c r="B133" s="148" t="s">
        <v>70</v>
      </c>
      <c r="C133" s="149"/>
      <c r="D133" s="150"/>
      <c r="E133" s="150"/>
      <c r="F133" s="151" t="s">
        <v>67</v>
      </c>
      <c r="G133" s="151"/>
      <c r="H133" s="150"/>
      <c r="I133" s="150"/>
      <c r="J133" s="21"/>
      <c r="K133" s="22"/>
      <c r="L133" s="23"/>
      <c r="M133" s="21"/>
      <c r="N133" s="22"/>
      <c r="O133" s="23"/>
      <c r="S133" s="10"/>
      <c r="T133" s="5"/>
      <c r="U133" s="5"/>
      <c r="V133" s="3"/>
      <c r="W133" s="3"/>
      <c r="X133" s="3"/>
      <c r="Y133" s="3"/>
      <c r="Z133" s="3"/>
      <c r="AA133" s="3"/>
      <c r="AB133" s="3"/>
      <c r="AC133" s="5"/>
      <c r="AD133" s="3"/>
      <c r="AE133" s="3"/>
      <c r="AF133" s="3"/>
    </row>
    <row r="134" spans="2:32" s="17" customFormat="1" ht="15.75" customHeight="1" x14ac:dyDescent="0.25">
      <c r="B134" s="152" t="s">
        <v>62</v>
      </c>
      <c r="C134" s="153"/>
      <c r="D134" s="154"/>
      <c r="E134" s="155" t="s">
        <v>68</v>
      </c>
      <c r="F134" s="156"/>
      <c r="G134" s="156"/>
      <c r="H134" s="156"/>
      <c r="I134" s="156"/>
      <c r="J134" s="24"/>
      <c r="K134" s="25"/>
      <c r="L134" s="26"/>
      <c r="M134" s="24"/>
      <c r="N134" s="25"/>
      <c r="O134" s="26"/>
      <c r="S134" s="10"/>
      <c r="T134" s="5"/>
      <c r="U134" s="5"/>
      <c r="V134" s="3"/>
      <c r="W134" s="3"/>
      <c r="X134" s="3"/>
      <c r="Y134" s="3"/>
      <c r="Z134" s="3"/>
      <c r="AA134" s="3"/>
      <c r="AB134" s="3"/>
      <c r="AC134" s="5"/>
      <c r="AD134" s="3"/>
      <c r="AE134" s="3"/>
      <c r="AF134" s="3"/>
    </row>
    <row r="135" spans="2:32" s="17" customFormat="1" ht="15.75" customHeight="1" thickBot="1" x14ac:dyDescent="0.3">
      <c r="B135" s="157"/>
      <c r="C135" s="158"/>
      <c r="D135" s="158"/>
      <c r="E135" s="158"/>
      <c r="F135" s="158"/>
      <c r="G135" s="158"/>
      <c r="H135" s="158"/>
      <c r="I135" s="158"/>
      <c r="J135" s="18"/>
      <c r="K135" s="19"/>
      <c r="L135" s="20"/>
      <c r="M135" s="18"/>
      <c r="N135" s="19"/>
      <c r="O135" s="20"/>
      <c r="S135" s="10"/>
      <c r="T135" s="5"/>
      <c r="U135" s="5"/>
      <c r="V135" s="3"/>
      <c r="W135" s="3"/>
      <c r="X135" s="3"/>
      <c r="Y135" s="3"/>
      <c r="Z135" s="3"/>
      <c r="AA135" s="3"/>
      <c r="AB135" s="3"/>
      <c r="AC135" s="5"/>
      <c r="AD135" s="3"/>
      <c r="AE135" s="3"/>
      <c r="AF135" s="3"/>
    </row>
    <row r="136" spans="2:32" s="17" customFormat="1" ht="12.75" customHeight="1" x14ac:dyDescent="0.25">
      <c r="B136" s="148" t="s">
        <v>70</v>
      </c>
      <c r="C136" s="149"/>
      <c r="D136" s="150"/>
      <c r="E136" s="150"/>
      <c r="F136" s="151" t="s">
        <v>67</v>
      </c>
      <c r="G136" s="151"/>
      <c r="H136" s="150"/>
      <c r="I136" s="150"/>
      <c r="J136" s="21"/>
      <c r="K136" s="22"/>
      <c r="L136" s="23"/>
      <c r="M136" s="21"/>
      <c r="N136" s="22"/>
      <c r="O136" s="23"/>
      <c r="S136" s="10"/>
      <c r="T136" s="5"/>
      <c r="U136" s="5"/>
      <c r="V136" s="3"/>
      <c r="W136" s="3"/>
      <c r="X136" s="3"/>
      <c r="Y136" s="3"/>
      <c r="Z136" s="3"/>
      <c r="AA136" s="3"/>
      <c r="AB136" s="3"/>
      <c r="AC136" s="5"/>
      <c r="AD136" s="3"/>
      <c r="AE136" s="3"/>
      <c r="AF136" s="3"/>
    </row>
    <row r="137" spans="2:32" s="17" customFormat="1" ht="15.75" customHeight="1" x14ac:dyDescent="0.25">
      <c r="B137" s="152" t="s">
        <v>62</v>
      </c>
      <c r="C137" s="153"/>
      <c r="D137" s="154"/>
      <c r="E137" s="155" t="s">
        <v>68</v>
      </c>
      <c r="F137" s="156"/>
      <c r="G137" s="156"/>
      <c r="H137" s="156"/>
      <c r="I137" s="156"/>
      <c r="J137" s="24"/>
      <c r="K137" s="25"/>
      <c r="L137" s="26"/>
      <c r="M137" s="24"/>
      <c r="N137" s="25"/>
      <c r="O137" s="26"/>
      <c r="S137" s="10"/>
      <c r="T137" s="5"/>
      <c r="U137" s="5"/>
      <c r="V137" s="3"/>
      <c r="W137" s="3"/>
      <c r="X137" s="3"/>
      <c r="Y137" s="3"/>
      <c r="Z137" s="3"/>
      <c r="AA137" s="3"/>
      <c r="AB137" s="3"/>
      <c r="AC137" s="5"/>
      <c r="AD137" s="3"/>
      <c r="AE137" s="3"/>
      <c r="AF137" s="3"/>
    </row>
    <row r="138" spans="2:32" s="17" customFormat="1" ht="15.75" customHeight="1" thickBot="1" x14ac:dyDescent="0.3">
      <c r="B138" s="157"/>
      <c r="C138" s="158"/>
      <c r="D138" s="158"/>
      <c r="E138" s="158"/>
      <c r="F138" s="158"/>
      <c r="G138" s="158"/>
      <c r="H138" s="158"/>
      <c r="I138" s="158"/>
      <c r="J138" s="18"/>
      <c r="K138" s="19"/>
      <c r="L138" s="20"/>
      <c r="M138" s="18"/>
      <c r="N138" s="19"/>
      <c r="O138" s="20"/>
      <c r="S138" s="10"/>
      <c r="T138" s="5"/>
      <c r="U138" s="5"/>
      <c r="V138" s="3"/>
      <c r="W138" s="3"/>
      <c r="X138" s="3"/>
      <c r="Y138" s="3"/>
      <c r="Z138" s="3"/>
      <c r="AA138" s="3"/>
      <c r="AB138" s="3"/>
      <c r="AC138" s="5"/>
      <c r="AD138" s="3"/>
      <c r="AE138" s="3"/>
      <c r="AF138" s="3"/>
    </row>
    <row r="139" spans="2:32" s="17" customFormat="1" ht="12.75" customHeight="1" x14ac:dyDescent="0.25">
      <c r="B139" s="148" t="s">
        <v>70</v>
      </c>
      <c r="C139" s="149"/>
      <c r="D139" s="150"/>
      <c r="E139" s="150"/>
      <c r="F139" s="151" t="s">
        <v>67</v>
      </c>
      <c r="G139" s="151"/>
      <c r="H139" s="150"/>
      <c r="I139" s="150"/>
      <c r="J139" s="21"/>
      <c r="K139" s="22"/>
      <c r="L139" s="23"/>
      <c r="M139" s="21"/>
      <c r="N139" s="22"/>
      <c r="O139" s="23"/>
      <c r="S139" s="10"/>
      <c r="T139" s="5"/>
      <c r="U139" s="5"/>
      <c r="V139" s="3"/>
      <c r="W139" s="3"/>
      <c r="X139" s="3"/>
      <c r="Y139" s="3"/>
      <c r="Z139" s="3"/>
      <c r="AA139" s="3"/>
      <c r="AB139" s="3"/>
      <c r="AC139" s="5"/>
      <c r="AD139" s="3"/>
      <c r="AE139" s="3"/>
      <c r="AF139" s="3"/>
    </row>
    <row r="140" spans="2:32" s="17" customFormat="1" ht="15.75" customHeight="1" x14ac:dyDescent="0.25">
      <c r="B140" s="152" t="s">
        <v>62</v>
      </c>
      <c r="C140" s="153"/>
      <c r="D140" s="154"/>
      <c r="E140" s="155" t="s">
        <v>68</v>
      </c>
      <c r="F140" s="156"/>
      <c r="G140" s="156"/>
      <c r="H140" s="156"/>
      <c r="I140" s="156"/>
      <c r="J140" s="24"/>
      <c r="K140" s="25"/>
      <c r="L140" s="26"/>
      <c r="M140" s="24"/>
      <c r="N140" s="25"/>
      <c r="O140" s="26"/>
      <c r="S140" s="10"/>
      <c r="T140" s="5"/>
      <c r="U140" s="5"/>
      <c r="V140" s="3"/>
      <c r="W140" s="3"/>
      <c r="X140" s="3"/>
      <c r="Y140" s="3"/>
      <c r="Z140" s="3"/>
      <c r="AA140" s="3"/>
      <c r="AB140" s="3"/>
      <c r="AC140" s="5"/>
      <c r="AD140" s="3"/>
      <c r="AE140" s="3"/>
      <c r="AF140" s="3"/>
    </row>
    <row r="141" spans="2:32" s="17" customFormat="1" ht="15.75" customHeight="1" thickBot="1" x14ac:dyDescent="0.3">
      <c r="B141" s="157"/>
      <c r="C141" s="158"/>
      <c r="D141" s="158"/>
      <c r="E141" s="158"/>
      <c r="F141" s="158"/>
      <c r="G141" s="158"/>
      <c r="H141" s="158"/>
      <c r="I141" s="158"/>
      <c r="J141" s="18"/>
      <c r="K141" s="19"/>
      <c r="L141" s="20"/>
      <c r="M141" s="18"/>
      <c r="N141" s="19"/>
      <c r="O141" s="20"/>
      <c r="S141" s="10"/>
      <c r="T141" s="5"/>
      <c r="U141" s="5"/>
      <c r="V141" s="3"/>
      <c r="W141" s="3"/>
      <c r="X141" s="3"/>
      <c r="Y141" s="3"/>
      <c r="Z141" s="3"/>
      <c r="AA141" s="3"/>
      <c r="AB141" s="3"/>
      <c r="AC141" s="5"/>
      <c r="AD141" s="3"/>
      <c r="AE141" s="3"/>
      <c r="AF141" s="3"/>
    </row>
    <row r="142" spans="2:32" s="17" customFormat="1" ht="12.75" customHeight="1" x14ac:dyDescent="0.25">
      <c r="B142" s="148" t="s">
        <v>70</v>
      </c>
      <c r="C142" s="149"/>
      <c r="D142" s="150"/>
      <c r="E142" s="150"/>
      <c r="F142" s="151" t="s">
        <v>67</v>
      </c>
      <c r="G142" s="151"/>
      <c r="H142" s="150"/>
      <c r="I142" s="150"/>
      <c r="J142" s="21"/>
      <c r="K142" s="22"/>
      <c r="L142" s="23"/>
      <c r="M142" s="21"/>
      <c r="N142" s="22"/>
      <c r="O142" s="23"/>
      <c r="S142" s="10"/>
      <c r="T142" s="5"/>
      <c r="U142" s="5"/>
      <c r="V142" s="3"/>
      <c r="W142" s="3"/>
      <c r="X142" s="3"/>
      <c r="Y142" s="3"/>
      <c r="Z142" s="3"/>
      <c r="AA142" s="3"/>
      <c r="AB142" s="3"/>
      <c r="AC142" s="5"/>
      <c r="AD142" s="3"/>
      <c r="AE142" s="3"/>
      <c r="AF142" s="3"/>
    </row>
    <row r="143" spans="2:32" s="17" customFormat="1" ht="15.75" customHeight="1" x14ac:dyDescent="0.25">
      <c r="B143" s="152" t="s">
        <v>62</v>
      </c>
      <c r="C143" s="153"/>
      <c r="D143" s="154"/>
      <c r="E143" s="155" t="s">
        <v>68</v>
      </c>
      <c r="F143" s="156"/>
      <c r="G143" s="156"/>
      <c r="H143" s="156"/>
      <c r="I143" s="156"/>
      <c r="J143" s="24"/>
      <c r="K143" s="25"/>
      <c r="L143" s="26"/>
      <c r="M143" s="24"/>
      <c r="N143" s="25"/>
      <c r="O143" s="26"/>
      <c r="S143" s="10"/>
      <c r="T143" s="5"/>
      <c r="U143" s="5"/>
      <c r="V143" s="3"/>
      <c r="W143" s="3"/>
      <c r="X143" s="3"/>
      <c r="Y143" s="3"/>
      <c r="Z143" s="3"/>
      <c r="AA143" s="3"/>
      <c r="AB143" s="3"/>
      <c r="AC143" s="5"/>
      <c r="AD143" s="3"/>
      <c r="AE143" s="3"/>
      <c r="AF143" s="3"/>
    </row>
    <row r="144" spans="2:32" s="17" customFormat="1" ht="15.75" customHeight="1" thickBot="1" x14ac:dyDescent="0.3">
      <c r="B144" s="157"/>
      <c r="C144" s="158"/>
      <c r="D144" s="158"/>
      <c r="E144" s="158"/>
      <c r="F144" s="158"/>
      <c r="G144" s="158"/>
      <c r="H144" s="158"/>
      <c r="I144" s="158"/>
      <c r="J144" s="18"/>
      <c r="K144" s="19"/>
      <c r="L144" s="20"/>
      <c r="M144" s="18"/>
      <c r="N144" s="19"/>
      <c r="O144" s="20"/>
      <c r="S144" s="10"/>
      <c r="T144" s="5"/>
      <c r="U144" s="5"/>
      <c r="V144" s="3"/>
      <c r="W144" s="3"/>
      <c r="X144" s="3"/>
      <c r="Y144" s="3"/>
      <c r="Z144" s="3"/>
      <c r="AA144" s="3"/>
      <c r="AB144" s="3"/>
      <c r="AC144" s="5"/>
      <c r="AD144" s="3"/>
      <c r="AE144" s="3"/>
      <c r="AF144" s="3"/>
    </row>
  </sheetData>
  <sheetProtection formatCells="0" formatColumns="0" formatRows="0" insertRows="0" insertHyperlinks="0" deleteRows="0" sort="0" autoFilter="0" pivotTables="0"/>
  <mergeCells count="417">
    <mergeCell ref="B2:D5"/>
    <mergeCell ref="E2:L2"/>
    <mergeCell ref="M2:O2"/>
    <mergeCell ref="E3:L4"/>
    <mergeCell ref="M3:O4"/>
    <mergeCell ref="E5:H5"/>
    <mergeCell ref="I5:L5"/>
    <mergeCell ref="M5:O5"/>
    <mergeCell ref="B7:O7"/>
    <mergeCell ref="B8:D8"/>
    <mergeCell ref="E8:H8"/>
    <mergeCell ref="I8:K8"/>
    <mergeCell ref="L8:O8"/>
    <mergeCell ref="B9:D9"/>
    <mergeCell ref="E9:H9"/>
    <mergeCell ref="I9:K9"/>
    <mergeCell ref="L9:O9"/>
    <mergeCell ref="B13:O13"/>
    <mergeCell ref="B14:C14"/>
    <mergeCell ref="D14:F14"/>
    <mergeCell ref="G14:H14"/>
    <mergeCell ref="I14:K14"/>
    <mergeCell ref="L14:M14"/>
    <mergeCell ref="N14:O14"/>
    <mergeCell ref="B10:D10"/>
    <mergeCell ref="E10:H10"/>
    <mergeCell ref="I10:K10"/>
    <mergeCell ref="L10:O10"/>
    <mergeCell ref="B11:D11"/>
    <mergeCell ref="E11:H11"/>
    <mergeCell ref="I11:K11"/>
    <mergeCell ref="L11:O11"/>
    <mergeCell ref="B16:C16"/>
    <mergeCell ref="D16:F16"/>
    <mergeCell ref="G16:H16"/>
    <mergeCell ref="I16:K16"/>
    <mergeCell ref="L16:M16"/>
    <mergeCell ref="N16:O16"/>
    <mergeCell ref="B15:C15"/>
    <mergeCell ref="D15:F15"/>
    <mergeCell ref="G15:H15"/>
    <mergeCell ref="I15:K15"/>
    <mergeCell ref="L15:M15"/>
    <mergeCell ref="N15:O15"/>
    <mergeCell ref="B18:C18"/>
    <mergeCell ref="D18:F18"/>
    <mergeCell ref="G18:H18"/>
    <mergeCell ref="I18:K18"/>
    <mergeCell ref="L18:M18"/>
    <mergeCell ref="N18:O18"/>
    <mergeCell ref="B17:C17"/>
    <mergeCell ref="D17:F17"/>
    <mergeCell ref="G17:H17"/>
    <mergeCell ref="I17:K17"/>
    <mergeCell ref="L17:M17"/>
    <mergeCell ref="N17:O17"/>
    <mergeCell ref="B20:C20"/>
    <mergeCell ref="D20:F20"/>
    <mergeCell ref="G20:H20"/>
    <mergeCell ref="I20:K20"/>
    <mergeCell ref="L20:M20"/>
    <mergeCell ref="N20:O20"/>
    <mergeCell ref="B19:C19"/>
    <mergeCell ref="D19:F19"/>
    <mergeCell ref="G19:H19"/>
    <mergeCell ref="I19:K19"/>
    <mergeCell ref="L19:M19"/>
    <mergeCell ref="N19:O19"/>
    <mergeCell ref="B22:C22"/>
    <mergeCell ref="D22:F22"/>
    <mergeCell ref="G22:H22"/>
    <mergeCell ref="I22:K22"/>
    <mergeCell ref="L22:M22"/>
    <mergeCell ref="N22:O22"/>
    <mergeCell ref="B21:C21"/>
    <mergeCell ref="D21:F21"/>
    <mergeCell ref="G21:H21"/>
    <mergeCell ref="I21:K21"/>
    <mergeCell ref="L21:M21"/>
    <mergeCell ref="N21:O21"/>
    <mergeCell ref="B27:O27"/>
    <mergeCell ref="B28:D29"/>
    <mergeCell ref="E28:H29"/>
    <mergeCell ref="I28:K29"/>
    <mergeCell ref="L28:M28"/>
    <mergeCell ref="N28:O28"/>
    <mergeCell ref="L29:M29"/>
    <mergeCell ref="N29:O29"/>
    <mergeCell ref="B24:C25"/>
    <mergeCell ref="D24:G24"/>
    <mergeCell ref="H24:K24"/>
    <mergeCell ref="L24:O24"/>
    <mergeCell ref="D25:G25"/>
    <mergeCell ref="H25:K25"/>
    <mergeCell ref="L25:O25"/>
    <mergeCell ref="B30:D30"/>
    <mergeCell ref="E30:H30"/>
    <mergeCell ref="I30:K30"/>
    <mergeCell ref="L30:M30"/>
    <mergeCell ref="N30:O30"/>
    <mergeCell ref="B31:D31"/>
    <mergeCell ref="E31:H31"/>
    <mergeCell ref="I31:K31"/>
    <mergeCell ref="L31:M31"/>
    <mergeCell ref="N31:O31"/>
    <mergeCell ref="B32:D32"/>
    <mergeCell ref="E32:H32"/>
    <mergeCell ref="I32:K32"/>
    <mergeCell ref="L32:M32"/>
    <mergeCell ref="N32:O32"/>
    <mergeCell ref="B33:D33"/>
    <mergeCell ref="E33:H33"/>
    <mergeCell ref="I33:K33"/>
    <mergeCell ref="L33:M33"/>
    <mergeCell ref="N33:O33"/>
    <mergeCell ref="B34:D34"/>
    <mergeCell ref="E34:H34"/>
    <mergeCell ref="I34:K34"/>
    <mergeCell ref="L34:M34"/>
    <mergeCell ref="N34:O34"/>
    <mergeCell ref="B35:D35"/>
    <mergeCell ref="E35:H35"/>
    <mergeCell ref="I35:K35"/>
    <mergeCell ref="L35:M35"/>
    <mergeCell ref="N35:O35"/>
    <mergeCell ref="B36:D36"/>
    <mergeCell ref="E36:H36"/>
    <mergeCell ref="I36:K36"/>
    <mergeCell ref="L36:M36"/>
    <mergeCell ref="N36:O36"/>
    <mergeCell ref="B37:D37"/>
    <mergeCell ref="E37:H37"/>
    <mergeCell ref="I37:K37"/>
    <mergeCell ref="L37:M37"/>
    <mergeCell ref="N37:O37"/>
    <mergeCell ref="B38:D38"/>
    <mergeCell ref="E38:H38"/>
    <mergeCell ref="I38:K38"/>
    <mergeCell ref="L38:M38"/>
    <mergeCell ref="N38:O38"/>
    <mergeCell ref="B39:D39"/>
    <mergeCell ref="E39:H39"/>
    <mergeCell ref="I39:K39"/>
    <mergeCell ref="L39:M39"/>
    <mergeCell ref="N39:O39"/>
    <mergeCell ref="B40:D40"/>
    <mergeCell ref="E40:H40"/>
    <mergeCell ref="I40:K40"/>
    <mergeCell ref="L40:M40"/>
    <mergeCell ref="N40:O40"/>
    <mergeCell ref="B41:D41"/>
    <mergeCell ref="E41:H41"/>
    <mergeCell ref="I41:K41"/>
    <mergeCell ref="L41:M41"/>
    <mergeCell ref="N41:O41"/>
    <mergeCell ref="B42:D42"/>
    <mergeCell ref="E42:H42"/>
    <mergeCell ref="I42:K42"/>
    <mergeCell ref="L42:M42"/>
    <mergeCell ref="N42:O42"/>
    <mergeCell ref="B43:D43"/>
    <mergeCell ref="E43:H43"/>
    <mergeCell ref="I43:K43"/>
    <mergeCell ref="L43:M43"/>
    <mergeCell ref="N43:O43"/>
    <mergeCell ref="B46:D46"/>
    <mergeCell ref="E46:H46"/>
    <mergeCell ref="I46:K46"/>
    <mergeCell ref="L46:M46"/>
    <mergeCell ref="N46:O46"/>
    <mergeCell ref="B49:O49"/>
    <mergeCell ref="B44:D44"/>
    <mergeCell ref="E44:H44"/>
    <mergeCell ref="I44:K44"/>
    <mergeCell ref="L44:M44"/>
    <mergeCell ref="N44:O44"/>
    <mergeCell ref="B45:D45"/>
    <mergeCell ref="E45:H45"/>
    <mergeCell ref="I45:K45"/>
    <mergeCell ref="L45:M45"/>
    <mergeCell ref="N45:O45"/>
    <mergeCell ref="B52:E52"/>
    <mergeCell ref="F52:I52"/>
    <mergeCell ref="J52:K52"/>
    <mergeCell ref="L52:O52"/>
    <mergeCell ref="B53:E53"/>
    <mergeCell ref="F53:I53"/>
    <mergeCell ref="J53:K53"/>
    <mergeCell ref="L53:O53"/>
    <mergeCell ref="B50:E50"/>
    <mergeCell ref="F50:I50"/>
    <mergeCell ref="J50:K50"/>
    <mergeCell ref="L50:O50"/>
    <mergeCell ref="B51:E51"/>
    <mergeCell ref="F51:I51"/>
    <mergeCell ref="J51:K51"/>
    <mergeCell ref="L51:O51"/>
    <mergeCell ref="B56:E56"/>
    <mergeCell ref="F56:I56"/>
    <mergeCell ref="J56:K56"/>
    <mergeCell ref="L56:O56"/>
    <mergeCell ref="B57:E57"/>
    <mergeCell ref="F57:I57"/>
    <mergeCell ref="J57:K57"/>
    <mergeCell ref="L57:O57"/>
    <mergeCell ref="B54:E54"/>
    <mergeCell ref="F54:I54"/>
    <mergeCell ref="J54:K54"/>
    <mergeCell ref="L54:O54"/>
    <mergeCell ref="B55:E55"/>
    <mergeCell ref="F55:I55"/>
    <mergeCell ref="J55:K55"/>
    <mergeCell ref="L55:O55"/>
    <mergeCell ref="B60:E60"/>
    <mergeCell ref="F60:I60"/>
    <mergeCell ref="J60:K60"/>
    <mergeCell ref="L60:O60"/>
    <mergeCell ref="B61:E61"/>
    <mergeCell ref="F61:I61"/>
    <mergeCell ref="J61:K61"/>
    <mergeCell ref="L61:O61"/>
    <mergeCell ref="B58:E58"/>
    <mergeCell ref="F58:I58"/>
    <mergeCell ref="J58:K58"/>
    <mergeCell ref="L58:O58"/>
    <mergeCell ref="B59:E59"/>
    <mergeCell ref="F59:I59"/>
    <mergeCell ref="J59:K59"/>
    <mergeCell ref="L59:O59"/>
    <mergeCell ref="B65:O65"/>
    <mergeCell ref="C66:N66"/>
    <mergeCell ref="C67:N67"/>
    <mergeCell ref="C68:N68"/>
    <mergeCell ref="C69:N69"/>
    <mergeCell ref="C70:N70"/>
    <mergeCell ref="B62:E62"/>
    <mergeCell ref="F62:I62"/>
    <mergeCell ref="J62:K62"/>
    <mergeCell ref="L62:O62"/>
    <mergeCell ref="B63:E63"/>
    <mergeCell ref="F63:I63"/>
    <mergeCell ref="J63:K63"/>
    <mergeCell ref="L63:O63"/>
    <mergeCell ref="B78:F84"/>
    <mergeCell ref="G78:J84"/>
    <mergeCell ref="K78:O84"/>
    <mergeCell ref="B85:F91"/>
    <mergeCell ref="G85:J91"/>
    <mergeCell ref="K85:O91"/>
    <mergeCell ref="C71:N71"/>
    <mergeCell ref="C72:N72"/>
    <mergeCell ref="C73:N73"/>
    <mergeCell ref="C74:N74"/>
    <mergeCell ref="C75:N75"/>
    <mergeCell ref="B77:O77"/>
    <mergeCell ref="B92:F98"/>
    <mergeCell ref="G92:J98"/>
    <mergeCell ref="K92:O98"/>
    <mergeCell ref="B100:O100"/>
    <mergeCell ref="B101:C101"/>
    <mergeCell ref="D101:E101"/>
    <mergeCell ref="F101:G101"/>
    <mergeCell ref="H101:J101"/>
    <mergeCell ref="K101:L101"/>
    <mergeCell ref="M101:O101"/>
    <mergeCell ref="C122:D122"/>
    <mergeCell ref="F122:I122"/>
    <mergeCell ref="J104:L105"/>
    <mergeCell ref="M104:O105"/>
    <mergeCell ref="B102:C102"/>
    <mergeCell ref="D102:E102"/>
    <mergeCell ref="F102:G102"/>
    <mergeCell ref="H102:J102"/>
    <mergeCell ref="K102:L102"/>
    <mergeCell ref="M102:O102"/>
    <mergeCell ref="B104:I105"/>
    <mergeCell ref="J108:L108"/>
    <mergeCell ref="M108:O108"/>
    <mergeCell ref="J111:L111"/>
    <mergeCell ref="M111:O111"/>
    <mergeCell ref="J114:L114"/>
    <mergeCell ref="M114:O114"/>
    <mergeCell ref="J117:L117"/>
    <mergeCell ref="M117:O117"/>
    <mergeCell ref="J120:L120"/>
    <mergeCell ref="M120:O120"/>
    <mergeCell ref="M118:O119"/>
    <mergeCell ref="J109:L110"/>
    <mergeCell ref="M109:O110"/>
    <mergeCell ref="H106:I106"/>
    <mergeCell ref="B108:I108"/>
    <mergeCell ref="F107:I107"/>
    <mergeCell ref="J106:L107"/>
    <mergeCell ref="J121:L122"/>
    <mergeCell ref="M121:O122"/>
    <mergeCell ref="B121:C121"/>
    <mergeCell ref="B114:I114"/>
    <mergeCell ref="B115:C115"/>
    <mergeCell ref="D115:E115"/>
    <mergeCell ref="F115:G115"/>
    <mergeCell ref="H115:I115"/>
    <mergeCell ref="J115:L116"/>
    <mergeCell ref="M115:O116"/>
    <mergeCell ref="C116:D116"/>
    <mergeCell ref="F116:I116"/>
    <mergeCell ref="B117:I117"/>
    <mergeCell ref="B118:C118"/>
    <mergeCell ref="D118:E118"/>
    <mergeCell ref="F118:G118"/>
    <mergeCell ref="H118:I118"/>
    <mergeCell ref="J118:L119"/>
    <mergeCell ref="C119:D119"/>
    <mergeCell ref="F119:I119"/>
    <mergeCell ref="B120:I120"/>
    <mergeCell ref="D121:E121"/>
    <mergeCell ref="F121:G121"/>
    <mergeCell ref="H121:I121"/>
    <mergeCell ref="M106:O107"/>
    <mergeCell ref="B109:C109"/>
    <mergeCell ref="D109:E109"/>
    <mergeCell ref="F109:G109"/>
    <mergeCell ref="H109:I109"/>
    <mergeCell ref="C110:D110"/>
    <mergeCell ref="F110:I110"/>
    <mergeCell ref="B111:I111"/>
    <mergeCell ref="B112:C112"/>
    <mergeCell ref="D112:E112"/>
    <mergeCell ref="F112:G112"/>
    <mergeCell ref="H112:I112"/>
    <mergeCell ref="J112:L113"/>
    <mergeCell ref="M112:O113"/>
    <mergeCell ref="C113:D113"/>
    <mergeCell ref="F113:I113"/>
    <mergeCell ref="B106:C106"/>
    <mergeCell ref="D106:E106"/>
    <mergeCell ref="F106:G106"/>
    <mergeCell ref="C107:D107"/>
    <mergeCell ref="J124:L125"/>
    <mergeCell ref="M124:O125"/>
    <mergeCell ref="C125:D125"/>
    <mergeCell ref="F125:I125"/>
    <mergeCell ref="J123:L123"/>
    <mergeCell ref="M123:O123"/>
    <mergeCell ref="B126:I126"/>
    <mergeCell ref="B127:C127"/>
    <mergeCell ref="D127:E127"/>
    <mergeCell ref="F127:G127"/>
    <mergeCell ref="J127:L128"/>
    <mergeCell ref="M127:O128"/>
    <mergeCell ref="C128:D128"/>
    <mergeCell ref="F128:I128"/>
    <mergeCell ref="B123:I123"/>
    <mergeCell ref="B124:C124"/>
    <mergeCell ref="D124:E124"/>
    <mergeCell ref="F124:G124"/>
    <mergeCell ref="H124:I124"/>
    <mergeCell ref="B129:I129"/>
    <mergeCell ref="H127:I127"/>
    <mergeCell ref="J126:L126"/>
    <mergeCell ref="M126:O126"/>
    <mergeCell ref="J129:L129"/>
    <mergeCell ref="M129:O129"/>
    <mergeCell ref="B130:C130"/>
    <mergeCell ref="D130:E130"/>
    <mergeCell ref="F130:G130"/>
    <mergeCell ref="H130:I130"/>
    <mergeCell ref="J130:L131"/>
    <mergeCell ref="M130:O131"/>
    <mergeCell ref="C131:D131"/>
    <mergeCell ref="F131:I131"/>
    <mergeCell ref="B132:I132"/>
    <mergeCell ref="J132:L132"/>
    <mergeCell ref="M132:O132"/>
    <mergeCell ref="B133:C133"/>
    <mergeCell ref="D133:E133"/>
    <mergeCell ref="F133:G133"/>
    <mergeCell ref="H133:I133"/>
    <mergeCell ref="J133:L134"/>
    <mergeCell ref="M133:O134"/>
    <mergeCell ref="C134:D134"/>
    <mergeCell ref="F134:I134"/>
    <mergeCell ref="B135:I135"/>
    <mergeCell ref="J135:L135"/>
    <mergeCell ref="M135:O135"/>
    <mergeCell ref="B136:C136"/>
    <mergeCell ref="D136:E136"/>
    <mergeCell ref="F136:G136"/>
    <mergeCell ref="H136:I136"/>
    <mergeCell ref="J136:L137"/>
    <mergeCell ref="M136:O137"/>
    <mergeCell ref="C137:D137"/>
    <mergeCell ref="F137:I137"/>
    <mergeCell ref="B138:I138"/>
    <mergeCell ref="J138:L138"/>
    <mergeCell ref="M138:O138"/>
    <mergeCell ref="B139:C139"/>
    <mergeCell ref="D139:E139"/>
    <mergeCell ref="F139:G139"/>
    <mergeCell ref="H139:I139"/>
    <mergeCell ref="J139:L140"/>
    <mergeCell ref="M139:O140"/>
    <mergeCell ref="C140:D140"/>
    <mergeCell ref="F140:I140"/>
    <mergeCell ref="B144:I144"/>
    <mergeCell ref="J144:L144"/>
    <mergeCell ref="M144:O144"/>
    <mergeCell ref="B141:I141"/>
    <mergeCell ref="J141:L141"/>
    <mergeCell ref="M141:O141"/>
    <mergeCell ref="B142:C142"/>
    <mergeCell ref="D142:E142"/>
    <mergeCell ref="F142:G142"/>
    <mergeCell ref="H142:I142"/>
    <mergeCell ref="J142:L143"/>
    <mergeCell ref="M142:O143"/>
    <mergeCell ref="C143:D143"/>
    <mergeCell ref="F143:I143"/>
  </mergeCells>
  <pageMargins left="0.70866141732283472" right="0.70866141732283472" top="0.74803149606299213" bottom="0.55118110236220474" header="0.31496062992125984" footer="0.31496062992125984"/>
  <pageSetup scale="96" fitToHeight="0" orientation="portrait" r:id="rId1"/>
  <rowBreaks count="2" manualBreakCount="2">
    <brk id="47" max="16" man="1"/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V5</vt:lpstr>
      <vt:lpstr>'V5'!Área_de_impresión</vt:lpstr>
      <vt:lpstr>'V5'!Títulos_a_imprimir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Rondón</dc:creator>
  <cp:lastModifiedBy>mforero</cp:lastModifiedBy>
  <cp:lastPrinted>2016-08-25T14:55:42Z</cp:lastPrinted>
  <dcterms:created xsi:type="dcterms:W3CDTF">2013-01-28T21:34:47Z</dcterms:created>
  <dcterms:modified xsi:type="dcterms:W3CDTF">2016-08-31T20:16:19Z</dcterms:modified>
</cp:coreProperties>
</file>