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A9D771B5-58C8-44BC-8323-F4EDC153D2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  <pivotCache cacheId="6" r:id="rId4"/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</calcChain>
</file>

<file path=xl/sharedStrings.xml><?xml version="1.0" encoding="utf-8"?>
<sst xmlns="http://schemas.openxmlformats.org/spreadsheetml/2006/main" count="637" uniqueCount="38">
  <si>
    <t>Date</t>
  </si>
  <si>
    <t>Platform</t>
  </si>
  <si>
    <t>Post Type</t>
  </si>
  <si>
    <t>Reach</t>
  </si>
  <si>
    <t>Likes</t>
  </si>
  <si>
    <t>Comments</t>
  </si>
  <si>
    <t>Shares</t>
  </si>
  <si>
    <t>Clicks</t>
  </si>
  <si>
    <t>Ad Spend</t>
  </si>
  <si>
    <t>Conversions</t>
  </si>
  <si>
    <t>TikTok</t>
  </si>
  <si>
    <t>LinkedIn</t>
  </si>
  <si>
    <t>Facebook</t>
  </si>
  <si>
    <t>Twitter</t>
  </si>
  <si>
    <t>YouTube</t>
  </si>
  <si>
    <t>Instagram</t>
  </si>
  <si>
    <t>Image</t>
  </si>
  <si>
    <t>Ad</t>
  </si>
  <si>
    <t>Text</t>
  </si>
  <si>
    <t>Link</t>
  </si>
  <si>
    <t>Video</t>
  </si>
  <si>
    <t>Engagement Rate</t>
  </si>
  <si>
    <t>Row Labels</t>
  </si>
  <si>
    <t>Grand Total</t>
  </si>
  <si>
    <t>Conversion Rate</t>
  </si>
  <si>
    <t>Type</t>
  </si>
  <si>
    <t>organic</t>
  </si>
  <si>
    <t>paid</t>
  </si>
  <si>
    <t>Average of Conversion Rate</t>
  </si>
  <si>
    <t>Average of Engagement Rate</t>
  </si>
  <si>
    <t>Month</t>
  </si>
  <si>
    <t>Engagement</t>
  </si>
  <si>
    <t>Jan</t>
  </si>
  <si>
    <t>Feb</t>
  </si>
  <si>
    <t>Mar</t>
  </si>
  <si>
    <t>Apr</t>
  </si>
  <si>
    <t>Sum of Reach</t>
  </si>
  <si>
    <t>Sum of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</si>
</sst>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358705161854767E-2"/>
          <c:y val="0.24476633129192185"/>
          <c:w val="0.7864560367454068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LinkedIn</c:v>
                </c:pt>
                <c:pt idx="3">
                  <c:v>TikTok</c:v>
                </c:pt>
                <c:pt idx="4">
                  <c:v>Twitter</c:v>
                </c:pt>
                <c:pt idx="5">
                  <c:v>YouTube</c:v>
                </c:pt>
              </c:strCache>
            </c:strRef>
          </c:cat>
          <c:val>
            <c:numRef>
              <c:f>Sheet2!$B$4:$B$10</c:f>
              <c:numCache>
                <c:formatCode>0.00%</c:formatCode>
                <c:ptCount val="6"/>
                <c:pt idx="0">
                  <c:v>0.11061546208776282</c:v>
                </c:pt>
                <c:pt idx="1">
                  <c:v>0.15372362893748229</c:v>
                </c:pt>
                <c:pt idx="2">
                  <c:v>0.17193223039225045</c:v>
                </c:pt>
                <c:pt idx="3">
                  <c:v>0.13397210166054305</c:v>
                </c:pt>
                <c:pt idx="4">
                  <c:v>0.18643463582051548</c:v>
                </c:pt>
                <c:pt idx="5">
                  <c:v>0.13389241975279417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7-4A42-A745-6C7CC7E2D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788928"/>
        <c:axId val="255790176"/>
      </c:barChart>
      <c:catAx>
        <c:axId val="2557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90176"/>
        <c:crosses val="autoZero"/>
        <c:auto val="1"/>
        <c:lblAlgn val="ctr"/>
        <c:lblOffset val="100"/>
        <c:noMultiLvlLbl val="0"/>
      </c:catAx>
      <c:valAx>
        <c:axId val="255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Sheet2!$A$21:$A$23</c:f>
              <c:strCache>
                <c:ptCount val="2"/>
                <c:pt idx="0">
                  <c:v>organic</c:v>
                </c:pt>
                <c:pt idx="1">
                  <c:v>paid</c:v>
                </c:pt>
              </c:strCache>
            </c:strRef>
          </c:cat>
          <c:val>
            <c:numRef>
              <c:f>Sheet2!$B$21:$B$23</c:f>
              <c:numCache>
                <c:formatCode>0.00%</c:formatCode>
                <c:ptCount val="2"/>
                <c:pt idx="0">
                  <c:v>4.2646873112043723E-2</c:v>
                </c:pt>
                <c:pt idx="1">
                  <c:v>0.14985019786678416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0-4C48-813E-B088271D4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9759936"/>
        <c:axId val="132890192"/>
      </c:barChart>
      <c:catAx>
        <c:axId val="2497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0192"/>
        <c:crosses val="autoZero"/>
        <c:auto val="1"/>
        <c:lblAlgn val="ctr"/>
        <c:lblOffset val="100"/>
        <c:noMultiLvlLbl val="0"/>
      </c:catAx>
      <c:valAx>
        <c:axId val="132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Sheet2!$B$37</c:f>
              <c:strCache>
                <c:ptCount val="1"/>
                <c:pt idx="0">
                  <c:v>Sum of Reach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Sheet2!$A$38:$A$42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Sheet2!$B$38:$B$42</c:f>
              <c:numCache>
                <c:formatCode>General</c:formatCode>
                <c:ptCount val="4"/>
                <c:pt idx="0">
                  <c:v>4876946</c:v>
                </c:pt>
                <c:pt idx="1">
                  <c:v>4341852</c:v>
                </c:pt>
                <c:pt idx="2">
                  <c:v>4983529</c:v>
                </c:pt>
                <c:pt idx="3">
                  <c:v>1504701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BD2-BE83-DC64C5FDAC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656608"/>
        <c:axId val="259655360"/>
      </c:barChart>
      <c:lineChart>
        <c:grouping val="standard"/>
        <c:varyColors val="0"/>
        <c:ser>
          <c:idx val="1"/>
          <c:order val="1"/>
          <c:tx>
            <c:strRef>
              <c:f>Sheet2!$C$37</c:f>
              <c:strCache>
                <c:ptCount val="1"/>
                <c:pt idx="0">
                  <c:v>Sum of Engagement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Sheet2!$A$38:$A$42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Sheet2!$C$38:$C$42</c:f>
              <c:numCache>
                <c:formatCode>General</c:formatCode>
                <c:ptCount val="4"/>
                <c:pt idx="0">
                  <c:v>275840</c:v>
                </c:pt>
                <c:pt idx="1">
                  <c:v>247899</c:v>
                </c:pt>
                <c:pt idx="2">
                  <c:v>287596</c:v>
                </c:pt>
                <c:pt idx="3">
                  <c:v>82149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2-4BD2-BE83-DC64C5FDAC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656608"/>
        <c:axId val="259655360"/>
      </c:lineChart>
      <c:catAx>
        <c:axId val="2596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55360"/>
        <c:crosses val="autoZero"/>
        <c:auto val="1"/>
        <c:lblAlgn val="ctr"/>
        <c:lblOffset val="100"/>
        <c:noMultiLvlLbl val="0"/>
      </c:catAx>
      <c:valAx>
        <c:axId val="259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</xdr:row>
      <xdr:rowOff>91440</xdr:rowOff>
    </xdr:from>
    <xdr:to>
      <xdr:col>11</xdr:col>
      <xdr:colOff>167640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E7C48-FC1E-432D-8D9D-3A9699E62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16</xdr:row>
      <xdr:rowOff>167640</xdr:rowOff>
    </xdr:from>
    <xdr:to>
      <xdr:col>8</xdr:col>
      <xdr:colOff>502920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AFA6A-8507-4689-ADEC-BF7BD8B0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160020</xdr:colOff>
      <xdr:row>30</xdr:row>
      <xdr:rowOff>160020</xdr:rowOff>
    </xdr:from>
    <xdr:to>
      <xdr:col>12</xdr:col>
      <xdr:colOff>175260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F8D64-6FA9-4216-A0DF-AD53B44BD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58.646557870372" createdVersion="7" refreshedVersion="7" minRefreshableVersion="3" recordCount="301" xr:uid="{CABA50EF-5A57-4E37-BBCF-B0132DFB297C}">
  <cacheSource type="worksheet">
    <worksheetSource ref="A1:K1048576" sheet="Sheet1"/>
  </cacheSource>
  <cacheFields count="11">
    <cacheField name="Date" numFmtId="0">
      <sharedItems containsNonDate="0" containsDate="1" containsString="0" containsBlank="1" minDate="2024-01-01T00:00:00" maxDate="2024-04-10T00:00:00"/>
    </cacheField>
    <cacheField name="Platform" numFmtId="0">
      <sharedItems containsBlank="1" count="7">
        <s v="TikTok"/>
        <s v="LinkedIn"/>
        <s v="Facebook"/>
        <s v="Twitter"/>
        <s v="YouTube"/>
        <s v="Instagram"/>
        <m/>
      </sharedItems>
    </cacheField>
    <cacheField name="Post Type" numFmtId="0">
      <sharedItems containsBlank="1"/>
    </cacheField>
    <cacheField name="Reach" numFmtId="0">
      <sharedItems containsString="0" containsBlank="1" containsNumber="1" containsInteger="1" minValue="1150" maxValue="99886"/>
    </cacheField>
    <cacheField name="Likes" numFmtId="0">
      <sharedItems containsString="0" containsBlank="1" containsNumber="1" containsInteger="1" minValue="26" maxValue="1987"/>
    </cacheField>
    <cacheField name="Comments" numFmtId="0">
      <sharedItems containsString="0" containsBlank="1" containsNumber="1" containsInteger="1" minValue="11" maxValue="1998"/>
    </cacheField>
    <cacheField name="Shares" numFmtId="0">
      <sharedItems containsString="0" containsBlank="1" containsNumber="1" containsInteger="1" minValue="13" maxValue="2000"/>
    </cacheField>
    <cacheField name="Clicks" numFmtId="0">
      <sharedItems containsString="0" containsBlank="1" containsNumber="1" containsInteger="1" minValue="13" maxValue="1993"/>
    </cacheField>
    <cacheField name="Ad Spend" numFmtId="0">
      <sharedItems containsString="0" containsBlank="1" containsNumber="1" containsInteger="1" minValue="0" maxValue="488"/>
    </cacheField>
    <cacheField name="Conversions" numFmtId="0">
      <sharedItems containsString="0" containsBlank="1" containsNumber="1" containsInteger="1" minValue="0" maxValue="98"/>
    </cacheField>
    <cacheField name="Engagement Rate" numFmtId="0">
      <sharedItems containsString="0" containsBlank="1" containsNumber="1" minValue="6.925698704839809E-3" maxValue="3.71043478260869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58.66529247685" createdVersion="7" refreshedVersion="7" minRefreshableVersion="3" recordCount="301" xr:uid="{08BC523E-CC3F-4088-90FB-3CD3364C94E7}">
  <cacheSource type="worksheet">
    <worksheetSource ref="A1:M1048576" sheet="Sheet1"/>
  </cacheSource>
  <cacheFields count="13">
    <cacheField name="Date" numFmtId="0">
      <sharedItems containsNonDate="0" containsDate="1" containsString="0" containsBlank="1" minDate="2024-01-01T00:00:00" maxDate="2024-04-10T00:00:00"/>
    </cacheField>
    <cacheField name="Platform" numFmtId="0">
      <sharedItems containsBlank="1"/>
    </cacheField>
    <cacheField name="Post Type" numFmtId="0">
      <sharedItems containsBlank="1"/>
    </cacheField>
    <cacheField name="Reach" numFmtId="0">
      <sharedItems containsString="0" containsBlank="1" containsNumber="1" containsInteger="1" minValue="1150" maxValue="99886"/>
    </cacheField>
    <cacheField name="Likes" numFmtId="0">
      <sharedItems containsString="0" containsBlank="1" containsNumber="1" containsInteger="1" minValue="26" maxValue="1987"/>
    </cacheField>
    <cacheField name="Comments" numFmtId="0">
      <sharedItems containsString="0" containsBlank="1" containsNumber="1" containsInteger="1" minValue="11" maxValue="1998"/>
    </cacheField>
    <cacheField name="Shares" numFmtId="0">
      <sharedItems containsString="0" containsBlank="1" containsNumber="1" containsInteger="1" minValue="13" maxValue="2000"/>
    </cacheField>
    <cacheField name="Clicks" numFmtId="0">
      <sharedItems containsString="0" containsBlank="1" containsNumber="1" containsInteger="1" minValue="13" maxValue="1993"/>
    </cacheField>
    <cacheField name="Ad Spend" numFmtId="0">
      <sharedItems containsString="0" containsBlank="1" containsNumber="1" containsInteger="1" minValue="0" maxValue="488"/>
    </cacheField>
    <cacheField name="Conversions" numFmtId="0">
      <sharedItems containsString="0" containsBlank="1" containsNumber="1" containsInteger="1" minValue="0" maxValue="98"/>
    </cacheField>
    <cacheField name="Engagement Rate" numFmtId="0">
      <sharedItems containsString="0" containsBlank="1" containsNumber="1" minValue="6.925698704839809E-3" maxValue="3.7104347826086959"/>
    </cacheField>
    <cacheField name="Conversion Rate" numFmtId="10">
      <sharedItems containsString="0" containsBlank="1" containsNumber="1" minValue="0" maxValue="1.4615384615384615"/>
    </cacheField>
    <cacheField name="Type" numFmtId="0">
      <sharedItems containsBlank="1" count="3">
        <s v="organic"/>
        <s v="pai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58.675394444443" createdVersion="7" refreshedVersion="7" minRefreshableVersion="3" recordCount="301" xr:uid="{121ED6C4-1010-4C03-9805-87F72314B95A}">
  <cacheSource type="worksheet">
    <worksheetSource ref="A1:O1048576" sheet="Sheet1"/>
  </cacheSource>
  <cacheFields count="15">
    <cacheField name="Date" numFmtId="0">
      <sharedItems containsNonDate="0" containsDate="1" containsString="0" containsBlank="1" minDate="2024-01-01T00:00:00" maxDate="2024-04-10T00:00:00"/>
    </cacheField>
    <cacheField name="Platform" numFmtId="0">
      <sharedItems containsBlank="1"/>
    </cacheField>
    <cacheField name="Post Type" numFmtId="0">
      <sharedItems containsBlank="1"/>
    </cacheField>
    <cacheField name="Reach" numFmtId="0">
      <sharedItems containsString="0" containsBlank="1" containsNumber="1" containsInteger="1" minValue="1150" maxValue="99886"/>
    </cacheField>
    <cacheField name="Likes" numFmtId="0">
      <sharedItems containsString="0" containsBlank="1" containsNumber="1" containsInteger="1" minValue="26" maxValue="1987"/>
    </cacheField>
    <cacheField name="Comments" numFmtId="0">
      <sharedItems containsString="0" containsBlank="1" containsNumber="1" containsInteger="1" minValue="11" maxValue="1998"/>
    </cacheField>
    <cacheField name="Shares" numFmtId="0">
      <sharedItems containsString="0" containsBlank="1" containsNumber="1" containsInteger="1" minValue="13" maxValue="2000"/>
    </cacheField>
    <cacheField name="Clicks" numFmtId="0">
      <sharedItems containsString="0" containsBlank="1" containsNumber="1" containsInteger="1" minValue="13" maxValue="1993"/>
    </cacheField>
    <cacheField name="Ad Spend" numFmtId="0">
      <sharedItems containsString="0" containsBlank="1" containsNumber="1" containsInteger="1" minValue="0" maxValue="488"/>
    </cacheField>
    <cacheField name="Conversions" numFmtId="0">
      <sharedItems containsString="0" containsBlank="1" containsNumber="1" containsInteger="1" minValue="0" maxValue="98"/>
    </cacheField>
    <cacheField name="Engagement Rate" numFmtId="10">
      <sharedItems containsString="0" containsBlank="1" containsNumber="1" minValue="6.925698704839809E-3" maxValue="3.7104347826086959"/>
    </cacheField>
    <cacheField name="Conversion Rate" numFmtId="10">
      <sharedItems containsString="0" containsBlank="1" containsNumber="1" minValue="0" maxValue="1.4615384615384615"/>
    </cacheField>
    <cacheField name="Type" numFmtId="0">
      <sharedItems containsBlank="1"/>
    </cacheField>
    <cacheField name="Month" numFmtId="0">
      <sharedItems containsBlank="1" count="5">
        <s v="Jan"/>
        <s v="Feb"/>
        <s v="Mar"/>
        <s v="Apr"/>
        <m/>
      </sharedItems>
    </cacheField>
    <cacheField name="Engagement" numFmtId="0">
      <sharedItems containsString="0" containsBlank="1" containsNumber="1" containsInteger="1" minValue="475" maxValue="5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d v="2024-01-01T00:00:00"/>
    <x v="0"/>
    <s v="Image"/>
    <n v="4278"/>
    <n v="1528"/>
    <n v="573"/>
    <n v="511"/>
    <n v="467"/>
    <n v="0"/>
    <n v="4"/>
    <n v="0.61056568489948571"/>
  </r>
  <r>
    <d v="2024-01-02T00:00:00"/>
    <x v="0"/>
    <s v="Image"/>
    <n v="89696"/>
    <n v="1526"/>
    <n v="1837"/>
    <n v="1126"/>
    <n v="188"/>
    <n v="0"/>
    <n v="18"/>
    <n v="5.0046824830538711E-2"/>
  </r>
  <r>
    <d v="2024-01-03T00:00:00"/>
    <x v="1"/>
    <s v="Image"/>
    <n v="4905"/>
    <n v="201"/>
    <n v="457"/>
    <n v="486"/>
    <n v="1044"/>
    <n v="0"/>
    <n v="19"/>
    <n v="0.23323139653414882"/>
  </r>
  <r>
    <d v="2024-01-04T00:00:00"/>
    <x v="2"/>
    <s v="Ad"/>
    <n v="27062"/>
    <n v="1476"/>
    <n v="1340"/>
    <n v="1446"/>
    <n v="1126"/>
    <n v="214"/>
    <n v="28"/>
    <n v="0.15749020767127336"/>
  </r>
  <r>
    <d v="2024-01-05T00:00:00"/>
    <x v="1"/>
    <s v="Ad"/>
    <n v="37463"/>
    <n v="1667"/>
    <n v="1790"/>
    <n v="23"/>
    <n v="1564"/>
    <n v="412"/>
    <n v="20"/>
    <n v="9.2891653097723084E-2"/>
  </r>
  <r>
    <d v="2024-01-06T00:00:00"/>
    <x v="0"/>
    <s v="Text"/>
    <n v="45597"/>
    <n v="579"/>
    <n v="328"/>
    <n v="450"/>
    <n v="1970"/>
    <n v="0"/>
    <n v="24"/>
    <n v="2.9760729872579335E-2"/>
  </r>
  <r>
    <d v="2024-01-07T00:00:00"/>
    <x v="3"/>
    <s v="Image"/>
    <n v="13156"/>
    <n v="788"/>
    <n v="208"/>
    <n v="745"/>
    <n v="1745"/>
    <n v="0"/>
    <n v="11"/>
    <n v="0.13233505624809971"/>
  </r>
  <r>
    <d v="2024-01-08T00:00:00"/>
    <x v="4"/>
    <s v="Link"/>
    <n v="6695"/>
    <n v="1504"/>
    <n v="950"/>
    <n v="1108"/>
    <n v="265"/>
    <n v="0"/>
    <n v="29"/>
    <n v="0.53203883495145632"/>
  </r>
  <r>
    <d v="2024-01-09T00:00:00"/>
    <x v="1"/>
    <s v="Image"/>
    <n v="73357"/>
    <n v="610"/>
    <n v="1708"/>
    <n v="1297"/>
    <n v="1276"/>
    <n v="0"/>
    <n v="28"/>
    <n v="4.9279550690458987E-2"/>
  </r>
  <r>
    <d v="2024-01-10T00:00:00"/>
    <x v="3"/>
    <s v="Ad"/>
    <n v="26203"/>
    <n v="1452"/>
    <n v="152"/>
    <n v="103"/>
    <n v="1364"/>
    <n v="116"/>
    <n v="98"/>
    <n v="6.5145212380261802E-2"/>
  </r>
  <r>
    <d v="2024-01-11T00:00:00"/>
    <x v="3"/>
    <s v="Image"/>
    <n v="31512"/>
    <n v="1784"/>
    <n v="216"/>
    <n v="788"/>
    <n v="579"/>
    <n v="0"/>
    <n v="14"/>
    <n v="8.847423203858848E-2"/>
  </r>
  <r>
    <d v="2024-01-12T00:00:00"/>
    <x v="0"/>
    <s v="Link"/>
    <n v="22319"/>
    <n v="768"/>
    <n v="737"/>
    <n v="439"/>
    <n v="1382"/>
    <n v="0"/>
    <n v="8"/>
    <n v="8.7100676553609035E-2"/>
  </r>
  <r>
    <d v="2024-01-13T00:00:00"/>
    <x v="0"/>
    <s v="Image"/>
    <n v="80840"/>
    <n v="1310"/>
    <n v="360"/>
    <n v="1103"/>
    <n v="1503"/>
    <n v="0"/>
    <n v="7"/>
    <n v="3.430232558139535E-2"/>
  </r>
  <r>
    <d v="2024-01-14T00:00:00"/>
    <x v="5"/>
    <s v="Text"/>
    <n v="50735"/>
    <n v="562"/>
    <n v="1905"/>
    <n v="1320"/>
    <n v="1419"/>
    <n v="0"/>
    <n v="17"/>
    <n v="7.4642751552182918E-2"/>
  </r>
  <r>
    <d v="2024-01-15T00:00:00"/>
    <x v="5"/>
    <s v="Link"/>
    <n v="8331"/>
    <n v="479"/>
    <n v="1693"/>
    <n v="75"/>
    <n v="1658"/>
    <n v="0"/>
    <n v="10"/>
    <n v="0.26971552034569679"/>
  </r>
  <r>
    <d v="2024-01-16T00:00:00"/>
    <x v="1"/>
    <s v="Link"/>
    <n v="9675"/>
    <n v="442"/>
    <n v="1880"/>
    <n v="1941"/>
    <n v="1171"/>
    <n v="0"/>
    <n v="28"/>
    <n v="0.44062015503875968"/>
  </r>
  <r>
    <d v="2024-01-17T00:00:00"/>
    <x v="0"/>
    <s v="Link"/>
    <n v="28869"/>
    <n v="1352"/>
    <n v="1032"/>
    <n v="820"/>
    <n v="1821"/>
    <n v="0"/>
    <n v="29"/>
    <n v="0.11098410059233087"/>
  </r>
  <r>
    <d v="2024-01-18T00:00:00"/>
    <x v="0"/>
    <s v="Text"/>
    <n v="19726"/>
    <n v="552"/>
    <n v="295"/>
    <n v="515"/>
    <n v="1535"/>
    <n v="0"/>
    <n v="17"/>
    <n v="6.904592923045727E-2"/>
  </r>
  <r>
    <d v="2024-01-19T00:00:00"/>
    <x v="4"/>
    <s v="Link"/>
    <n v="98912"/>
    <n v="1207"/>
    <n v="887"/>
    <n v="1848"/>
    <n v="1205"/>
    <n v="0"/>
    <n v="12"/>
    <n v="3.9853607246845682E-2"/>
  </r>
  <r>
    <d v="2024-01-20T00:00:00"/>
    <x v="3"/>
    <s v="Video"/>
    <n v="19131"/>
    <n v="1053"/>
    <n v="1020"/>
    <n v="196"/>
    <n v="1557"/>
    <n v="0"/>
    <n v="1"/>
    <n v="0.11860331399299566"/>
  </r>
  <r>
    <d v="2024-01-21T00:00:00"/>
    <x v="2"/>
    <s v="Video"/>
    <n v="83240"/>
    <n v="337"/>
    <n v="1632"/>
    <n v="1403"/>
    <n v="874"/>
    <n v="0"/>
    <n v="19"/>
    <n v="4.0509370494954351E-2"/>
  </r>
  <r>
    <d v="2024-01-22T00:00:00"/>
    <x v="2"/>
    <s v="Text"/>
    <n v="51019"/>
    <n v="1230"/>
    <n v="968"/>
    <n v="1093"/>
    <n v="524"/>
    <n v="0"/>
    <n v="17"/>
    <n v="6.4505380348497621E-2"/>
  </r>
  <r>
    <d v="2024-01-23T00:00:00"/>
    <x v="2"/>
    <s v="Image"/>
    <n v="90353"/>
    <n v="1822"/>
    <n v="1109"/>
    <n v="1547"/>
    <n v="556"/>
    <n v="0"/>
    <n v="24"/>
    <n v="4.9561165650282776E-2"/>
  </r>
  <r>
    <d v="2024-01-24T00:00:00"/>
    <x v="0"/>
    <s v="Link"/>
    <n v="15621"/>
    <n v="611"/>
    <n v="900"/>
    <n v="333"/>
    <n v="939"/>
    <n v="0"/>
    <n v="0"/>
    <n v="0.11804621983227706"/>
  </r>
  <r>
    <d v="2024-01-25T00:00:00"/>
    <x v="0"/>
    <s v="Link"/>
    <n v="66612"/>
    <n v="1570"/>
    <n v="375"/>
    <n v="1049"/>
    <n v="1879"/>
    <n v="0"/>
    <n v="3"/>
    <n v="4.4946856422266257E-2"/>
  </r>
  <r>
    <d v="2024-01-26T00:00:00"/>
    <x v="0"/>
    <s v="Link"/>
    <n v="84748"/>
    <n v="1049"/>
    <n v="1257"/>
    <n v="417"/>
    <n v="323"/>
    <n v="0"/>
    <n v="11"/>
    <n v="3.2130551753433712E-2"/>
  </r>
  <r>
    <d v="2024-01-27T00:00:00"/>
    <x v="5"/>
    <s v="Ad"/>
    <n v="70514"/>
    <n v="1891"/>
    <n v="11"/>
    <n v="1236"/>
    <n v="673"/>
    <n v="250"/>
    <n v="2"/>
    <n v="4.4501801060782255E-2"/>
  </r>
  <r>
    <d v="2024-01-28T00:00:00"/>
    <x v="2"/>
    <s v="Link"/>
    <n v="41306"/>
    <n v="500"/>
    <n v="128"/>
    <n v="503"/>
    <n v="1808"/>
    <n v="0"/>
    <n v="18"/>
    <n v="2.7381010022756985E-2"/>
  </r>
  <r>
    <d v="2024-01-29T00:00:00"/>
    <x v="2"/>
    <s v="Image"/>
    <n v="96932"/>
    <n v="1005"/>
    <n v="1681"/>
    <n v="151"/>
    <n v="1567"/>
    <n v="0"/>
    <n v="17"/>
    <n v="2.92679404118351E-2"/>
  </r>
  <r>
    <d v="2024-01-30T00:00:00"/>
    <x v="5"/>
    <s v="Video"/>
    <n v="87474"/>
    <n v="983"/>
    <n v="1949"/>
    <n v="1135"/>
    <n v="348"/>
    <n v="0"/>
    <n v="8"/>
    <n v="4.6493815305119236E-2"/>
  </r>
  <r>
    <d v="2024-01-31T00:00:00"/>
    <x v="4"/>
    <s v="Ad"/>
    <n v="56461"/>
    <n v="1985"/>
    <n v="443"/>
    <n v="1912"/>
    <n v="1114"/>
    <n v="386"/>
    <n v="93"/>
    <n v="7.6867218079736455E-2"/>
  </r>
  <r>
    <d v="2024-02-01T00:00:00"/>
    <x v="0"/>
    <s v="Video"/>
    <n v="94447"/>
    <n v="648"/>
    <n v="827"/>
    <n v="1385"/>
    <n v="1340"/>
    <n v="0"/>
    <n v="11"/>
    <n v="3.0281533558503711E-2"/>
  </r>
  <r>
    <d v="2024-02-02T00:00:00"/>
    <x v="1"/>
    <s v="Ad"/>
    <n v="60177"/>
    <n v="257"/>
    <n v="517"/>
    <n v="470"/>
    <n v="141"/>
    <n v="173"/>
    <n v="2"/>
    <n v="2.0672349901125014E-2"/>
  </r>
  <r>
    <d v="2024-02-03T00:00:00"/>
    <x v="4"/>
    <s v="Ad"/>
    <n v="31161"/>
    <n v="1215"/>
    <n v="461"/>
    <n v="24"/>
    <n v="155"/>
    <n v="362"/>
    <n v="80"/>
    <n v="5.4555373704309872E-2"/>
  </r>
  <r>
    <d v="2024-02-04T00:00:00"/>
    <x v="2"/>
    <s v="Video"/>
    <n v="9834"/>
    <n v="1864"/>
    <n v="74"/>
    <n v="1770"/>
    <n v="686"/>
    <n v="0"/>
    <n v="2"/>
    <n v="0.37705918242830994"/>
  </r>
  <r>
    <d v="2024-02-05T00:00:00"/>
    <x v="4"/>
    <s v="Video"/>
    <n v="37500"/>
    <n v="1380"/>
    <n v="1004"/>
    <n v="448"/>
    <n v="1114"/>
    <n v="0"/>
    <n v="4"/>
    <n v="7.5520000000000004E-2"/>
  </r>
  <r>
    <d v="2024-02-06T00:00:00"/>
    <x v="0"/>
    <s v="Ad"/>
    <n v="76525"/>
    <n v="978"/>
    <n v="507"/>
    <n v="1616"/>
    <n v="978"/>
    <n v="413"/>
    <n v="52"/>
    <n v="4.0522704998366549E-2"/>
  </r>
  <r>
    <d v="2024-02-07T00:00:00"/>
    <x v="5"/>
    <s v="Image"/>
    <n v="13704"/>
    <n v="1359"/>
    <n v="892"/>
    <n v="735"/>
    <n v="877"/>
    <n v="0"/>
    <n v="13"/>
    <n v="0.21789258610624634"/>
  </r>
  <r>
    <d v="2024-02-08T00:00:00"/>
    <x v="1"/>
    <s v="Image"/>
    <n v="89259"/>
    <n v="1348"/>
    <n v="1333"/>
    <n v="211"/>
    <n v="134"/>
    <n v="0"/>
    <n v="12"/>
    <n v="3.2400094108157161E-2"/>
  </r>
  <r>
    <d v="2024-02-09T00:00:00"/>
    <x v="0"/>
    <s v="Link"/>
    <n v="15322"/>
    <n v="519"/>
    <n v="402"/>
    <n v="399"/>
    <n v="1108"/>
    <n v="0"/>
    <n v="14"/>
    <n v="8.6150633076621852E-2"/>
  </r>
  <r>
    <d v="2024-02-10T00:00:00"/>
    <x v="5"/>
    <s v="Text"/>
    <n v="25050"/>
    <n v="580"/>
    <n v="957"/>
    <n v="521"/>
    <n v="1800"/>
    <n v="0"/>
    <n v="29"/>
    <n v="8.2155688622754491E-2"/>
  </r>
  <r>
    <d v="2024-02-11T00:00:00"/>
    <x v="2"/>
    <s v="Text"/>
    <n v="73132"/>
    <n v="210"/>
    <n v="113"/>
    <n v="1345"/>
    <n v="1117"/>
    <n v="0"/>
    <n v="26"/>
    <n v="2.2808073073346823E-2"/>
  </r>
  <r>
    <d v="2024-02-12T00:00:00"/>
    <x v="2"/>
    <s v="Image"/>
    <n v="99771"/>
    <n v="1748"/>
    <n v="494"/>
    <n v="350"/>
    <n v="842"/>
    <n v="0"/>
    <n v="15"/>
    <n v="2.5979493039059446E-2"/>
  </r>
  <r>
    <d v="2024-02-13T00:00:00"/>
    <x v="1"/>
    <s v="Video"/>
    <n v="53565"/>
    <n v="1858"/>
    <n v="130"/>
    <n v="347"/>
    <n v="786"/>
    <n v="0"/>
    <n v="0"/>
    <n v="4.3591897694389994E-2"/>
  </r>
  <r>
    <d v="2024-02-14T00:00:00"/>
    <x v="1"/>
    <s v="Link"/>
    <n v="60638"/>
    <n v="594"/>
    <n v="876"/>
    <n v="1436"/>
    <n v="1970"/>
    <n v="0"/>
    <n v="23"/>
    <n v="4.7923744186813548E-2"/>
  </r>
  <r>
    <d v="2024-02-15T00:00:00"/>
    <x v="4"/>
    <s v="Text"/>
    <n v="21289"/>
    <n v="398"/>
    <n v="617"/>
    <n v="455"/>
    <n v="1993"/>
    <n v="0"/>
    <n v="1"/>
    <n v="6.9049743999248445E-2"/>
  </r>
  <r>
    <d v="2024-02-16T00:00:00"/>
    <x v="4"/>
    <s v="Ad"/>
    <n v="8989"/>
    <n v="1541"/>
    <n v="652"/>
    <n v="127"/>
    <n v="112"/>
    <n v="299"/>
    <n v="61"/>
    <n v="0.25809322505284238"/>
  </r>
  <r>
    <d v="2024-02-17T00:00:00"/>
    <x v="4"/>
    <s v="Ad"/>
    <n v="21635"/>
    <n v="126"/>
    <n v="1977"/>
    <n v="1050"/>
    <n v="174"/>
    <n v="435"/>
    <n v="23"/>
    <n v="0.14573607580309683"/>
  </r>
  <r>
    <d v="2024-02-18T00:00:00"/>
    <x v="2"/>
    <s v="Ad"/>
    <n v="9907"/>
    <n v="1392"/>
    <n v="1775"/>
    <n v="491"/>
    <n v="836"/>
    <n v="61"/>
    <n v="72"/>
    <n v="0.36923387503785204"/>
  </r>
  <r>
    <d v="2024-02-19T00:00:00"/>
    <x v="5"/>
    <s v="Ad"/>
    <n v="78924"/>
    <n v="91"/>
    <n v="1278"/>
    <n v="177"/>
    <n v="868"/>
    <n v="336"/>
    <n v="74"/>
    <n v="1.9588464852262937E-2"/>
  </r>
  <r>
    <d v="2024-02-20T00:00:00"/>
    <x v="4"/>
    <s v="Ad"/>
    <n v="42467"/>
    <n v="1924"/>
    <n v="544"/>
    <n v="428"/>
    <n v="1381"/>
    <n v="366"/>
    <n v="40"/>
    <n v="6.8194127204653024E-2"/>
  </r>
  <r>
    <d v="2024-02-21T00:00:00"/>
    <x v="5"/>
    <s v="Link"/>
    <n v="52876"/>
    <n v="278"/>
    <n v="1385"/>
    <n v="1331"/>
    <n v="624"/>
    <n v="0"/>
    <n v="14"/>
    <n v="5.6623042590211059E-2"/>
  </r>
  <r>
    <d v="2024-02-22T00:00:00"/>
    <x v="3"/>
    <s v="Image"/>
    <n v="2220"/>
    <n v="948"/>
    <n v="1282"/>
    <n v="1163"/>
    <n v="214"/>
    <n v="0"/>
    <n v="2"/>
    <n v="1.5283783783783784"/>
  </r>
  <r>
    <d v="2024-02-23T00:00:00"/>
    <x v="4"/>
    <s v="Video"/>
    <n v="67307"/>
    <n v="553"/>
    <n v="281"/>
    <n v="1921"/>
    <n v="724"/>
    <n v="0"/>
    <n v="28"/>
    <n v="4.0931849584738583E-2"/>
  </r>
  <r>
    <d v="2024-02-24T00:00:00"/>
    <x v="2"/>
    <s v="Video"/>
    <n v="49434"/>
    <n v="593"/>
    <n v="333"/>
    <n v="907"/>
    <n v="1717"/>
    <n v="0"/>
    <n v="17"/>
    <n v="3.7079742687219322E-2"/>
  </r>
  <r>
    <d v="2024-02-25T00:00:00"/>
    <x v="0"/>
    <s v="Link"/>
    <n v="81173"/>
    <n v="1662"/>
    <n v="1349"/>
    <n v="1093"/>
    <n v="26"/>
    <n v="0"/>
    <n v="21"/>
    <n v="5.05586833060254E-2"/>
  </r>
  <r>
    <d v="2024-02-26T00:00:00"/>
    <x v="4"/>
    <s v="Link"/>
    <n v="87951"/>
    <n v="222"/>
    <n v="1932"/>
    <n v="1808"/>
    <n v="285"/>
    <n v="0"/>
    <n v="8"/>
    <n v="4.5047810712783257E-2"/>
  </r>
  <r>
    <d v="2024-02-27T00:00:00"/>
    <x v="2"/>
    <s v="Image"/>
    <n v="98310"/>
    <n v="1143"/>
    <n v="328"/>
    <n v="567"/>
    <n v="587"/>
    <n v="0"/>
    <n v="19"/>
    <n v="2.0730342793205167E-2"/>
  </r>
  <r>
    <d v="2024-02-28T00:00:00"/>
    <x v="5"/>
    <s v="Link"/>
    <n v="27685"/>
    <n v="1417"/>
    <n v="1308"/>
    <n v="1756"/>
    <n v="550"/>
    <n v="0"/>
    <n v="16"/>
    <n v="0.16185660104749863"/>
  </r>
  <r>
    <d v="2024-02-29T00:00:00"/>
    <x v="1"/>
    <s v="Link"/>
    <n v="7658"/>
    <n v="199"/>
    <n v="1309"/>
    <n v="877"/>
    <n v="1708"/>
    <n v="0"/>
    <n v="8"/>
    <n v="0.31143901802037083"/>
  </r>
  <r>
    <d v="2024-03-01T00:00:00"/>
    <x v="2"/>
    <s v="Image"/>
    <n v="44719"/>
    <n v="1589"/>
    <n v="277"/>
    <n v="1314"/>
    <n v="546"/>
    <n v="0"/>
    <n v="5"/>
    <n v="7.1110713566940223E-2"/>
  </r>
  <r>
    <d v="2024-03-02T00:00:00"/>
    <x v="0"/>
    <s v="Text"/>
    <n v="73309"/>
    <n v="1455"/>
    <n v="885"/>
    <n v="1158"/>
    <n v="29"/>
    <n v="0"/>
    <n v="3"/>
    <n v="4.771583298094368E-2"/>
  </r>
  <r>
    <d v="2024-03-03T00:00:00"/>
    <x v="2"/>
    <s v="Video"/>
    <n v="72511"/>
    <n v="83"/>
    <n v="1719"/>
    <n v="766"/>
    <n v="1202"/>
    <n v="0"/>
    <n v="17"/>
    <n v="3.5415316296837723E-2"/>
  </r>
  <r>
    <d v="2024-03-04T00:00:00"/>
    <x v="5"/>
    <s v="Text"/>
    <n v="17704"/>
    <n v="95"/>
    <n v="641"/>
    <n v="756"/>
    <n v="1851"/>
    <n v="0"/>
    <n v="29"/>
    <n v="8.4274740171712603E-2"/>
  </r>
  <r>
    <d v="2024-03-05T00:00:00"/>
    <x v="2"/>
    <s v="Link"/>
    <n v="28535"/>
    <n v="1406"/>
    <n v="521"/>
    <n v="1375"/>
    <n v="220"/>
    <n v="0"/>
    <n v="11"/>
    <n v="0.11571753986332574"/>
  </r>
  <r>
    <d v="2024-03-06T00:00:00"/>
    <x v="4"/>
    <s v="Text"/>
    <n v="82351"/>
    <n v="1544"/>
    <n v="326"/>
    <n v="1905"/>
    <n v="1914"/>
    <n v="0"/>
    <n v="7"/>
    <n v="4.584036623720416E-2"/>
  </r>
  <r>
    <d v="2024-03-07T00:00:00"/>
    <x v="5"/>
    <s v="Video"/>
    <n v="55040"/>
    <n v="60"/>
    <n v="377"/>
    <n v="1518"/>
    <n v="1903"/>
    <n v="0"/>
    <n v="10"/>
    <n v="3.5519622093023256E-2"/>
  </r>
  <r>
    <d v="2024-03-08T00:00:00"/>
    <x v="1"/>
    <s v="Video"/>
    <n v="35970"/>
    <n v="336"/>
    <n v="1622"/>
    <n v="1446"/>
    <n v="231"/>
    <n v="0"/>
    <n v="12"/>
    <n v="9.4634417570197388E-2"/>
  </r>
  <r>
    <d v="2024-03-09T00:00:00"/>
    <x v="2"/>
    <s v="Text"/>
    <n v="30154"/>
    <n v="418"/>
    <n v="1682"/>
    <n v="1890"/>
    <n v="952"/>
    <n v="0"/>
    <n v="11"/>
    <n v="0.13232075346554353"/>
  </r>
  <r>
    <d v="2024-03-10T00:00:00"/>
    <x v="3"/>
    <s v="Video"/>
    <n v="30219"/>
    <n v="58"/>
    <n v="1361"/>
    <n v="405"/>
    <n v="826"/>
    <n v="0"/>
    <n v="10"/>
    <n v="6.0359376551176409E-2"/>
  </r>
  <r>
    <d v="2024-03-11T00:00:00"/>
    <x v="3"/>
    <s v="Image"/>
    <n v="37585"/>
    <n v="729"/>
    <n v="1323"/>
    <n v="1053"/>
    <n v="828"/>
    <n v="0"/>
    <n v="21"/>
    <n v="8.2612744445922578E-2"/>
  </r>
  <r>
    <d v="2024-03-12T00:00:00"/>
    <x v="4"/>
    <s v="Link"/>
    <n v="4617"/>
    <n v="246"/>
    <n v="1806"/>
    <n v="1997"/>
    <n v="544"/>
    <n v="0"/>
    <n v="5"/>
    <n v="0.87697639159627461"/>
  </r>
  <r>
    <d v="2024-03-13T00:00:00"/>
    <x v="4"/>
    <s v="Link"/>
    <n v="6014"/>
    <n v="232"/>
    <n v="1231"/>
    <n v="899"/>
    <n v="717"/>
    <n v="0"/>
    <n v="23"/>
    <n v="0.39275024941802461"/>
  </r>
  <r>
    <d v="2024-03-14T00:00:00"/>
    <x v="3"/>
    <s v="Text"/>
    <n v="80457"/>
    <n v="1057"/>
    <n v="246"/>
    <n v="798"/>
    <n v="1852"/>
    <n v="0"/>
    <n v="18"/>
    <n v="2.6113327615993637E-2"/>
  </r>
  <r>
    <d v="2024-03-15T00:00:00"/>
    <x v="5"/>
    <s v="Link"/>
    <n v="6817"/>
    <n v="1461"/>
    <n v="903"/>
    <n v="13"/>
    <n v="1074"/>
    <n v="0"/>
    <n v="29"/>
    <n v="0.34868710576499928"/>
  </r>
  <r>
    <d v="2024-03-16T00:00:00"/>
    <x v="4"/>
    <s v="Video"/>
    <n v="48739"/>
    <n v="893"/>
    <n v="153"/>
    <n v="1953"/>
    <n v="1370"/>
    <n v="0"/>
    <n v="29"/>
    <n v="6.1531832823816655E-2"/>
  </r>
  <r>
    <d v="2024-03-17T00:00:00"/>
    <x v="3"/>
    <s v="Ad"/>
    <n v="42145"/>
    <n v="1368"/>
    <n v="1746"/>
    <n v="265"/>
    <n v="1484"/>
    <n v="460"/>
    <n v="38"/>
    <n v="8.0175584292324117E-2"/>
  </r>
  <r>
    <d v="2024-03-18T00:00:00"/>
    <x v="4"/>
    <s v="Link"/>
    <n v="88410"/>
    <n v="846"/>
    <n v="678"/>
    <n v="834"/>
    <n v="1437"/>
    <n v="0"/>
    <n v="9"/>
    <n v="2.667119104173736E-2"/>
  </r>
  <r>
    <d v="2024-03-19T00:00:00"/>
    <x v="4"/>
    <s v="Video"/>
    <n v="26144"/>
    <n v="871"/>
    <n v="1371"/>
    <n v="1935"/>
    <n v="786"/>
    <n v="0"/>
    <n v="21"/>
    <n v="0.15976897184822522"/>
  </r>
  <r>
    <d v="2024-03-20T00:00:00"/>
    <x v="0"/>
    <s v="Video"/>
    <n v="81676"/>
    <n v="1175"/>
    <n v="626"/>
    <n v="841"/>
    <n v="1132"/>
    <n v="0"/>
    <n v="26"/>
    <n v="3.2347323571183702E-2"/>
  </r>
  <r>
    <d v="2024-03-21T00:00:00"/>
    <x v="2"/>
    <s v="Link"/>
    <n v="38606"/>
    <n v="440"/>
    <n v="890"/>
    <n v="1619"/>
    <n v="1197"/>
    <n v="0"/>
    <n v="19"/>
    <n v="7.6387090089623369E-2"/>
  </r>
  <r>
    <d v="2024-03-22T00:00:00"/>
    <x v="0"/>
    <s v="Link"/>
    <n v="61946"/>
    <n v="914"/>
    <n v="915"/>
    <n v="1393"/>
    <n v="447"/>
    <n v="0"/>
    <n v="16"/>
    <n v="5.2013043618635589E-2"/>
  </r>
  <r>
    <d v="2024-03-23T00:00:00"/>
    <x v="1"/>
    <s v="Video"/>
    <n v="87356"/>
    <n v="183"/>
    <n v="591"/>
    <n v="1065"/>
    <n v="1369"/>
    <n v="0"/>
    <n v="20"/>
    <n v="2.1051788085535053E-2"/>
  </r>
  <r>
    <d v="2024-03-24T00:00:00"/>
    <x v="4"/>
    <s v="Link"/>
    <n v="13240"/>
    <n v="1686"/>
    <n v="1959"/>
    <n v="1548"/>
    <n v="491"/>
    <n v="0"/>
    <n v="21"/>
    <n v="0.3922205438066465"/>
  </r>
  <r>
    <d v="2024-03-25T00:00:00"/>
    <x v="3"/>
    <s v="Video"/>
    <n v="27100"/>
    <n v="311"/>
    <n v="60"/>
    <n v="104"/>
    <n v="511"/>
    <n v="0"/>
    <n v="15"/>
    <n v="1.7527675276752766E-2"/>
  </r>
  <r>
    <d v="2024-03-26T00:00:00"/>
    <x v="4"/>
    <s v="Image"/>
    <n v="60692"/>
    <n v="858"/>
    <n v="1824"/>
    <n v="1299"/>
    <n v="1188"/>
    <n v="0"/>
    <n v="6"/>
    <n v="6.5593488433401431E-2"/>
  </r>
  <r>
    <d v="2024-03-27T00:00:00"/>
    <x v="0"/>
    <s v="Text"/>
    <n v="65799"/>
    <n v="828"/>
    <n v="509"/>
    <n v="312"/>
    <n v="1353"/>
    <n v="0"/>
    <n v="22"/>
    <n v="2.5061171142418577E-2"/>
  </r>
  <r>
    <d v="2024-03-28T00:00:00"/>
    <x v="2"/>
    <s v="Image"/>
    <n v="56724"/>
    <n v="458"/>
    <n v="370"/>
    <n v="1656"/>
    <n v="1971"/>
    <n v="0"/>
    <n v="22"/>
    <n v="4.3790987941612014E-2"/>
  </r>
  <r>
    <d v="2024-03-29T00:00:00"/>
    <x v="4"/>
    <s v="Text"/>
    <n v="7582"/>
    <n v="1151"/>
    <n v="520"/>
    <n v="1888"/>
    <n v="1747"/>
    <n v="0"/>
    <n v="3"/>
    <n v="0.46940121340015828"/>
  </r>
  <r>
    <d v="2024-03-30T00:00:00"/>
    <x v="1"/>
    <s v="Video"/>
    <n v="61901"/>
    <n v="1377"/>
    <n v="1097"/>
    <n v="1154"/>
    <n v="1229"/>
    <n v="0"/>
    <n v="10"/>
    <n v="5.8609715513481202E-2"/>
  </r>
  <r>
    <d v="2024-03-31T00:00:00"/>
    <x v="1"/>
    <s v="Ad"/>
    <n v="95276"/>
    <n v="1836"/>
    <n v="1043"/>
    <n v="883"/>
    <n v="1711"/>
    <n v="464"/>
    <n v="70"/>
    <n v="3.9485284856627063E-2"/>
  </r>
  <r>
    <d v="2024-04-01T00:00:00"/>
    <x v="1"/>
    <s v="Video"/>
    <n v="98472"/>
    <n v="1774"/>
    <n v="982"/>
    <n v="931"/>
    <n v="540"/>
    <n v="0"/>
    <n v="24"/>
    <n v="3.7442115525225445E-2"/>
  </r>
  <r>
    <d v="2024-04-02T00:00:00"/>
    <x v="5"/>
    <s v="Link"/>
    <n v="69327"/>
    <n v="1002"/>
    <n v="1293"/>
    <n v="499"/>
    <n v="572"/>
    <n v="0"/>
    <n v="14"/>
    <n v="4.0301758333693941E-2"/>
  </r>
  <r>
    <d v="2024-04-03T00:00:00"/>
    <x v="2"/>
    <s v="Link"/>
    <n v="31735"/>
    <n v="566"/>
    <n v="697"/>
    <n v="664"/>
    <n v="1838"/>
    <n v="0"/>
    <n v="17"/>
    <n v="6.0721600756262803E-2"/>
  </r>
  <r>
    <d v="2024-04-04T00:00:00"/>
    <x v="2"/>
    <s v="Video"/>
    <n v="20769"/>
    <n v="483"/>
    <n v="794"/>
    <n v="1431"/>
    <n v="322"/>
    <n v="0"/>
    <n v="22"/>
    <n v="0.13038663392556213"/>
  </r>
  <r>
    <d v="2024-04-05T00:00:00"/>
    <x v="5"/>
    <s v="Image"/>
    <n v="55377"/>
    <n v="844"/>
    <n v="687"/>
    <n v="1121"/>
    <n v="964"/>
    <n v="0"/>
    <n v="13"/>
    <n v="4.7889918197085435E-2"/>
  </r>
  <r>
    <d v="2024-04-06T00:00:00"/>
    <x v="2"/>
    <s v="Video"/>
    <n v="56069"/>
    <n v="807"/>
    <n v="1863"/>
    <n v="1586"/>
    <n v="1206"/>
    <n v="0"/>
    <n v="30"/>
    <n v="7.5906472382243309E-2"/>
  </r>
  <r>
    <d v="2024-04-07T00:00:00"/>
    <x v="0"/>
    <s v="Image"/>
    <n v="76456"/>
    <n v="789"/>
    <n v="986"/>
    <n v="22"/>
    <n v="1940"/>
    <n v="0"/>
    <n v="11"/>
    <n v="2.3503714554776605E-2"/>
  </r>
  <r>
    <d v="2024-04-08T00:00:00"/>
    <x v="3"/>
    <s v="Text"/>
    <n v="55921"/>
    <n v="1112"/>
    <n v="1540"/>
    <n v="1514"/>
    <n v="1128"/>
    <n v="0"/>
    <n v="25"/>
    <n v="7.4497952468661144E-2"/>
  </r>
  <r>
    <d v="2024-04-09T00:00:00"/>
    <x v="4"/>
    <s v="Video"/>
    <n v="64993"/>
    <n v="459"/>
    <n v="568"/>
    <n v="902"/>
    <n v="1004"/>
    <n v="0"/>
    <n v="0"/>
    <n v="2.9680119397473573E-2"/>
  </r>
  <r>
    <d v="2024-01-01T00:00:00"/>
    <x v="1"/>
    <s v="Link"/>
    <n v="88670"/>
    <n v="1400"/>
    <n v="1644"/>
    <n v="838"/>
    <n v="1493"/>
    <n v="0"/>
    <n v="5"/>
    <n v="4.378030901093944E-2"/>
  </r>
  <r>
    <d v="2024-01-02T00:00:00"/>
    <x v="1"/>
    <s v="Video"/>
    <n v="82560"/>
    <n v="1103"/>
    <n v="65"/>
    <n v="1867"/>
    <n v="816"/>
    <n v="0"/>
    <n v="18"/>
    <n v="3.6761143410852716E-2"/>
  </r>
  <r>
    <d v="2024-01-03T00:00:00"/>
    <x v="4"/>
    <s v="Image"/>
    <n v="12003"/>
    <n v="1326"/>
    <n v="887"/>
    <n v="287"/>
    <n v="1785"/>
    <n v="0"/>
    <n v="14"/>
    <n v="0.20828126301757893"/>
  </r>
  <r>
    <d v="2024-01-04T00:00:00"/>
    <x v="5"/>
    <s v="Image"/>
    <n v="35099"/>
    <n v="786"/>
    <n v="680"/>
    <n v="443"/>
    <n v="941"/>
    <n v="0"/>
    <n v="10"/>
    <n v="5.4389013932020856E-2"/>
  </r>
  <r>
    <d v="2024-01-05T00:00:00"/>
    <x v="3"/>
    <s v="Text"/>
    <n v="37471"/>
    <n v="1550"/>
    <n v="1958"/>
    <n v="1713"/>
    <n v="873"/>
    <n v="0"/>
    <n v="8"/>
    <n v="0.13933441861706386"/>
  </r>
  <r>
    <d v="2024-01-06T00:00:00"/>
    <x v="2"/>
    <s v="Text"/>
    <n v="3540"/>
    <n v="1544"/>
    <n v="1114"/>
    <n v="116"/>
    <n v="1959"/>
    <n v="0"/>
    <n v="11"/>
    <n v="0.78361581920903955"/>
  </r>
  <r>
    <d v="2024-01-07T00:00:00"/>
    <x v="5"/>
    <s v="Image"/>
    <n v="86426"/>
    <n v="92"/>
    <n v="1554"/>
    <n v="73"/>
    <n v="1954"/>
    <n v="0"/>
    <n v="7"/>
    <n v="1.9889847962418716E-2"/>
  </r>
  <r>
    <d v="2024-01-08T00:00:00"/>
    <x v="5"/>
    <s v="Image"/>
    <n v="82439"/>
    <n v="322"/>
    <n v="498"/>
    <n v="268"/>
    <n v="979"/>
    <n v="0"/>
    <n v="21"/>
    <n v="1.3197637040721018E-2"/>
  </r>
  <r>
    <d v="2024-01-09T00:00:00"/>
    <x v="2"/>
    <s v="Ad"/>
    <n v="29569"/>
    <n v="962"/>
    <n v="1442"/>
    <n v="534"/>
    <n v="1580"/>
    <n v="188"/>
    <n v="21"/>
    <n v="9.9360817071933449E-2"/>
  </r>
  <r>
    <d v="2024-01-10T00:00:00"/>
    <x v="4"/>
    <s v="Ad"/>
    <n v="99032"/>
    <n v="1481"/>
    <n v="244"/>
    <n v="1602"/>
    <n v="1687"/>
    <n v="83"/>
    <n v="39"/>
    <n v="3.3595201551013816E-2"/>
  </r>
  <r>
    <d v="2024-01-11T00:00:00"/>
    <x v="2"/>
    <s v="Ad"/>
    <n v="4365"/>
    <n v="1912"/>
    <n v="648"/>
    <n v="1189"/>
    <n v="1397"/>
    <n v="464"/>
    <n v="48"/>
    <n v="0.85887743413516604"/>
  </r>
  <r>
    <d v="2024-01-12T00:00:00"/>
    <x v="1"/>
    <s v="Video"/>
    <n v="10961"/>
    <n v="1222"/>
    <n v="1424"/>
    <n v="1711"/>
    <n v="1294"/>
    <n v="0"/>
    <n v="7"/>
    <n v="0.39750022808137941"/>
  </r>
  <r>
    <d v="2024-01-13T00:00:00"/>
    <x v="2"/>
    <s v="Link"/>
    <n v="90687"/>
    <n v="1239"/>
    <n v="1659"/>
    <n v="257"/>
    <n v="1640"/>
    <n v="0"/>
    <n v="18"/>
    <n v="3.4789991950334664E-2"/>
  </r>
  <r>
    <d v="2024-01-14T00:00:00"/>
    <x v="2"/>
    <s v="Link"/>
    <n v="70827"/>
    <n v="887"/>
    <n v="1364"/>
    <n v="768"/>
    <n v="151"/>
    <n v="0"/>
    <n v="16"/>
    <n v="4.2624987645954224E-2"/>
  </r>
  <r>
    <d v="2024-01-15T00:00:00"/>
    <x v="0"/>
    <s v="Link"/>
    <n v="2658"/>
    <n v="1749"/>
    <n v="870"/>
    <n v="1694"/>
    <n v="1013"/>
    <n v="0"/>
    <n v="3"/>
    <n v="1.6226486079759217"/>
  </r>
  <r>
    <d v="2024-01-16T00:00:00"/>
    <x v="1"/>
    <s v="Link"/>
    <n v="84307"/>
    <n v="1835"/>
    <n v="1707"/>
    <n v="951"/>
    <n v="1458"/>
    <n v="0"/>
    <n v="4"/>
    <n v="5.3293320839313464E-2"/>
  </r>
  <r>
    <d v="2024-01-17T00:00:00"/>
    <x v="1"/>
    <s v="Video"/>
    <n v="97180"/>
    <n v="1078"/>
    <n v="1987"/>
    <n v="1342"/>
    <n v="563"/>
    <n v="0"/>
    <n v="19"/>
    <n v="4.5348837209302328E-2"/>
  </r>
  <r>
    <d v="2024-01-18T00:00:00"/>
    <x v="4"/>
    <s v="Text"/>
    <n v="61931"/>
    <n v="902"/>
    <n v="1701"/>
    <n v="1507"/>
    <n v="1223"/>
    <n v="0"/>
    <n v="8"/>
    <n v="6.6364179490077668E-2"/>
  </r>
  <r>
    <d v="2024-01-19T00:00:00"/>
    <x v="3"/>
    <s v="Video"/>
    <n v="12359"/>
    <n v="581"/>
    <n v="1815"/>
    <n v="933"/>
    <n v="509"/>
    <n v="0"/>
    <n v="24"/>
    <n v="0.26935836232704913"/>
  </r>
  <r>
    <d v="2024-01-20T00:00:00"/>
    <x v="1"/>
    <s v="Ad"/>
    <n v="80997"/>
    <n v="1378"/>
    <n v="786"/>
    <n v="698"/>
    <n v="68"/>
    <n v="253"/>
    <n v="41"/>
    <n v="3.5334642023778659E-2"/>
  </r>
  <r>
    <d v="2024-01-21T00:00:00"/>
    <x v="5"/>
    <s v="Text"/>
    <n v="28802"/>
    <n v="736"/>
    <n v="1643"/>
    <n v="539"/>
    <n v="707"/>
    <n v="0"/>
    <n v="8"/>
    <n v="0.10131240886049579"/>
  </r>
  <r>
    <d v="2024-01-22T00:00:00"/>
    <x v="4"/>
    <s v="Link"/>
    <n v="73848"/>
    <n v="30"/>
    <n v="1068"/>
    <n v="1951"/>
    <n v="401"/>
    <n v="0"/>
    <n v="2"/>
    <n v="4.1287509478929695E-2"/>
  </r>
  <r>
    <d v="2024-01-23T00:00:00"/>
    <x v="5"/>
    <s v="Text"/>
    <n v="65038"/>
    <n v="1147"/>
    <n v="1562"/>
    <n v="502"/>
    <n v="1424"/>
    <n v="0"/>
    <n v="15"/>
    <n v="4.937113687382761E-2"/>
  </r>
  <r>
    <d v="2024-01-24T00:00:00"/>
    <x v="0"/>
    <s v="Text"/>
    <n v="59743"/>
    <n v="1633"/>
    <n v="45"/>
    <n v="200"/>
    <n v="612"/>
    <n v="0"/>
    <n v="7"/>
    <n v="3.1434645063019934E-2"/>
  </r>
  <r>
    <d v="2024-01-25T00:00:00"/>
    <x v="1"/>
    <s v="Video"/>
    <n v="41135"/>
    <n v="1369"/>
    <n v="1201"/>
    <n v="765"/>
    <n v="979"/>
    <n v="0"/>
    <n v="17"/>
    <n v="8.1074510757262672E-2"/>
  </r>
  <r>
    <d v="2024-01-26T00:00:00"/>
    <x v="4"/>
    <s v="Link"/>
    <n v="56771"/>
    <n v="1537"/>
    <n v="1137"/>
    <n v="687"/>
    <n v="730"/>
    <n v="0"/>
    <n v="22"/>
    <n v="5.9202761973542829E-2"/>
  </r>
  <r>
    <d v="2024-01-27T00:00:00"/>
    <x v="1"/>
    <s v="Link"/>
    <n v="41189"/>
    <n v="524"/>
    <n v="482"/>
    <n v="257"/>
    <n v="1487"/>
    <n v="0"/>
    <n v="6"/>
    <n v="3.0663526669741922E-2"/>
  </r>
  <r>
    <d v="2024-01-28T00:00:00"/>
    <x v="3"/>
    <s v="Image"/>
    <n v="98370"/>
    <n v="1107"/>
    <n v="1957"/>
    <n v="1570"/>
    <n v="1423"/>
    <n v="0"/>
    <n v="5"/>
    <n v="4.7107858086815085E-2"/>
  </r>
  <r>
    <d v="2024-01-29T00:00:00"/>
    <x v="5"/>
    <s v="Video"/>
    <n v="97810"/>
    <n v="1001"/>
    <n v="576"/>
    <n v="1493"/>
    <n v="1217"/>
    <n v="0"/>
    <n v="24"/>
    <n v="3.1387383703097842E-2"/>
  </r>
  <r>
    <d v="2024-01-30T00:00:00"/>
    <x v="4"/>
    <s v="Ad"/>
    <n v="38093"/>
    <n v="215"/>
    <n v="1715"/>
    <n v="407"/>
    <n v="616"/>
    <n v="116"/>
    <n v="46"/>
    <n v="6.1349854303940354E-2"/>
  </r>
  <r>
    <d v="2024-01-31T00:00:00"/>
    <x v="5"/>
    <s v="Link"/>
    <n v="2854"/>
    <n v="1460"/>
    <n v="1103"/>
    <n v="269"/>
    <n v="571"/>
    <n v="0"/>
    <n v="1"/>
    <n v="0.99229152067274007"/>
  </r>
  <r>
    <d v="2024-02-01T00:00:00"/>
    <x v="2"/>
    <s v="Ad"/>
    <n v="39290"/>
    <n v="1438"/>
    <n v="1943"/>
    <n v="268"/>
    <n v="1316"/>
    <n v="444"/>
    <n v="96"/>
    <n v="9.2873504708577248E-2"/>
  </r>
  <r>
    <d v="2024-02-02T00:00:00"/>
    <x v="1"/>
    <s v="Image"/>
    <n v="2607"/>
    <n v="1185"/>
    <n v="592"/>
    <n v="971"/>
    <n v="990"/>
    <n v="0"/>
    <n v="14"/>
    <n v="1.0540851553509782"/>
  </r>
  <r>
    <d v="2024-02-03T00:00:00"/>
    <x v="3"/>
    <s v="Video"/>
    <n v="7734"/>
    <n v="527"/>
    <n v="1937"/>
    <n v="1774"/>
    <n v="988"/>
    <n v="0"/>
    <n v="3"/>
    <n v="0.54797000258598394"/>
  </r>
  <r>
    <d v="2024-02-04T00:00:00"/>
    <x v="2"/>
    <s v="Text"/>
    <n v="65454"/>
    <n v="161"/>
    <n v="1191"/>
    <n v="1299"/>
    <n v="1415"/>
    <n v="0"/>
    <n v="1"/>
    <n v="4.0501726403275581E-2"/>
  </r>
  <r>
    <d v="2024-02-05T00:00:00"/>
    <x v="5"/>
    <s v="Video"/>
    <n v="74772"/>
    <n v="1953"/>
    <n v="632"/>
    <n v="184"/>
    <n v="518"/>
    <n v="0"/>
    <n v="3"/>
    <n v="3.7032579040282461E-2"/>
  </r>
  <r>
    <d v="2024-02-06T00:00:00"/>
    <x v="4"/>
    <s v="Text"/>
    <n v="80471"/>
    <n v="1230"/>
    <n v="1629"/>
    <n v="1276"/>
    <n v="472"/>
    <n v="0"/>
    <n v="24"/>
    <n v="5.1384970983335609E-2"/>
  </r>
  <r>
    <d v="2024-02-07T00:00:00"/>
    <x v="4"/>
    <s v="Text"/>
    <n v="60049"/>
    <n v="1870"/>
    <n v="916"/>
    <n v="618"/>
    <n v="1771"/>
    <n v="0"/>
    <n v="18"/>
    <n v="5.6687038918216789E-2"/>
  </r>
  <r>
    <d v="2024-02-08T00:00:00"/>
    <x v="1"/>
    <s v="Link"/>
    <n v="75531"/>
    <n v="1281"/>
    <n v="133"/>
    <n v="1258"/>
    <n v="1976"/>
    <n v="0"/>
    <n v="23"/>
    <n v="3.537620314837616E-2"/>
  </r>
  <r>
    <d v="2024-02-09T00:00:00"/>
    <x v="2"/>
    <s v="Video"/>
    <n v="82987"/>
    <n v="442"/>
    <n v="551"/>
    <n v="1362"/>
    <n v="176"/>
    <n v="0"/>
    <n v="5"/>
    <n v="2.8377938713292444E-2"/>
  </r>
  <r>
    <d v="2024-02-10T00:00:00"/>
    <x v="5"/>
    <s v="Video"/>
    <n v="73350"/>
    <n v="163"/>
    <n v="330"/>
    <n v="15"/>
    <n v="846"/>
    <n v="0"/>
    <n v="14"/>
    <n v="6.925698704839809E-3"/>
  </r>
  <r>
    <d v="2024-02-11T00:00:00"/>
    <x v="0"/>
    <s v="Ad"/>
    <n v="62592"/>
    <n v="606"/>
    <n v="76"/>
    <n v="484"/>
    <n v="600"/>
    <n v="361"/>
    <n v="36"/>
    <n v="1.8628578732106341E-2"/>
  </r>
  <r>
    <d v="2024-02-12T00:00:00"/>
    <x v="0"/>
    <s v="Text"/>
    <n v="10329"/>
    <n v="1417"/>
    <n v="488"/>
    <n v="1902"/>
    <n v="551"/>
    <n v="0"/>
    <n v="25"/>
    <n v="0.36857391809468487"/>
  </r>
  <r>
    <d v="2024-02-13T00:00:00"/>
    <x v="0"/>
    <s v="Ad"/>
    <n v="87662"/>
    <n v="1656"/>
    <n v="1922"/>
    <n v="415"/>
    <n v="880"/>
    <n v="58"/>
    <n v="69"/>
    <n v="4.5549953229449477E-2"/>
  </r>
  <r>
    <d v="2024-02-14T00:00:00"/>
    <x v="5"/>
    <s v="Video"/>
    <n v="35816"/>
    <n v="1702"/>
    <n v="301"/>
    <n v="156"/>
    <n v="132"/>
    <n v="0"/>
    <n v="5"/>
    <n v="6.028032164395801E-2"/>
  </r>
  <r>
    <d v="2024-02-15T00:00:00"/>
    <x v="3"/>
    <s v="Ad"/>
    <n v="99167"/>
    <n v="1698"/>
    <n v="1175"/>
    <n v="1896"/>
    <n v="601"/>
    <n v="224"/>
    <n v="15"/>
    <n v="4.8090594653463346E-2"/>
  </r>
  <r>
    <d v="2024-02-16T00:00:00"/>
    <x v="1"/>
    <s v="Link"/>
    <n v="92715"/>
    <n v="834"/>
    <n v="1940"/>
    <n v="567"/>
    <n v="1034"/>
    <n v="0"/>
    <n v="17"/>
    <n v="3.603516151647522E-2"/>
  </r>
  <r>
    <d v="2024-02-17T00:00:00"/>
    <x v="1"/>
    <s v="Text"/>
    <n v="11543"/>
    <n v="1234"/>
    <n v="91"/>
    <n v="1831"/>
    <n v="894"/>
    <n v="0"/>
    <n v="23"/>
    <n v="0.27341245776661177"/>
  </r>
  <r>
    <d v="2024-02-18T00:00:00"/>
    <x v="3"/>
    <s v="Ad"/>
    <n v="33816"/>
    <n v="62"/>
    <n v="197"/>
    <n v="478"/>
    <n v="1979"/>
    <n v="345"/>
    <n v="73"/>
    <n v="2.1794416844097469E-2"/>
  </r>
  <r>
    <d v="2024-02-19T00:00:00"/>
    <x v="4"/>
    <s v="Image"/>
    <n v="89117"/>
    <n v="1692"/>
    <n v="561"/>
    <n v="1190"/>
    <n v="92"/>
    <n v="0"/>
    <n v="24"/>
    <n v="3.8634603947619424E-2"/>
  </r>
  <r>
    <d v="2024-02-20T00:00:00"/>
    <x v="5"/>
    <s v="Text"/>
    <n v="69021"/>
    <n v="1344"/>
    <n v="915"/>
    <n v="1886"/>
    <n v="579"/>
    <n v="0"/>
    <n v="5"/>
    <n v="6.005418640703554E-2"/>
  </r>
  <r>
    <d v="2024-02-21T00:00:00"/>
    <x v="4"/>
    <s v="Text"/>
    <n v="84202"/>
    <n v="1677"/>
    <n v="1017"/>
    <n v="1994"/>
    <n v="196"/>
    <n v="0"/>
    <n v="15"/>
    <n v="5.5675637158262271E-2"/>
  </r>
  <r>
    <d v="2024-02-22T00:00:00"/>
    <x v="3"/>
    <s v="Text"/>
    <n v="44687"/>
    <n v="667"/>
    <n v="1382"/>
    <n v="224"/>
    <n v="1766"/>
    <n v="0"/>
    <n v="5"/>
    <n v="5.0864904782151409E-2"/>
  </r>
  <r>
    <d v="2024-02-23T00:00:00"/>
    <x v="3"/>
    <s v="Text"/>
    <n v="91921"/>
    <n v="1024"/>
    <n v="600"/>
    <n v="1366"/>
    <n v="1945"/>
    <n v="0"/>
    <n v="12"/>
    <n v="3.2527931593433493E-2"/>
  </r>
  <r>
    <d v="2024-02-24T00:00:00"/>
    <x v="4"/>
    <s v="Image"/>
    <n v="60614"/>
    <n v="190"/>
    <n v="654"/>
    <n v="526"/>
    <n v="672"/>
    <n v="0"/>
    <n v="3"/>
    <n v="2.2602039132873595E-2"/>
  </r>
  <r>
    <d v="2024-02-25T00:00:00"/>
    <x v="1"/>
    <s v="Ad"/>
    <n v="1150"/>
    <n v="1356"/>
    <n v="1790"/>
    <n v="1121"/>
    <n v="956"/>
    <n v="211"/>
    <n v="6"/>
    <n v="3.7104347826086959"/>
  </r>
  <r>
    <d v="2024-02-26T00:00:00"/>
    <x v="5"/>
    <s v="Ad"/>
    <n v="48419"/>
    <n v="1285"/>
    <n v="1559"/>
    <n v="1030"/>
    <n v="1290"/>
    <n v="226"/>
    <n v="97"/>
    <n v="8.0009913463722923E-2"/>
  </r>
  <r>
    <d v="2024-02-27T00:00:00"/>
    <x v="2"/>
    <s v="Video"/>
    <n v="36003"/>
    <n v="1134"/>
    <n v="278"/>
    <n v="1909"/>
    <n v="599"/>
    <n v="0"/>
    <n v="14"/>
    <n v="9.2242313140571616E-2"/>
  </r>
  <r>
    <d v="2024-02-28T00:00:00"/>
    <x v="0"/>
    <s v="Text"/>
    <n v="16915"/>
    <n v="69"/>
    <n v="1300"/>
    <n v="1256"/>
    <n v="1646"/>
    <n v="0"/>
    <n v="7"/>
    <n v="0.15518770322199232"/>
  </r>
  <r>
    <d v="2024-02-29T00:00:00"/>
    <x v="0"/>
    <s v="Video"/>
    <n v="41730"/>
    <n v="1138"/>
    <n v="38"/>
    <n v="1141"/>
    <n v="845"/>
    <n v="0"/>
    <n v="2"/>
    <n v="5.552360412173496E-2"/>
  </r>
  <r>
    <d v="2024-03-01T00:00:00"/>
    <x v="5"/>
    <s v="Image"/>
    <n v="61482"/>
    <n v="1949"/>
    <n v="250"/>
    <n v="1336"/>
    <n v="1714"/>
    <n v="0"/>
    <n v="4"/>
    <n v="5.7496503041540616E-2"/>
  </r>
  <r>
    <d v="2024-03-02T00:00:00"/>
    <x v="1"/>
    <s v="Link"/>
    <n v="67698"/>
    <n v="1454"/>
    <n v="569"/>
    <n v="860"/>
    <n v="1719"/>
    <n v="0"/>
    <n v="15"/>
    <n v="4.2586191615705045E-2"/>
  </r>
  <r>
    <d v="2024-03-03T00:00:00"/>
    <x v="1"/>
    <s v="Video"/>
    <n v="60871"/>
    <n v="1138"/>
    <n v="306"/>
    <n v="795"/>
    <n v="400"/>
    <n v="0"/>
    <n v="29"/>
    <n v="3.6782704407681818E-2"/>
  </r>
  <r>
    <d v="2024-03-04T00:00:00"/>
    <x v="4"/>
    <s v="Ad"/>
    <n v="98818"/>
    <n v="1810"/>
    <n v="289"/>
    <n v="1779"/>
    <n v="152"/>
    <n v="141"/>
    <n v="98"/>
    <n v="3.9243862454208744E-2"/>
  </r>
  <r>
    <d v="2024-03-05T00:00:00"/>
    <x v="1"/>
    <s v="Link"/>
    <n v="67550"/>
    <n v="557"/>
    <n v="1690"/>
    <n v="15"/>
    <n v="589"/>
    <n v="0"/>
    <n v="23"/>
    <n v="3.3486306439674318E-2"/>
  </r>
  <r>
    <d v="2024-03-06T00:00:00"/>
    <x v="3"/>
    <s v="Ad"/>
    <n v="77011"/>
    <n v="1361"/>
    <n v="1012"/>
    <n v="1782"/>
    <n v="314"/>
    <n v="228"/>
    <n v="68"/>
    <n v="5.3953331342275777E-2"/>
  </r>
  <r>
    <d v="2024-03-07T00:00:00"/>
    <x v="1"/>
    <s v="Link"/>
    <n v="44573"/>
    <n v="1140"/>
    <n v="1572"/>
    <n v="1122"/>
    <n v="782"/>
    <n v="0"/>
    <n v="14"/>
    <n v="8.6016198146860207E-2"/>
  </r>
  <r>
    <d v="2024-03-08T00:00:00"/>
    <x v="3"/>
    <s v="Video"/>
    <n v="92422"/>
    <n v="499"/>
    <n v="1181"/>
    <n v="794"/>
    <n v="488"/>
    <n v="0"/>
    <n v="27"/>
    <n v="2.6768518318149359E-2"/>
  </r>
  <r>
    <d v="2024-03-09T00:00:00"/>
    <x v="1"/>
    <s v="Image"/>
    <n v="42704"/>
    <n v="1535"/>
    <n v="978"/>
    <n v="1454"/>
    <n v="1880"/>
    <n v="0"/>
    <n v="25"/>
    <n v="9.289527913076058E-2"/>
  </r>
  <r>
    <d v="2024-03-10T00:00:00"/>
    <x v="1"/>
    <s v="Text"/>
    <n v="87991"/>
    <n v="1632"/>
    <n v="1690"/>
    <n v="1345"/>
    <n v="321"/>
    <n v="0"/>
    <n v="15"/>
    <n v="5.3039515404984604E-2"/>
  </r>
  <r>
    <d v="2024-03-11T00:00:00"/>
    <x v="2"/>
    <s v="Video"/>
    <n v="66836"/>
    <n v="1987"/>
    <n v="1218"/>
    <n v="689"/>
    <n v="1791"/>
    <n v="0"/>
    <n v="3"/>
    <n v="5.8262014483212637E-2"/>
  </r>
  <r>
    <d v="2024-03-12T00:00:00"/>
    <x v="1"/>
    <s v="Image"/>
    <n v="69937"/>
    <n v="1874"/>
    <n v="945"/>
    <n v="41"/>
    <n v="1489"/>
    <n v="0"/>
    <n v="4"/>
    <n v="4.0893947409811685E-2"/>
  </r>
  <r>
    <d v="2024-03-13T00:00:00"/>
    <x v="1"/>
    <s v="Video"/>
    <n v="10807"/>
    <n v="971"/>
    <n v="1610"/>
    <n v="1994"/>
    <n v="552"/>
    <n v="0"/>
    <n v="10"/>
    <n v="0.42333672619598406"/>
  </r>
  <r>
    <d v="2024-03-14T00:00:00"/>
    <x v="4"/>
    <s v="Text"/>
    <n v="86175"/>
    <n v="174"/>
    <n v="1754"/>
    <n v="682"/>
    <n v="1755"/>
    <n v="0"/>
    <n v="21"/>
    <n v="3.0287206266318537E-2"/>
  </r>
  <r>
    <d v="2024-03-15T00:00:00"/>
    <x v="4"/>
    <s v="Text"/>
    <n v="42505"/>
    <n v="1293"/>
    <n v="1481"/>
    <n v="1827"/>
    <n v="1565"/>
    <n v="0"/>
    <n v="15"/>
    <n v="0.10824608869544759"/>
  </r>
  <r>
    <d v="2024-03-16T00:00:00"/>
    <x v="4"/>
    <s v="Image"/>
    <n v="81931"/>
    <n v="150"/>
    <n v="490"/>
    <n v="1302"/>
    <n v="1411"/>
    <n v="0"/>
    <n v="29"/>
    <n v="2.3702871928818151E-2"/>
  </r>
  <r>
    <d v="2024-03-17T00:00:00"/>
    <x v="3"/>
    <s v="Video"/>
    <n v="98880"/>
    <n v="195"/>
    <n v="898"/>
    <n v="211"/>
    <n v="1567"/>
    <n v="0"/>
    <n v="20"/>
    <n v="1.3187702265372168E-2"/>
  </r>
  <r>
    <d v="2024-03-18T00:00:00"/>
    <x v="0"/>
    <s v="Image"/>
    <n v="59153"/>
    <n v="350"/>
    <n v="1431"/>
    <n v="623"/>
    <n v="1860"/>
    <n v="0"/>
    <n v="0"/>
    <n v="4.0640373269318547E-2"/>
  </r>
  <r>
    <d v="2024-03-19T00:00:00"/>
    <x v="2"/>
    <s v="Link"/>
    <n v="8355"/>
    <n v="610"/>
    <n v="744"/>
    <n v="777"/>
    <n v="892"/>
    <n v="0"/>
    <n v="4"/>
    <n v="0.25505685218432078"/>
  </r>
  <r>
    <d v="2024-03-20T00:00:00"/>
    <x v="5"/>
    <s v="Ad"/>
    <n v="55008"/>
    <n v="1169"/>
    <n v="1406"/>
    <n v="1633"/>
    <n v="378"/>
    <n v="87"/>
    <n v="22"/>
    <n v="7.6497963932518911E-2"/>
  </r>
  <r>
    <d v="2024-03-21T00:00:00"/>
    <x v="2"/>
    <s v="Ad"/>
    <n v="51140"/>
    <n v="1279"/>
    <n v="1409"/>
    <n v="503"/>
    <n v="1029"/>
    <n v="467"/>
    <n v="74"/>
    <n v="6.2397340633554947E-2"/>
  </r>
  <r>
    <d v="2024-03-22T00:00:00"/>
    <x v="5"/>
    <s v="Video"/>
    <n v="61443"/>
    <n v="1316"/>
    <n v="530"/>
    <n v="951"/>
    <n v="532"/>
    <n v="0"/>
    <n v="21"/>
    <n v="4.5521865794313429E-2"/>
  </r>
  <r>
    <d v="2024-03-23T00:00:00"/>
    <x v="2"/>
    <s v="Text"/>
    <n v="38700"/>
    <n v="1397"/>
    <n v="1129"/>
    <n v="333"/>
    <n v="161"/>
    <n v="0"/>
    <n v="14"/>
    <n v="7.3875968992248062E-2"/>
  </r>
  <r>
    <d v="2024-03-24T00:00:00"/>
    <x v="3"/>
    <s v="Ad"/>
    <n v="40210"/>
    <n v="1318"/>
    <n v="1980"/>
    <n v="878"/>
    <n v="1423"/>
    <n v="128"/>
    <n v="58"/>
    <n v="0.10385476249689132"/>
  </r>
  <r>
    <d v="2024-03-25T00:00:00"/>
    <x v="3"/>
    <s v="Video"/>
    <n v="51422"/>
    <n v="1757"/>
    <n v="999"/>
    <n v="228"/>
    <n v="495"/>
    <n v="0"/>
    <n v="12"/>
    <n v="5.8029637120298704E-2"/>
  </r>
  <r>
    <d v="2024-03-26T00:00:00"/>
    <x v="4"/>
    <s v="Link"/>
    <n v="76341"/>
    <n v="615"/>
    <n v="1442"/>
    <n v="614"/>
    <n v="54"/>
    <n v="0"/>
    <n v="26"/>
    <n v="3.4987752321819207E-2"/>
  </r>
  <r>
    <d v="2024-03-27T00:00:00"/>
    <x v="0"/>
    <s v="Text"/>
    <n v="36976"/>
    <n v="26"/>
    <n v="1169"/>
    <n v="1781"/>
    <n v="1414"/>
    <n v="0"/>
    <n v="24"/>
    <n v="8.0484638684552148E-2"/>
  </r>
  <r>
    <d v="2024-03-28T00:00:00"/>
    <x v="0"/>
    <s v="Image"/>
    <n v="80482"/>
    <n v="1536"/>
    <n v="1027"/>
    <n v="1715"/>
    <n v="1861"/>
    <n v="0"/>
    <n v="28"/>
    <n v="5.3154742675380832E-2"/>
  </r>
  <r>
    <d v="2024-03-29T00:00:00"/>
    <x v="3"/>
    <s v="Video"/>
    <n v="80569"/>
    <n v="1652"/>
    <n v="731"/>
    <n v="458"/>
    <n v="1313"/>
    <n v="0"/>
    <n v="6"/>
    <n v="3.5261701150566593E-2"/>
  </r>
  <r>
    <d v="2024-03-30T00:00:00"/>
    <x v="4"/>
    <s v="Link"/>
    <n v="89835"/>
    <n v="1557"/>
    <n v="1486"/>
    <n v="1581"/>
    <n v="1360"/>
    <n v="0"/>
    <n v="21"/>
    <n v="5.1472143373963379E-2"/>
  </r>
  <r>
    <d v="2024-03-31T00:00:00"/>
    <x v="5"/>
    <s v="Image"/>
    <n v="83242"/>
    <n v="1333"/>
    <n v="90"/>
    <n v="642"/>
    <n v="1625"/>
    <n v="0"/>
    <n v="14"/>
    <n v="2.4807188678791958E-2"/>
  </r>
  <r>
    <d v="2024-04-01T00:00:00"/>
    <x v="2"/>
    <s v="Ad"/>
    <n v="48823"/>
    <n v="1509"/>
    <n v="279"/>
    <n v="194"/>
    <n v="1872"/>
    <n v="151"/>
    <n v="41"/>
    <n v="4.059562091637138E-2"/>
  </r>
  <r>
    <d v="2024-04-02T00:00:00"/>
    <x v="0"/>
    <s v="Text"/>
    <n v="24021"/>
    <n v="421"/>
    <n v="280"/>
    <n v="1620"/>
    <n v="1114"/>
    <n v="0"/>
    <n v="28"/>
    <n v="9.662378751925399E-2"/>
  </r>
  <r>
    <d v="2024-04-03T00:00:00"/>
    <x v="3"/>
    <s v="Ad"/>
    <n v="66771"/>
    <n v="1880"/>
    <n v="568"/>
    <n v="1710"/>
    <n v="346"/>
    <n v="131"/>
    <n v="61"/>
    <n v="6.2272543469470282E-2"/>
  </r>
  <r>
    <d v="2024-04-04T00:00:00"/>
    <x v="3"/>
    <s v="Link"/>
    <n v="16095"/>
    <n v="969"/>
    <n v="1982"/>
    <n v="164"/>
    <n v="298"/>
    <n v="0"/>
    <n v="24"/>
    <n v="0.19353836595215906"/>
  </r>
  <r>
    <d v="2024-04-05T00:00:00"/>
    <x v="5"/>
    <s v="Text"/>
    <n v="74048"/>
    <n v="759"/>
    <n v="194"/>
    <n v="1629"/>
    <n v="818"/>
    <n v="0"/>
    <n v="0"/>
    <n v="3.4869273984442527E-2"/>
  </r>
  <r>
    <d v="2024-04-06T00:00:00"/>
    <x v="3"/>
    <s v="Ad"/>
    <n v="17199"/>
    <n v="941"/>
    <n v="764"/>
    <n v="1387"/>
    <n v="1543"/>
    <n v="344"/>
    <n v="33"/>
    <n v="0.17977789406360836"/>
  </r>
  <r>
    <d v="2024-04-07T00:00:00"/>
    <x v="4"/>
    <s v="Text"/>
    <n v="84695"/>
    <n v="1935"/>
    <n v="770"/>
    <n v="231"/>
    <n v="1392"/>
    <n v="0"/>
    <n v="7"/>
    <n v="3.4665564673239273E-2"/>
  </r>
  <r>
    <d v="2024-04-08T00:00:00"/>
    <x v="1"/>
    <s v="Image"/>
    <n v="82205"/>
    <n v="1820"/>
    <n v="1941"/>
    <n v="1159"/>
    <n v="681"/>
    <n v="0"/>
    <n v="29"/>
    <n v="5.9850374064837904E-2"/>
  </r>
  <r>
    <d v="2024-04-09T00:00:00"/>
    <x v="4"/>
    <s v="Video"/>
    <n v="85889"/>
    <n v="139"/>
    <n v="1311"/>
    <n v="1697"/>
    <n v="960"/>
    <n v="0"/>
    <n v="29"/>
    <n v="3.6640314824948478E-2"/>
  </r>
  <r>
    <d v="2024-01-01T00:00:00"/>
    <x v="0"/>
    <s v="Link"/>
    <n v="86097"/>
    <n v="846"/>
    <n v="248"/>
    <n v="296"/>
    <n v="102"/>
    <n v="0"/>
    <n v="30"/>
    <n v="1.614458111200158E-2"/>
  </r>
  <r>
    <d v="2024-01-02T00:00:00"/>
    <x v="2"/>
    <s v="Link"/>
    <n v="65569"/>
    <n v="247"/>
    <n v="209"/>
    <n v="490"/>
    <n v="1827"/>
    <n v="0"/>
    <n v="17"/>
    <n v="1.4427549604233708E-2"/>
  </r>
  <r>
    <d v="2024-01-03T00:00:00"/>
    <x v="5"/>
    <s v="Text"/>
    <n v="60459"/>
    <n v="769"/>
    <n v="1383"/>
    <n v="1954"/>
    <n v="1531"/>
    <n v="0"/>
    <n v="22"/>
    <n v="6.7913792818273547E-2"/>
  </r>
  <r>
    <d v="2024-01-04T00:00:00"/>
    <x v="4"/>
    <s v="Text"/>
    <n v="77983"/>
    <n v="1530"/>
    <n v="1498"/>
    <n v="326"/>
    <n v="1823"/>
    <n v="0"/>
    <n v="13"/>
    <n v="4.3009373837887742E-2"/>
  </r>
  <r>
    <d v="2024-01-05T00:00:00"/>
    <x v="0"/>
    <s v="Image"/>
    <n v="65139"/>
    <n v="1270"/>
    <n v="845"/>
    <n v="1933"/>
    <n v="1958"/>
    <n v="0"/>
    <n v="8"/>
    <n v="6.2144030457943783E-2"/>
  </r>
  <r>
    <d v="2024-01-06T00:00:00"/>
    <x v="2"/>
    <s v="Link"/>
    <n v="29477"/>
    <n v="918"/>
    <n v="920"/>
    <n v="1956"/>
    <n v="493"/>
    <n v="0"/>
    <n v="27"/>
    <n v="0.12871052006649253"/>
  </r>
  <r>
    <d v="2024-01-07T00:00:00"/>
    <x v="3"/>
    <s v="Image"/>
    <n v="90873"/>
    <n v="762"/>
    <n v="1125"/>
    <n v="1856"/>
    <n v="1330"/>
    <n v="0"/>
    <n v="11"/>
    <n v="4.118935217281261E-2"/>
  </r>
  <r>
    <d v="2024-01-08T00:00:00"/>
    <x v="2"/>
    <s v="Text"/>
    <n v="37160"/>
    <n v="398"/>
    <n v="1992"/>
    <n v="260"/>
    <n v="1953"/>
    <n v="0"/>
    <n v="27"/>
    <n v="7.1313240043057044E-2"/>
  </r>
  <r>
    <d v="2024-01-09T00:00:00"/>
    <x v="1"/>
    <s v="Image"/>
    <n v="87870"/>
    <n v="444"/>
    <n v="1324"/>
    <n v="1319"/>
    <n v="1232"/>
    <n v="0"/>
    <n v="0"/>
    <n v="3.5131444178900649E-2"/>
  </r>
  <r>
    <d v="2024-01-10T00:00:00"/>
    <x v="2"/>
    <s v="Link"/>
    <n v="32925"/>
    <n v="267"/>
    <n v="1621"/>
    <n v="1166"/>
    <n v="430"/>
    <n v="0"/>
    <n v="2"/>
    <n v="9.2756264236902045E-2"/>
  </r>
  <r>
    <d v="2024-01-11T00:00:00"/>
    <x v="4"/>
    <s v="Video"/>
    <n v="77858"/>
    <n v="452"/>
    <n v="1675"/>
    <n v="1791"/>
    <n v="487"/>
    <n v="0"/>
    <n v="10"/>
    <n v="5.0322381771943793E-2"/>
  </r>
  <r>
    <d v="2024-01-12T00:00:00"/>
    <x v="5"/>
    <s v="Ad"/>
    <n v="1371"/>
    <n v="577"/>
    <n v="1768"/>
    <n v="306"/>
    <n v="276"/>
    <n v="276"/>
    <n v="32"/>
    <n v="1.9336250911743253"/>
  </r>
  <r>
    <d v="2024-01-13T00:00:00"/>
    <x v="5"/>
    <s v="Image"/>
    <n v="87646"/>
    <n v="1784"/>
    <n v="62"/>
    <n v="279"/>
    <n v="40"/>
    <n v="0"/>
    <n v="11"/>
    <n v="2.4245259338703421E-2"/>
  </r>
  <r>
    <d v="2024-01-14T00:00:00"/>
    <x v="5"/>
    <s v="Ad"/>
    <n v="43437"/>
    <n v="42"/>
    <n v="366"/>
    <n v="553"/>
    <n v="117"/>
    <n v="64"/>
    <n v="94"/>
    <n v="2.2123995671892625E-2"/>
  </r>
  <r>
    <d v="2024-01-15T00:00:00"/>
    <x v="1"/>
    <s v="Ad"/>
    <n v="15896"/>
    <n v="1537"/>
    <n v="140"/>
    <n v="985"/>
    <n v="928"/>
    <n v="398"/>
    <n v="46"/>
    <n v="0.16746351283341721"/>
  </r>
  <r>
    <d v="2024-01-16T00:00:00"/>
    <x v="4"/>
    <s v="Ad"/>
    <n v="15293"/>
    <n v="935"/>
    <n v="1041"/>
    <n v="463"/>
    <n v="1946"/>
    <n v="314"/>
    <n v="5"/>
    <n v="0.15948473157653828"/>
  </r>
  <r>
    <d v="2024-01-17T00:00:00"/>
    <x v="0"/>
    <s v="Ad"/>
    <n v="40535"/>
    <n v="948"/>
    <n v="1327"/>
    <n v="1984"/>
    <n v="73"/>
    <n v="31"/>
    <n v="61"/>
    <n v="0.10506969285802394"/>
  </r>
  <r>
    <d v="2024-01-18T00:00:00"/>
    <x v="1"/>
    <s v="Text"/>
    <n v="90928"/>
    <n v="231"/>
    <n v="1014"/>
    <n v="1468"/>
    <n v="1873"/>
    <n v="0"/>
    <n v="14"/>
    <n v="2.9836793946859053E-2"/>
  </r>
  <r>
    <d v="2024-01-19T00:00:00"/>
    <x v="2"/>
    <s v="Image"/>
    <n v="43219"/>
    <n v="1255"/>
    <n v="313"/>
    <n v="144"/>
    <n v="268"/>
    <n v="0"/>
    <n v="8"/>
    <n v="3.9612207593882322E-2"/>
  </r>
  <r>
    <d v="2024-01-20T00:00:00"/>
    <x v="4"/>
    <s v="Ad"/>
    <n v="72874"/>
    <n v="1468"/>
    <n v="675"/>
    <n v="790"/>
    <n v="1233"/>
    <n v="271"/>
    <n v="37"/>
    <n v="4.024755056673162E-2"/>
  </r>
  <r>
    <d v="2024-01-21T00:00:00"/>
    <x v="1"/>
    <s v="Ad"/>
    <n v="80354"/>
    <n v="891"/>
    <n v="213"/>
    <n v="1634"/>
    <n v="1447"/>
    <n v="58"/>
    <n v="83"/>
    <n v="3.4074221569554718E-2"/>
  </r>
  <r>
    <d v="2024-01-22T00:00:00"/>
    <x v="0"/>
    <s v="Ad"/>
    <n v="95481"/>
    <n v="1782"/>
    <n v="450"/>
    <n v="890"/>
    <n v="934"/>
    <n v="454"/>
    <n v="29"/>
    <n v="3.2697604759062013E-2"/>
  </r>
  <r>
    <d v="2024-01-23T00:00:00"/>
    <x v="1"/>
    <s v="Link"/>
    <n v="60441"/>
    <n v="826"/>
    <n v="861"/>
    <n v="1504"/>
    <n v="204"/>
    <n v="0"/>
    <n v="10"/>
    <n v="5.2795287966777515E-2"/>
  </r>
  <r>
    <d v="2024-01-24T00:00:00"/>
    <x v="1"/>
    <s v="Link"/>
    <n v="88177"/>
    <n v="532"/>
    <n v="776"/>
    <n v="1962"/>
    <n v="322"/>
    <n v="0"/>
    <n v="21"/>
    <n v="3.7084500493325921E-2"/>
  </r>
  <r>
    <d v="2024-01-25T00:00:00"/>
    <x v="1"/>
    <s v="Image"/>
    <n v="12957"/>
    <n v="1713"/>
    <n v="184"/>
    <n v="200"/>
    <n v="894"/>
    <n v="0"/>
    <n v="3"/>
    <n v="0.16184301921741143"/>
  </r>
  <r>
    <d v="2024-01-26T00:00:00"/>
    <x v="0"/>
    <s v="Link"/>
    <n v="18054"/>
    <n v="1149"/>
    <n v="132"/>
    <n v="1211"/>
    <n v="1969"/>
    <n v="0"/>
    <n v="17"/>
    <n v="0.13803035338429157"/>
  </r>
  <r>
    <d v="2024-01-27T00:00:00"/>
    <x v="4"/>
    <s v="Link"/>
    <n v="88819"/>
    <n v="260"/>
    <n v="851"/>
    <n v="734"/>
    <n v="1799"/>
    <n v="0"/>
    <n v="21"/>
    <n v="2.0772582442945765E-2"/>
  </r>
  <r>
    <d v="2024-01-28T00:00:00"/>
    <x v="1"/>
    <s v="Image"/>
    <n v="38700"/>
    <n v="1239"/>
    <n v="649"/>
    <n v="730"/>
    <n v="222"/>
    <n v="0"/>
    <n v="18"/>
    <n v="6.7648578811369514E-2"/>
  </r>
  <r>
    <d v="2024-01-29T00:00:00"/>
    <x v="4"/>
    <s v="Video"/>
    <n v="21280"/>
    <n v="1354"/>
    <n v="997"/>
    <n v="469"/>
    <n v="1745"/>
    <n v="0"/>
    <n v="3"/>
    <n v="0.1325187969924812"/>
  </r>
  <r>
    <d v="2024-01-30T00:00:00"/>
    <x v="3"/>
    <s v="Ad"/>
    <n v="49176"/>
    <n v="245"/>
    <n v="1571"/>
    <n v="580"/>
    <n v="1185"/>
    <n v="115"/>
    <n v="54"/>
    <n v="4.8722954286643888E-2"/>
  </r>
  <r>
    <d v="2024-01-31T00:00:00"/>
    <x v="4"/>
    <s v="Ad"/>
    <n v="81422"/>
    <n v="1392"/>
    <n v="1326"/>
    <n v="1150"/>
    <n v="63"/>
    <n v="311"/>
    <n v="84"/>
    <n v="4.7505588170273387E-2"/>
  </r>
  <r>
    <d v="2024-02-01T00:00:00"/>
    <x v="0"/>
    <s v="Link"/>
    <n v="4794"/>
    <n v="379"/>
    <n v="569"/>
    <n v="1449"/>
    <n v="1571"/>
    <n v="0"/>
    <n v="9"/>
    <n v="0.5"/>
  </r>
  <r>
    <d v="2024-02-02T00:00:00"/>
    <x v="3"/>
    <s v="Link"/>
    <n v="1800"/>
    <n v="381"/>
    <n v="1791"/>
    <n v="303"/>
    <n v="1169"/>
    <n v="0"/>
    <n v="21"/>
    <n v="1.375"/>
  </r>
  <r>
    <d v="2024-02-03T00:00:00"/>
    <x v="1"/>
    <s v="Image"/>
    <n v="19595"/>
    <n v="1527"/>
    <n v="1306"/>
    <n v="2000"/>
    <n v="72"/>
    <n v="0"/>
    <n v="2"/>
    <n v="0.24664455218167899"/>
  </r>
  <r>
    <d v="2024-02-04T00:00:00"/>
    <x v="0"/>
    <s v="Ad"/>
    <n v="29197"/>
    <n v="780"/>
    <n v="869"/>
    <n v="939"/>
    <n v="708"/>
    <n v="80"/>
    <n v="47"/>
    <n v="8.863924375792033E-2"/>
  </r>
  <r>
    <d v="2024-02-05T00:00:00"/>
    <x v="3"/>
    <s v="Link"/>
    <n v="75395"/>
    <n v="1231"/>
    <n v="183"/>
    <n v="1819"/>
    <n v="117"/>
    <n v="0"/>
    <n v="4"/>
    <n v="4.2880827641090261E-2"/>
  </r>
  <r>
    <d v="2024-02-06T00:00:00"/>
    <x v="5"/>
    <s v="Ad"/>
    <n v="7522"/>
    <n v="1390"/>
    <n v="177"/>
    <n v="567"/>
    <n v="917"/>
    <n v="338"/>
    <n v="54"/>
    <n v="0.28370114331294871"/>
  </r>
  <r>
    <d v="2024-02-07T00:00:00"/>
    <x v="1"/>
    <s v="Ad"/>
    <n v="58939"/>
    <n v="858"/>
    <n v="569"/>
    <n v="451"/>
    <n v="1556"/>
    <n v="262"/>
    <n v="14"/>
    <n v="3.1863452043638336E-2"/>
  </r>
  <r>
    <d v="2024-02-08T00:00:00"/>
    <x v="3"/>
    <s v="Text"/>
    <n v="15534"/>
    <n v="590"/>
    <n v="1398"/>
    <n v="1399"/>
    <n v="1224"/>
    <n v="0"/>
    <n v="15"/>
    <n v="0.21803785245268442"/>
  </r>
  <r>
    <d v="2024-02-09T00:00:00"/>
    <x v="4"/>
    <s v="Link"/>
    <n v="6952"/>
    <n v="461"/>
    <n v="819"/>
    <n v="1237"/>
    <n v="122"/>
    <n v="0"/>
    <n v="0"/>
    <n v="0.36205408515535098"/>
  </r>
  <r>
    <d v="2024-02-10T00:00:00"/>
    <x v="5"/>
    <s v="Link"/>
    <n v="28686"/>
    <n v="1581"/>
    <n v="291"/>
    <n v="1575"/>
    <n v="533"/>
    <n v="0"/>
    <n v="9"/>
    <n v="0.12016314578540055"/>
  </r>
  <r>
    <d v="2024-02-11T00:00:00"/>
    <x v="3"/>
    <s v="Image"/>
    <n v="2013"/>
    <n v="1028"/>
    <n v="1539"/>
    <n v="891"/>
    <n v="369"/>
    <n v="0"/>
    <n v="4"/>
    <n v="1.7178340784898163"/>
  </r>
  <r>
    <d v="2024-02-12T00:00:00"/>
    <x v="1"/>
    <s v="Ad"/>
    <n v="93231"/>
    <n v="481"/>
    <n v="1034"/>
    <n v="1154"/>
    <n v="1716"/>
    <n v="342"/>
    <n v="45"/>
    <n v="2.8627816927845887E-2"/>
  </r>
  <r>
    <d v="2024-02-13T00:00:00"/>
    <x v="2"/>
    <s v="Text"/>
    <n v="98260"/>
    <n v="96"/>
    <n v="903"/>
    <n v="48"/>
    <n v="951"/>
    <n v="0"/>
    <n v="29"/>
    <n v="1.065540403012416E-2"/>
  </r>
  <r>
    <d v="2024-02-14T00:00:00"/>
    <x v="2"/>
    <s v="Link"/>
    <n v="76465"/>
    <n v="889"/>
    <n v="1184"/>
    <n v="838"/>
    <n v="1463"/>
    <n v="0"/>
    <n v="20"/>
    <n v="3.8069705093833783E-2"/>
  </r>
  <r>
    <d v="2024-02-15T00:00:00"/>
    <x v="1"/>
    <s v="Link"/>
    <n v="16096"/>
    <n v="839"/>
    <n v="52"/>
    <n v="1988"/>
    <n v="675"/>
    <n v="0"/>
    <n v="5"/>
    <n v="0.17886431411530815"/>
  </r>
  <r>
    <d v="2024-02-16T00:00:00"/>
    <x v="4"/>
    <s v="Text"/>
    <n v="91388"/>
    <n v="1893"/>
    <n v="751"/>
    <n v="190"/>
    <n v="904"/>
    <n v="0"/>
    <n v="27"/>
    <n v="3.1010635969711559E-2"/>
  </r>
  <r>
    <d v="2024-02-17T00:00:00"/>
    <x v="2"/>
    <s v="Video"/>
    <n v="58104"/>
    <n v="1216"/>
    <n v="830"/>
    <n v="1083"/>
    <n v="171"/>
    <n v="0"/>
    <n v="12"/>
    <n v="5.3851714167699301E-2"/>
  </r>
  <r>
    <d v="2024-02-18T00:00:00"/>
    <x v="3"/>
    <s v="Link"/>
    <n v="30041"/>
    <n v="692"/>
    <n v="1605"/>
    <n v="354"/>
    <n v="166"/>
    <n v="0"/>
    <n v="16"/>
    <n v="8.8246063712925663E-2"/>
  </r>
  <r>
    <d v="2024-02-19T00:00:00"/>
    <x v="0"/>
    <s v="Image"/>
    <n v="70547"/>
    <n v="1054"/>
    <n v="407"/>
    <n v="1865"/>
    <n v="1599"/>
    <n v="0"/>
    <n v="11"/>
    <n v="4.7145874381617929E-2"/>
  </r>
  <r>
    <d v="2024-02-20T00:00:00"/>
    <x v="3"/>
    <s v="Video"/>
    <n v="31968"/>
    <n v="220"/>
    <n v="309"/>
    <n v="534"/>
    <n v="414"/>
    <n v="0"/>
    <n v="5"/>
    <n v="3.3252002002002005E-2"/>
  </r>
  <r>
    <d v="2024-02-21T00:00:00"/>
    <x v="4"/>
    <s v="Video"/>
    <n v="86918"/>
    <n v="164"/>
    <n v="372"/>
    <n v="1958"/>
    <n v="1592"/>
    <n v="0"/>
    <n v="20"/>
    <n v="2.8693711314112153E-2"/>
  </r>
  <r>
    <d v="2024-02-22T00:00:00"/>
    <x v="1"/>
    <s v="Text"/>
    <n v="99886"/>
    <n v="1164"/>
    <n v="1566"/>
    <n v="1196"/>
    <n v="929"/>
    <n v="0"/>
    <n v="21"/>
    <n v="3.9304807480527802E-2"/>
  </r>
  <r>
    <d v="2024-02-23T00:00:00"/>
    <x v="4"/>
    <s v="Ad"/>
    <n v="43363"/>
    <n v="1779"/>
    <n v="1998"/>
    <n v="1294"/>
    <n v="657"/>
    <n v="77"/>
    <n v="56"/>
    <n v="0.11694301593524434"/>
  </r>
  <r>
    <d v="2024-02-24T00:00:00"/>
    <x v="2"/>
    <s v="Text"/>
    <n v="58961"/>
    <n v="1303"/>
    <n v="630"/>
    <n v="1640"/>
    <n v="572"/>
    <n v="0"/>
    <n v="18"/>
    <n v="6.0599379250691136E-2"/>
  </r>
  <r>
    <d v="2024-02-25T00:00:00"/>
    <x v="2"/>
    <s v="Link"/>
    <n v="67497"/>
    <n v="161"/>
    <n v="645"/>
    <n v="955"/>
    <n v="935"/>
    <n v="0"/>
    <n v="1"/>
    <n v="2.6090048446597628E-2"/>
  </r>
  <r>
    <d v="2024-02-26T00:00:00"/>
    <x v="2"/>
    <s v="Link"/>
    <n v="38627"/>
    <n v="167"/>
    <n v="1330"/>
    <n v="1779"/>
    <n v="1761"/>
    <n v="0"/>
    <n v="2"/>
    <n v="8.4811142465115077E-2"/>
  </r>
  <r>
    <d v="2024-02-27T00:00:00"/>
    <x v="4"/>
    <s v="Ad"/>
    <n v="67462"/>
    <n v="797"/>
    <n v="957"/>
    <n v="1198"/>
    <n v="1145"/>
    <n v="488"/>
    <n v="94"/>
    <n v="4.3757967448341289E-2"/>
  </r>
  <r>
    <d v="2024-02-28T00:00:00"/>
    <x v="2"/>
    <s v="Text"/>
    <n v="75928"/>
    <n v="1344"/>
    <n v="395"/>
    <n v="668"/>
    <n v="1249"/>
    <n v="0"/>
    <n v="15"/>
    <n v="3.1701085238647141E-2"/>
  </r>
  <r>
    <d v="2024-02-29T00:00:00"/>
    <x v="4"/>
    <s v="Video"/>
    <n v="9109"/>
    <n v="932"/>
    <n v="221"/>
    <n v="1670"/>
    <n v="1851"/>
    <n v="0"/>
    <n v="26"/>
    <n v="0.30991327258755075"/>
  </r>
  <r>
    <d v="2024-03-01T00:00:00"/>
    <x v="3"/>
    <s v="Image"/>
    <n v="67132"/>
    <n v="1333"/>
    <n v="363"/>
    <n v="90"/>
    <n v="517"/>
    <n v="0"/>
    <n v="22"/>
    <n v="2.6604301972233808E-2"/>
  </r>
  <r>
    <d v="2024-03-02T00:00:00"/>
    <x v="1"/>
    <s v="Text"/>
    <n v="69690"/>
    <n v="1080"/>
    <n v="1258"/>
    <n v="335"/>
    <n v="755"/>
    <n v="0"/>
    <n v="11"/>
    <n v="3.8355574687903571E-2"/>
  </r>
  <r>
    <d v="2024-03-03T00:00:00"/>
    <x v="3"/>
    <s v="Text"/>
    <n v="54578"/>
    <n v="1596"/>
    <n v="702"/>
    <n v="1400"/>
    <n v="1234"/>
    <n v="0"/>
    <n v="1"/>
    <n v="6.7756238777529412E-2"/>
  </r>
  <r>
    <d v="2024-03-04T00:00:00"/>
    <x v="0"/>
    <s v="Link"/>
    <n v="9639"/>
    <n v="685"/>
    <n v="203"/>
    <n v="1152"/>
    <n v="1399"/>
    <n v="0"/>
    <n v="12"/>
    <n v="0.21164021164021163"/>
  </r>
  <r>
    <d v="2024-03-05T00:00:00"/>
    <x v="3"/>
    <s v="Link"/>
    <n v="95861"/>
    <n v="1754"/>
    <n v="1354"/>
    <n v="1985"/>
    <n v="1866"/>
    <n v="0"/>
    <n v="19"/>
    <n v="5.31290097119788E-2"/>
  </r>
  <r>
    <d v="2024-03-06T00:00:00"/>
    <x v="5"/>
    <s v="Link"/>
    <n v="11682"/>
    <n v="1203"/>
    <n v="1369"/>
    <n v="299"/>
    <n v="1887"/>
    <n v="0"/>
    <n v="11"/>
    <n v="0.24576271186440679"/>
  </r>
  <r>
    <d v="2024-03-07T00:00:00"/>
    <x v="3"/>
    <s v="Text"/>
    <n v="17901"/>
    <n v="1228"/>
    <n v="1461"/>
    <n v="1931"/>
    <n v="183"/>
    <n v="0"/>
    <n v="9"/>
    <n v="0.25808614043908162"/>
  </r>
  <r>
    <d v="2024-03-08T00:00:00"/>
    <x v="4"/>
    <s v="Text"/>
    <n v="85343"/>
    <n v="1631"/>
    <n v="682"/>
    <n v="1675"/>
    <n v="271"/>
    <n v="0"/>
    <n v="21"/>
    <n v="4.6729081471239588E-2"/>
  </r>
  <r>
    <d v="2024-03-09T00:00:00"/>
    <x v="0"/>
    <s v="Ad"/>
    <n v="13249"/>
    <n v="1333"/>
    <n v="1383"/>
    <n v="877"/>
    <n v="1051"/>
    <n v="185"/>
    <n v="2"/>
    <n v="0.27119027851158578"/>
  </r>
  <r>
    <d v="2024-03-10T00:00:00"/>
    <x v="3"/>
    <s v="Link"/>
    <n v="24627"/>
    <n v="1957"/>
    <n v="448"/>
    <n v="709"/>
    <n v="1950"/>
    <n v="0"/>
    <n v="24"/>
    <n v="0.12644658301863809"/>
  </r>
  <r>
    <d v="2024-03-11T00:00:00"/>
    <x v="1"/>
    <s v="Video"/>
    <n v="30693"/>
    <n v="291"/>
    <n v="327"/>
    <n v="168"/>
    <n v="615"/>
    <n v="0"/>
    <n v="27"/>
    <n v="2.5608444922294984E-2"/>
  </r>
  <r>
    <d v="2024-03-12T00:00:00"/>
    <x v="2"/>
    <s v="Ad"/>
    <n v="71748"/>
    <n v="1720"/>
    <n v="1522"/>
    <n v="1819"/>
    <n v="1088"/>
    <n v="19"/>
    <n v="84"/>
    <n v="7.0538551597257068E-2"/>
  </r>
  <r>
    <d v="2024-03-13T00:00:00"/>
    <x v="3"/>
    <s v="Ad"/>
    <n v="18176"/>
    <n v="1233"/>
    <n v="781"/>
    <n v="325"/>
    <n v="342"/>
    <n v="92"/>
    <n v="88"/>
    <n v="0.12868617957746478"/>
  </r>
  <r>
    <d v="2024-03-14T00:00:00"/>
    <x v="4"/>
    <s v="Video"/>
    <n v="95526"/>
    <n v="906"/>
    <n v="99"/>
    <n v="851"/>
    <n v="756"/>
    <n v="0"/>
    <n v="21"/>
    <n v="1.9429265330904676E-2"/>
  </r>
  <r>
    <d v="2024-03-15T00:00:00"/>
    <x v="0"/>
    <s v="Video"/>
    <n v="59222"/>
    <n v="1260"/>
    <n v="593"/>
    <n v="1550"/>
    <n v="1543"/>
    <n v="0"/>
    <n v="25"/>
    <n v="5.7461754077876466E-2"/>
  </r>
  <r>
    <d v="2024-03-16T00:00:00"/>
    <x v="1"/>
    <s v="Video"/>
    <n v="70993"/>
    <n v="499"/>
    <n v="643"/>
    <n v="1987"/>
    <n v="1666"/>
    <n v="0"/>
    <n v="25"/>
    <n v="4.4074767934866817E-2"/>
  </r>
  <r>
    <d v="2024-03-17T00:00:00"/>
    <x v="1"/>
    <s v="Video"/>
    <n v="49213"/>
    <n v="1399"/>
    <n v="1949"/>
    <n v="1178"/>
    <n v="912"/>
    <n v="0"/>
    <n v="14"/>
    <n v="9.1967569544632519E-2"/>
  </r>
  <r>
    <d v="2024-03-18T00:00:00"/>
    <x v="3"/>
    <s v="Text"/>
    <n v="66916"/>
    <n v="1090"/>
    <n v="867"/>
    <n v="1988"/>
    <n v="341"/>
    <n v="0"/>
    <n v="26"/>
    <n v="5.8954510132105925E-2"/>
  </r>
  <r>
    <d v="2024-03-19T00:00:00"/>
    <x v="5"/>
    <s v="Ad"/>
    <n v="19140"/>
    <n v="1797"/>
    <n v="522"/>
    <n v="116"/>
    <n v="1323"/>
    <n v="246"/>
    <n v="47"/>
    <n v="0.12722048066875652"/>
  </r>
  <r>
    <d v="2024-03-20T00:00:00"/>
    <x v="4"/>
    <s v="Image"/>
    <n v="94244"/>
    <n v="1742"/>
    <n v="1066"/>
    <n v="1753"/>
    <n v="265"/>
    <n v="0"/>
    <n v="9"/>
    <n v="4.8395653834726882E-2"/>
  </r>
  <r>
    <d v="2024-03-21T00:00:00"/>
    <x v="2"/>
    <s v="Video"/>
    <n v="36755"/>
    <n v="930"/>
    <n v="1864"/>
    <n v="1061"/>
    <n v="311"/>
    <n v="0"/>
    <n v="26"/>
    <n v="0.10488368929397361"/>
  </r>
  <r>
    <d v="2024-03-22T00:00:00"/>
    <x v="1"/>
    <s v="Image"/>
    <n v="30102"/>
    <n v="1682"/>
    <n v="933"/>
    <n v="1821"/>
    <n v="725"/>
    <n v="0"/>
    <n v="29"/>
    <n v="0.1473656235466082"/>
  </r>
  <r>
    <d v="2024-03-23T00:00:00"/>
    <x v="2"/>
    <s v="Text"/>
    <n v="7980"/>
    <n v="821"/>
    <n v="1038"/>
    <n v="775"/>
    <n v="492"/>
    <n v="0"/>
    <n v="12"/>
    <n v="0.3300751879699248"/>
  </r>
  <r>
    <d v="2024-03-24T00:00:00"/>
    <x v="2"/>
    <s v="Link"/>
    <n v="30430"/>
    <n v="67"/>
    <n v="662"/>
    <n v="1916"/>
    <n v="212"/>
    <n v="0"/>
    <n v="26"/>
    <n v="8.6920801840289191E-2"/>
  </r>
  <r>
    <d v="2024-03-25T00:00:00"/>
    <x v="0"/>
    <s v="Link"/>
    <n v="20142"/>
    <n v="291"/>
    <n v="88"/>
    <n v="597"/>
    <n v="1888"/>
    <n v="0"/>
    <n v="26"/>
    <n v="4.8455962665077949E-2"/>
  </r>
  <r>
    <d v="2024-03-26T00:00:00"/>
    <x v="1"/>
    <s v="Video"/>
    <n v="93476"/>
    <n v="970"/>
    <n v="928"/>
    <n v="1270"/>
    <n v="20"/>
    <n v="0"/>
    <n v="28"/>
    <n v="3.3891052248705547E-2"/>
  </r>
  <r>
    <d v="2024-03-27T00:00:00"/>
    <x v="2"/>
    <s v="Image"/>
    <n v="34544"/>
    <n v="451"/>
    <n v="1720"/>
    <n v="316"/>
    <n v="1133"/>
    <n v="0"/>
    <n v="30"/>
    <n v="7.1995136637332105E-2"/>
  </r>
  <r>
    <d v="2024-03-28T00:00:00"/>
    <x v="0"/>
    <s v="Ad"/>
    <n v="70176"/>
    <n v="876"/>
    <n v="237"/>
    <n v="1599"/>
    <n v="600"/>
    <n v="121"/>
    <n v="38"/>
    <n v="3.8645690834473327E-2"/>
  </r>
  <r>
    <d v="2024-03-29T00:00:00"/>
    <x v="2"/>
    <s v="Image"/>
    <n v="32252"/>
    <n v="869"/>
    <n v="1318"/>
    <n v="1635"/>
    <n v="1285"/>
    <n v="0"/>
    <n v="14"/>
    <n v="0.11850427880441523"/>
  </r>
  <r>
    <d v="2024-03-30T00:00:00"/>
    <x v="2"/>
    <s v="Image"/>
    <n v="66513"/>
    <n v="1232"/>
    <n v="1107"/>
    <n v="43"/>
    <n v="1304"/>
    <n v="0"/>
    <n v="16"/>
    <n v="3.5812547922962429E-2"/>
  </r>
  <r>
    <d v="2024-03-31T00:00:00"/>
    <x v="4"/>
    <s v="Video"/>
    <n v="95181"/>
    <n v="304"/>
    <n v="606"/>
    <n v="889"/>
    <n v="13"/>
    <n v="0"/>
    <n v="19"/>
    <n v="1.8900831048213405E-2"/>
  </r>
  <r>
    <d v="2024-04-01T00:00:00"/>
    <x v="3"/>
    <s v="Video"/>
    <n v="75798"/>
    <n v="863"/>
    <n v="393"/>
    <n v="1370"/>
    <n v="1378"/>
    <n v="0"/>
    <n v="2"/>
    <n v="3.4644713580833264E-2"/>
  </r>
  <r>
    <d v="2024-04-02T00:00:00"/>
    <x v="4"/>
    <s v="Link"/>
    <n v="9870"/>
    <n v="1962"/>
    <n v="1087"/>
    <n v="1124"/>
    <n v="1049"/>
    <n v="0"/>
    <n v="25"/>
    <n v="0.42279635258358661"/>
  </r>
  <r>
    <d v="2024-04-03T00:00:00"/>
    <x v="4"/>
    <s v="Ad"/>
    <n v="3665"/>
    <n v="809"/>
    <n v="1798"/>
    <n v="972"/>
    <n v="99"/>
    <n v="325"/>
    <n v="49"/>
    <n v="0.97653478854024556"/>
  </r>
  <r>
    <d v="2024-04-04T00:00:00"/>
    <x v="3"/>
    <s v="Link"/>
    <n v="98952"/>
    <n v="43"/>
    <n v="741"/>
    <n v="1624"/>
    <n v="148"/>
    <n v="0"/>
    <n v="11"/>
    <n v="2.4335031126202604E-2"/>
  </r>
  <r>
    <d v="2024-04-05T00:00:00"/>
    <x v="5"/>
    <s v="Image"/>
    <n v="77271"/>
    <n v="1515"/>
    <n v="1559"/>
    <n v="690"/>
    <n v="283"/>
    <n v="0"/>
    <n v="1"/>
    <n v="4.8711677084546594E-2"/>
  </r>
  <r>
    <d v="2024-04-06T00:00:00"/>
    <x v="3"/>
    <s v="Ad"/>
    <n v="45374"/>
    <n v="1676"/>
    <n v="1326"/>
    <n v="368"/>
    <n v="1710"/>
    <n v="398"/>
    <n v="87"/>
    <n v="7.4271609291664833E-2"/>
  </r>
  <r>
    <d v="2024-04-07T00:00:00"/>
    <x v="1"/>
    <s v="Text"/>
    <n v="83802"/>
    <n v="383"/>
    <n v="1671"/>
    <n v="286"/>
    <n v="139"/>
    <n v="0"/>
    <n v="22"/>
    <n v="2.7922961265840911E-2"/>
  </r>
  <r>
    <d v="2024-04-08T00:00:00"/>
    <x v="1"/>
    <s v="Image"/>
    <n v="39462"/>
    <n v="422"/>
    <n v="99"/>
    <n v="1630"/>
    <n v="418"/>
    <n v="0"/>
    <n v="28"/>
    <n v="5.4508134407784702E-2"/>
  </r>
  <r>
    <d v="2024-04-09T00:00:00"/>
    <x v="2"/>
    <s v="Link"/>
    <n v="41642"/>
    <n v="1065"/>
    <n v="825"/>
    <n v="1679"/>
    <n v="1122"/>
    <n v="0"/>
    <n v="15"/>
    <n v="8.5706738389126361E-2"/>
  </r>
  <r>
    <m/>
    <x v="6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d v="2024-01-01T00:00:00"/>
    <s v="TikTok"/>
    <s v="Image"/>
    <n v="4278"/>
    <n v="1528"/>
    <n v="573"/>
    <n v="511"/>
    <n v="467"/>
    <n v="0"/>
    <n v="4"/>
    <n v="0.61056568489948571"/>
    <n v="8.5653104925053538E-3"/>
    <x v="0"/>
  </r>
  <r>
    <d v="2024-01-02T00:00:00"/>
    <s v="TikTok"/>
    <s v="Image"/>
    <n v="89696"/>
    <n v="1526"/>
    <n v="1837"/>
    <n v="1126"/>
    <n v="188"/>
    <n v="0"/>
    <n v="18"/>
    <n v="5.0046824830538711E-2"/>
    <n v="9.5744680851063829E-2"/>
    <x v="0"/>
  </r>
  <r>
    <d v="2024-01-03T00:00:00"/>
    <s v="LinkedIn"/>
    <s v="Image"/>
    <n v="4905"/>
    <n v="201"/>
    <n v="457"/>
    <n v="486"/>
    <n v="1044"/>
    <n v="0"/>
    <n v="19"/>
    <n v="0.23323139653414882"/>
    <n v="1.8199233716475097E-2"/>
    <x v="0"/>
  </r>
  <r>
    <d v="2024-01-04T00:00:00"/>
    <s v="Facebook"/>
    <s v="Ad"/>
    <n v="27062"/>
    <n v="1476"/>
    <n v="1340"/>
    <n v="1446"/>
    <n v="1126"/>
    <n v="214"/>
    <n v="28"/>
    <n v="0.15749020767127336"/>
    <n v="2.4866785079928951E-2"/>
    <x v="1"/>
  </r>
  <r>
    <d v="2024-01-05T00:00:00"/>
    <s v="LinkedIn"/>
    <s v="Ad"/>
    <n v="37463"/>
    <n v="1667"/>
    <n v="1790"/>
    <n v="23"/>
    <n v="1564"/>
    <n v="412"/>
    <n v="20"/>
    <n v="9.2891653097723084E-2"/>
    <n v="1.278772378516624E-2"/>
    <x v="1"/>
  </r>
  <r>
    <d v="2024-01-06T00:00:00"/>
    <s v="TikTok"/>
    <s v="Text"/>
    <n v="45597"/>
    <n v="579"/>
    <n v="328"/>
    <n v="450"/>
    <n v="1970"/>
    <n v="0"/>
    <n v="24"/>
    <n v="2.9760729872579335E-2"/>
    <n v="1.2182741116751269E-2"/>
    <x v="0"/>
  </r>
  <r>
    <d v="2024-01-07T00:00:00"/>
    <s v="Twitter"/>
    <s v="Image"/>
    <n v="13156"/>
    <n v="788"/>
    <n v="208"/>
    <n v="745"/>
    <n v="1745"/>
    <n v="0"/>
    <n v="11"/>
    <n v="0.13233505624809971"/>
    <n v="6.3037249283667621E-3"/>
    <x v="0"/>
  </r>
  <r>
    <d v="2024-01-08T00:00:00"/>
    <s v="YouTube"/>
    <s v="Link"/>
    <n v="6695"/>
    <n v="1504"/>
    <n v="950"/>
    <n v="1108"/>
    <n v="265"/>
    <n v="0"/>
    <n v="29"/>
    <n v="0.53203883495145632"/>
    <n v="0.10943396226415095"/>
    <x v="0"/>
  </r>
  <r>
    <d v="2024-01-09T00:00:00"/>
    <s v="LinkedIn"/>
    <s v="Image"/>
    <n v="73357"/>
    <n v="610"/>
    <n v="1708"/>
    <n v="1297"/>
    <n v="1276"/>
    <n v="0"/>
    <n v="28"/>
    <n v="4.9279550690458987E-2"/>
    <n v="2.1943573667711599E-2"/>
    <x v="0"/>
  </r>
  <r>
    <d v="2024-01-10T00:00:00"/>
    <s v="Twitter"/>
    <s v="Ad"/>
    <n v="26203"/>
    <n v="1452"/>
    <n v="152"/>
    <n v="103"/>
    <n v="1364"/>
    <n v="116"/>
    <n v="98"/>
    <n v="6.5145212380261802E-2"/>
    <n v="7.1847507331378305E-2"/>
    <x v="1"/>
  </r>
  <r>
    <d v="2024-01-11T00:00:00"/>
    <s v="Twitter"/>
    <s v="Image"/>
    <n v="31512"/>
    <n v="1784"/>
    <n v="216"/>
    <n v="788"/>
    <n v="579"/>
    <n v="0"/>
    <n v="14"/>
    <n v="8.847423203858848E-2"/>
    <n v="2.4179620034542316E-2"/>
    <x v="0"/>
  </r>
  <r>
    <d v="2024-01-12T00:00:00"/>
    <s v="TikTok"/>
    <s v="Link"/>
    <n v="22319"/>
    <n v="768"/>
    <n v="737"/>
    <n v="439"/>
    <n v="1382"/>
    <n v="0"/>
    <n v="8"/>
    <n v="8.7100676553609035E-2"/>
    <n v="5.7887120115774236E-3"/>
    <x v="0"/>
  </r>
  <r>
    <d v="2024-01-13T00:00:00"/>
    <s v="TikTok"/>
    <s v="Image"/>
    <n v="80840"/>
    <n v="1310"/>
    <n v="360"/>
    <n v="1103"/>
    <n v="1503"/>
    <n v="0"/>
    <n v="7"/>
    <n v="3.430232558139535E-2"/>
    <n v="4.6573519627411842E-3"/>
    <x v="0"/>
  </r>
  <r>
    <d v="2024-01-14T00:00:00"/>
    <s v="Instagram"/>
    <s v="Text"/>
    <n v="50735"/>
    <n v="562"/>
    <n v="1905"/>
    <n v="1320"/>
    <n v="1419"/>
    <n v="0"/>
    <n v="17"/>
    <n v="7.4642751552182918E-2"/>
    <n v="1.1980267794221282E-2"/>
    <x v="0"/>
  </r>
  <r>
    <d v="2024-01-15T00:00:00"/>
    <s v="Instagram"/>
    <s v="Link"/>
    <n v="8331"/>
    <n v="479"/>
    <n v="1693"/>
    <n v="75"/>
    <n v="1658"/>
    <n v="0"/>
    <n v="10"/>
    <n v="0.26971552034569679"/>
    <n v="6.0313630880579009E-3"/>
    <x v="0"/>
  </r>
  <r>
    <d v="2024-01-16T00:00:00"/>
    <s v="LinkedIn"/>
    <s v="Link"/>
    <n v="9675"/>
    <n v="442"/>
    <n v="1880"/>
    <n v="1941"/>
    <n v="1171"/>
    <n v="0"/>
    <n v="28"/>
    <n v="0.44062015503875968"/>
    <n v="2.3911187019641331E-2"/>
    <x v="0"/>
  </r>
  <r>
    <d v="2024-01-17T00:00:00"/>
    <s v="TikTok"/>
    <s v="Link"/>
    <n v="28869"/>
    <n v="1352"/>
    <n v="1032"/>
    <n v="820"/>
    <n v="1821"/>
    <n v="0"/>
    <n v="29"/>
    <n v="0.11098410059233087"/>
    <n v="1.5925315760571115E-2"/>
    <x v="0"/>
  </r>
  <r>
    <d v="2024-01-18T00:00:00"/>
    <s v="TikTok"/>
    <s v="Text"/>
    <n v="19726"/>
    <n v="552"/>
    <n v="295"/>
    <n v="515"/>
    <n v="1535"/>
    <n v="0"/>
    <n v="17"/>
    <n v="6.904592923045727E-2"/>
    <n v="1.1074918566775244E-2"/>
    <x v="0"/>
  </r>
  <r>
    <d v="2024-01-19T00:00:00"/>
    <s v="YouTube"/>
    <s v="Link"/>
    <n v="98912"/>
    <n v="1207"/>
    <n v="887"/>
    <n v="1848"/>
    <n v="1205"/>
    <n v="0"/>
    <n v="12"/>
    <n v="3.9853607246845682E-2"/>
    <n v="9.9585062240663894E-3"/>
    <x v="0"/>
  </r>
  <r>
    <d v="2024-01-20T00:00:00"/>
    <s v="Twitter"/>
    <s v="Video"/>
    <n v="19131"/>
    <n v="1053"/>
    <n v="1020"/>
    <n v="196"/>
    <n v="1557"/>
    <n v="0"/>
    <n v="1"/>
    <n v="0.11860331399299566"/>
    <n v="6.4226075786769424E-4"/>
    <x v="0"/>
  </r>
  <r>
    <d v="2024-01-21T00:00:00"/>
    <s v="Facebook"/>
    <s v="Video"/>
    <n v="83240"/>
    <n v="337"/>
    <n v="1632"/>
    <n v="1403"/>
    <n v="874"/>
    <n v="0"/>
    <n v="19"/>
    <n v="4.0509370494954351E-2"/>
    <n v="2.1739130434782608E-2"/>
    <x v="0"/>
  </r>
  <r>
    <d v="2024-01-22T00:00:00"/>
    <s v="Facebook"/>
    <s v="Text"/>
    <n v="51019"/>
    <n v="1230"/>
    <n v="968"/>
    <n v="1093"/>
    <n v="524"/>
    <n v="0"/>
    <n v="17"/>
    <n v="6.4505380348497621E-2"/>
    <n v="3.2442748091603052E-2"/>
    <x v="0"/>
  </r>
  <r>
    <d v="2024-01-23T00:00:00"/>
    <s v="Facebook"/>
    <s v="Image"/>
    <n v="90353"/>
    <n v="1822"/>
    <n v="1109"/>
    <n v="1547"/>
    <n v="556"/>
    <n v="0"/>
    <n v="24"/>
    <n v="4.9561165650282776E-2"/>
    <n v="4.3165467625899283E-2"/>
    <x v="0"/>
  </r>
  <r>
    <d v="2024-01-24T00:00:00"/>
    <s v="TikTok"/>
    <s v="Link"/>
    <n v="15621"/>
    <n v="611"/>
    <n v="900"/>
    <n v="333"/>
    <n v="939"/>
    <n v="0"/>
    <n v="0"/>
    <n v="0.11804621983227706"/>
    <n v="0"/>
    <x v="0"/>
  </r>
  <r>
    <d v="2024-01-25T00:00:00"/>
    <s v="TikTok"/>
    <s v="Link"/>
    <n v="66612"/>
    <n v="1570"/>
    <n v="375"/>
    <n v="1049"/>
    <n v="1879"/>
    <n v="0"/>
    <n v="3"/>
    <n v="4.4946856422266257E-2"/>
    <n v="1.5965939329430547E-3"/>
    <x v="0"/>
  </r>
  <r>
    <d v="2024-01-26T00:00:00"/>
    <s v="TikTok"/>
    <s v="Link"/>
    <n v="84748"/>
    <n v="1049"/>
    <n v="1257"/>
    <n v="417"/>
    <n v="323"/>
    <n v="0"/>
    <n v="11"/>
    <n v="3.2130551753433712E-2"/>
    <n v="3.4055727554179564E-2"/>
    <x v="0"/>
  </r>
  <r>
    <d v="2024-01-27T00:00:00"/>
    <s v="Instagram"/>
    <s v="Ad"/>
    <n v="70514"/>
    <n v="1891"/>
    <n v="11"/>
    <n v="1236"/>
    <n v="673"/>
    <n v="250"/>
    <n v="2"/>
    <n v="4.4501801060782255E-2"/>
    <n v="2.9717682020802376E-3"/>
    <x v="1"/>
  </r>
  <r>
    <d v="2024-01-28T00:00:00"/>
    <s v="Facebook"/>
    <s v="Link"/>
    <n v="41306"/>
    <n v="500"/>
    <n v="128"/>
    <n v="503"/>
    <n v="1808"/>
    <n v="0"/>
    <n v="18"/>
    <n v="2.7381010022756985E-2"/>
    <n v="9.9557522123893804E-3"/>
    <x v="0"/>
  </r>
  <r>
    <d v="2024-01-29T00:00:00"/>
    <s v="Facebook"/>
    <s v="Image"/>
    <n v="96932"/>
    <n v="1005"/>
    <n v="1681"/>
    <n v="151"/>
    <n v="1567"/>
    <n v="0"/>
    <n v="17"/>
    <n v="2.92679404118351E-2"/>
    <n v="1.0848755583918315E-2"/>
    <x v="0"/>
  </r>
  <r>
    <d v="2024-01-30T00:00:00"/>
    <s v="Instagram"/>
    <s v="Video"/>
    <n v="87474"/>
    <n v="983"/>
    <n v="1949"/>
    <n v="1135"/>
    <n v="348"/>
    <n v="0"/>
    <n v="8"/>
    <n v="4.6493815305119236E-2"/>
    <n v="2.2988505747126436E-2"/>
    <x v="0"/>
  </r>
  <r>
    <d v="2024-01-31T00:00:00"/>
    <s v="YouTube"/>
    <s v="Ad"/>
    <n v="56461"/>
    <n v="1985"/>
    <n v="443"/>
    <n v="1912"/>
    <n v="1114"/>
    <n v="386"/>
    <n v="93"/>
    <n v="7.6867218079736455E-2"/>
    <n v="8.3482944344703769E-2"/>
    <x v="1"/>
  </r>
  <r>
    <d v="2024-02-01T00:00:00"/>
    <s v="TikTok"/>
    <s v="Video"/>
    <n v="94447"/>
    <n v="648"/>
    <n v="827"/>
    <n v="1385"/>
    <n v="1340"/>
    <n v="0"/>
    <n v="11"/>
    <n v="3.0281533558503711E-2"/>
    <n v="8.2089552238805968E-3"/>
    <x v="0"/>
  </r>
  <r>
    <d v="2024-02-02T00:00:00"/>
    <s v="LinkedIn"/>
    <s v="Ad"/>
    <n v="60177"/>
    <n v="257"/>
    <n v="517"/>
    <n v="470"/>
    <n v="141"/>
    <n v="173"/>
    <n v="2"/>
    <n v="2.0672349901125014E-2"/>
    <n v="1.4184397163120567E-2"/>
    <x v="1"/>
  </r>
  <r>
    <d v="2024-02-03T00:00:00"/>
    <s v="YouTube"/>
    <s v="Ad"/>
    <n v="31161"/>
    <n v="1215"/>
    <n v="461"/>
    <n v="24"/>
    <n v="155"/>
    <n v="362"/>
    <n v="80"/>
    <n v="5.4555373704309872E-2"/>
    <n v="0.5161290322580645"/>
    <x v="1"/>
  </r>
  <r>
    <d v="2024-02-04T00:00:00"/>
    <s v="Facebook"/>
    <s v="Video"/>
    <n v="9834"/>
    <n v="1864"/>
    <n v="74"/>
    <n v="1770"/>
    <n v="686"/>
    <n v="0"/>
    <n v="2"/>
    <n v="0.37705918242830994"/>
    <n v="2.9154518950437317E-3"/>
    <x v="0"/>
  </r>
  <r>
    <d v="2024-02-05T00:00:00"/>
    <s v="YouTube"/>
    <s v="Video"/>
    <n v="37500"/>
    <n v="1380"/>
    <n v="1004"/>
    <n v="448"/>
    <n v="1114"/>
    <n v="0"/>
    <n v="4"/>
    <n v="7.5520000000000004E-2"/>
    <n v="3.5906642728904849E-3"/>
    <x v="0"/>
  </r>
  <r>
    <d v="2024-02-06T00:00:00"/>
    <s v="TikTok"/>
    <s v="Ad"/>
    <n v="76525"/>
    <n v="978"/>
    <n v="507"/>
    <n v="1616"/>
    <n v="978"/>
    <n v="413"/>
    <n v="52"/>
    <n v="4.0522704998366549E-2"/>
    <n v="5.3169734151329244E-2"/>
    <x v="1"/>
  </r>
  <r>
    <d v="2024-02-07T00:00:00"/>
    <s v="Instagram"/>
    <s v="Image"/>
    <n v="13704"/>
    <n v="1359"/>
    <n v="892"/>
    <n v="735"/>
    <n v="877"/>
    <n v="0"/>
    <n v="13"/>
    <n v="0.21789258610624634"/>
    <n v="1.4823261117445839E-2"/>
    <x v="0"/>
  </r>
  <r>
    <d v="2024-02-08T00:00:00"/>
    <s v="LinkedIn"/>
    <s v="Image"/>
    <n v="89259"/>
    <n v="1348"/>
    <n v="1333"/>
    <n v="211"/>
    <n v="134"/>
    <n v="0"/>
    <n v="12"/>
    <n v="3.2400094108157161E-2"/>
    <n v="8.9552238805970144E-2"/>
    <x v="0"/>
  </r>
  <r>
    <d v="2024-02-09T00:00:00"/>
    <s v="TikTok"/>
    <s v="Link"/>
    <n v="15322"/>
    <n v="519"/>
    <n v="402"/>
    <n v="399"/>
    <n v="1108"/>
    <n v="0"/>
    <n v="14"/>
    <n v="8.6150633076621852E-2"/>
    <n v="1.263537906137184E-2"/>
    <x v="0"/>
  </r>
  <r>
    <d v="2024-02-10T00:00:00"/>
    <s v="Instagram"/>
    <s v="Text"/>
    <n v="25050"/>
    <n v="580"/>
    <n v="957"/>
    <n v="521"/>
    <n v="1800"/>
    <n v="0"/>
    <n v="29"/>
    <n v="8.2155688622754491E-2"/>
    <n v="1.6111111111111111E-2"/>
    <x v="0"/>
  </r>
  <r>
    <d v="2024-02-11T00:00:00"/>
    <s v="Facebook"/>
    <s v="Text"/>
    <n v="73132"/>
    <n v="210"/>
    <n v="113"/>
    <n v="1345"/>
    <n v="1117"/>
    <n v="0"/>
    <n v="26"/>
    <n v="2.2808073073346823E-2"/>
    <n v="2.3276633840644583E-2"/>
    <x v="0"/>
  </r>
  <r>
    <d v="2024-02-12T00:00:00"/>
    <s v="Facebook"/>
    <s v="Image"/>
    <n v="99771"/>
    <n v="1748"/>
    <n v="494"/>
    <n v="350"/>
    <n v="842"/>
    <n v="0"/>
    <n v="15"/>
    <n v="2.5979493039059446E-2"/>
    <n v="1.7814726840855107E-2"/>
    <x v="0"/>
  </r>
  <r>
    <d v="2024-02-13T00:00:00"/>
    <s v="LinkedIn"/>
    <s v="Video"/>
    <n v="53565"/>
    <n v="1858"/>
    <n v="130"/>
    <n v="347"/>
    <n v="786"/>
    <n v="0"/>
    <n v="0"/>
    <n v="4.3591897694389994E-2"/>
    <n v="0"/>
    <x v="0"/>
  </r>
  <r>
    <d v="2024-02-14T00:00:00"/>
    <s v="LinkedIn"/>
    <s v="Link"/>
    <n v="60638"/>
    <n v="594"/>
    <n v="876"/>
    <n v="1436"/>
    <n v="1970"/>
    <n v="0"/>
    <n v="23"/>
    <n v="4.7923744186813548E-2"/>
    <n v="1.1675126903553299E-2"/>
    <x v="0"/>
  </r>
  <r>
    <d v="2024-02-15T00:00:00"/>
    <s v="YouTube"/>
    <s v="Text"/>
    <n v="21289"/>
    <n v="398"/>
    <n v="617"/>
    <n v="455"/>
    <n v="1993"/>
    <n v="0"/>
    <n v="1"/>
    <n v="6.9049743999248445E-2"/>
    <n v="5.0175614651279475E-4"/>
    <x v="0"/>
  </r>
  <r>
    <d v="2024-02-16T00:00:00"/>
    <s v="YouTube"/>
    <s v="Ad"/>
    <n v="8989"/>
    <n v="1541"/>
    <n v="652"/>
    <n v="127"/>
    <n v="112"/>
    <n v="299"/>
    <n v="61"/>
    <n v="0.25809322505284238"/>
    <n v="0.5446428571428571"/>
    <x v="1"/>
  </r>
  <r>
    <d v="2024-02-17T00:00:00"/>
    <s v="YouTube"/>
    <s v="Ad"/>
    <n v="21635"/>
    <n v="126"/>
    <n v="1977"/>
    <n v="1050"/>
    <n v="174"/>
    <n v="435"/>
    <n v="23"/>
    <n v="0.14573607580309683"/>
    <n v="0.13218390804597702"/>
    <x v="1"/>
  </r>
  <r>
    <d v="2024-02-18T00:00:00"/>
    <s v="Facebook"/>
    <s v="Ad"/>
    <n v="9907"/>
    <n v="1392"/>
    <n v="1775"/>
    <n v="491"/>
    <n v="836"/>
    <n v="61"/>
    <n v="72"/>
    <n v="0.36923387503785204"/>
    <n v="8.6124401913875603E-2"/>
    <x v="1"/>
  </r>
  <r>
    <d v="2024-02-19T00:00:00"/>
    <s v="Instagram"/>
    <s v="Ad"/>
    <n v="78924"/>
    <n v="91"/>
    <n v="1278"/>
    <n v="177"/>
    <n v="868"/>
    <n v="336"/>
    <n v="74"/>
    <n v="1.9588464852262937E-2"/>
    <n v="8.5253456221198162E-2"/>
    <x v="1"/>
  </r>
  <r>
    <d v="2024-02-20T00:00:00"/>
    <s v="YouTube"/>
    <s v="Ad"/>
    <n v="42467"/>
    <n v="1924"/>
    <n v="544"/>
    <n v="428"/>
    <n v="1381"/>
    <n v="366"/>
    <n v="40"/>
    <n v="6.8194127204653024E-2"/>
    <n v="2.8964518464880521E-2"/>
    <x v="1"/>
  </r>
  <r>
    <d v="2024-02-21T00:00:00"/>
    <s v="Instagram"/>
    <s v="Link"/>
    <n v="52876"/>
    <n v="278"/>
    <n v="1385"/>
    <n v="1331"/>
    <n v="624"/>
    <n v="0"/>
    <n v="14"/>
    <n v="5.6623042590211059E-2"/>
    <n v="2.2435897435897436E-2"/>
    <x v="0"/>
  </r>
  <r>
    <d v="2024-02-22T00:00:00"/>
    <s v="Twitter"/>
    <s v="Image"/>
    <n v="2220"/>
    <n v="948"/>
    <n v="1282"/>
    <n v="1163"/>
    <n v="214"/>
    <n v="0"/>
    <n v="2"/>
    <n v="1.5283783783783784"/>
    <n v="9.3457943925233638E-3"/>
    <x v="0"/>
  </r>
  <r>
    <d v="2024-02-23T00:00:00"/>
    <s v="YouTube"/>
    <s v="Video"/>
    <n v="67307"/>
    <n v="553"/>
    <n v="281"/>
    <n v="1921"/>
    <n v="724"/>
    <n v="0"/>
    <n v="28"/>
    <n v="4.0931849584738583E-2"/>
    <n v="3.8674033149171269E-2"/>
    <x v="0"/>
  </r>
  <r>
    <d v="2024-02-24T00:00:00"/>
    <s v="Facebook"/>
    <s v="Video"/>
    <n v="49434"/>
    <n v="593"/>
    <n v="333"/>
    <n v="907"/>
    <n v="1717"/>
    <n v="0"/>
    <n v="17"/>
    <n v="3.7079742687219322E-2"/>
    <n v="9.9009900990099011E-3"/>
    <x v="0"/>
  </r>
  <r>
    <d v="2024-02-25T00:00:00"/>
    <s v="TikTok"/>
    <s v="Link"/>
    <n v="81173"/>
    <n v="1662"/>
    <n v="1349"/>
    <n v="1093"/>
    <n v="26"/>
    <n v="0"/>
    <n v="21"/>
    <n v="5.05586833060254E-2"/>
    <n v="0.80769230769230771"/>
    <x v="0"/>
  </r>
  <r>
    <d v="2024-02-26T00:00:00"/>
    <s v="YouTube"/>
    <s v="Link"/>
    <n v="87951"/>
    <n v="222"/>
    <n v="1932"/>
    <n v="1808"/>
    <n v="285"/>
    <n v="0"/>
    <n v="8"/>
    <n v="4.5047810712783257E-2"/>
    <n v="2.8070175438596492E-2"/>
    <x v="0"/>
  </r>
  <r>
    <d v="2024-02-27T00:00:00"/>
    <s v="Facebook"/>
    <s v="Image"/>
    <n v="98310"/>
    <n v="1143"/>
    <n v="328"/>
    <n v="567"/>
    <n v="587"/>
    <n v="0"/>
    <n v="19"/>
    <n v="2.0730342793205167E-2"/>
    <n v="3.2367972742759793E-2"/>
    <x v="0"/>
  </r>
  <r>
    <d v="2024-02-28T00:00:00"/>
    <s v="Instagram"/>
    <s v="Link"/>
    <n v="27685"/>
    <n v="1417"/>
    <n v="1308"/>
    <n v="1756"/>
    <n v="550"/>
    <n v="0"/>
    <n v="16"/>
    <n v="0.16185660104749863"/>
    <n v="2.9090909090909091E-2"/>
    <x v="0"/>
  </r>
  <r>
    <d v="2024-02-29T00:00:00"/>
    <s v="LinkedIn"/>
    <s v="Link"/>
    <n v="7658"/>
    <n v="199"/>
    <n v="1309"/>
    <n v="877"/>
    <n v="1708"/>
    <n v="0"/>
    <n v="8"/>
    <n v="0.31143901802037083"/>
    <n v="4.6838407494145199E-3"/>
    <x v="0"/>
  </r>
  <r>
    <d v="2024-03-01T00:00:00"/>
    <s v="Facebook"/>
    <s v="Image"/>
    <n v="44719"/>
    <n v="1589"/>
    <n v="277"/>
    <n v="1314"/>
    <n v="546"/>
    <n v="0"/>
    <n v="5"/>
    <n v="7.1110713566940223E-2"/>
    <n v="9.1575091575091579E-3"/>
    <x v="0"/>
  </r>
  <r>
    <d v="2024-03-02T00:00:00"/>
    <s v="TikTok"/>
    <s v="Text"/>
    <n v="73309"/>
    <n v="1455"/>
    <n v="885"/>
    <n v="1158"/>
    <n v="29"/>
    <n v="0"/>
    <n v="3"/>
    <n v="4.771583298094368E-2"/>
    <n v="0.10344827586206896"/>
    <x v="0"/>
  </r>
  <r>
    <d v="2024-03-03T00:00:00"/>
    <s v="Facebook"/>
    <s v="Video"/>
    <n v="72511"/>
    <n v="83"/>
    <n v="1719"/>
    <n v="766"/>
    <n v="1202"/>
    <n v="0"/>
    <n v="17"/>
    <n v="3.5415316296837723E-2"/>
    <n v="1.4143094841930116E-2"/>
    <x v="0"/>
  </r>
  <r>
    <d v="2024-03-04T00:00:00"/>
    <s v="Instagram"/>
    <s v="Text"/>
    <n v="17704"/>
    <n v="95"/>
    <n v="641"/>
    <n v="756"/>
    <n v="1851"/>
    <n v="0"/>
    <n v="29"/>
    <n v="8.4274740171712603E-2"/>
    <n v="1.5667206915180983E-2"/>
    <x v="0"/>
  </r>
  <r>
    <d v="2024-03-05T00:00:00"/>
    <s v="Facebook"/>
    <s v="Link"/>
    <n v="28535"/>
    <n v="1406"/>
    <n v="521"/>
    <n v="1375"/>
    <n v="220"/>
    <n v="0"/>
    <n v="11"/>
    <n v="0.11571753986332574"/>
    <n v="0.05"/>
    <x v="0"/>
  </r>
  <r>
    <d v="2024-03-06T00:00:00"/>
    <s v="YouTube"/>
    <s v="Text"/>
    <n v="82351"/>
    <n v="1544"/>
    <n v="326"/>
    <n v="1905"/>
    <n v="1914"/>
    <n v="0"/>
    <n v="7"/>
    <n v="4.584036623720416E-2"/>
    <n v="3.6572622779519333E-3"/>
    <x v="0"/>
  </r>
  <r>
    <d v="2024-03-07T00:00:00"/>
    <s v="Instagram"/>
    <s v="Video"/>
    <n v="55040"/>
    <n v="60"/>
    <n v="377"/>
    <n v="1518"/>
    <n v="1903"/>
    <n v="0"/>
    <n v="10"/>
    <n v="3.5519622093023256E-2"/>
    <n v="5.254860746190226E-3"/>
    <x v="0"/>
  </r>
  <r>
    <d v="2024-03-08T00:00:00"/>
    <s v="LinkedIn"/>
    <s v="Video"/>
    <n v="35970"/>
    <n v="336"/>
    <n v="1622"/>
    <n v="1446"/>
    <n v="231"/>
    <n v="0"/>
    <n v="12"/>
    <n v="9.4634417570197388E-2"/>
    <n v="5.1948051948051951E-2"/>
    <x v="0"/>
  </r>
  <r>
    <d v="2024-03-09T00:00:00"/>
    <s v="Facebook"/>
    <s v="Text"/>
    <n v="30154"/>
    <n v="418"/>
    <n v="1682"/>
    <n v="1890"/>
    <n v="952"/>
    <n v="0"/>
    <n v="11"/>
    <n v="0.13232075346554353"/>
    <n v="1.1554621848739496E-2"/>
    <x v="0"/>
  </r>
  <r>
    <d v="2024-03-10T00:00:00"/>
    <s v="Twitter"/>
    <s v="Video"/>
    <n v="30219"/>
    <n v="58"/>
    <n v="1361"/>
    <n v="405"/>
    <n v="826"/>
    <n v="0"/>
    <n v="10"/>
    <n v="6.0359376551176409E-2"/>
    <n v="1.2106537530266344E-2"/>
    <x v="0"/>
  </r>
  <r>
    <d v="2024-03-11T00:00:00"/>
    <s v="Twitter"/>
    <s v="Image"/>
    <n v="37585"/>
    <n v="729"/>
    <n v="1323"/>
    <n v="1053"/>
    <n v="828"/>
    <n v="0"/>
    <n v="21"/>
    <n v="8.2612744445922578E-2"/>
    <n v="2.5362318840579712E-2"/>
    <x v="0"/>
  </r>
  <r>
    <d v="2024-03-12T00:00:00"/>
    <s v="YouTube"/>
    <s v="Link"/>
    <n v="4617"/>
    <n v="246"/>
    <n v="1806"/>
    <n v="1997"/>
    <n v="544"/>
    <n v="0"/>
    <n v="5"/>
    <n v="0.87697639159627461"/>
    <n v="9.1911764705882356E-3"/>
    <x v="0"/>
  </r>
  <r>
    <d v="2024-03-13T00:00:00"/>
    <s v="YouTube"/>
    <s v="Link"/>
    <n v="6014"/>
    <n v="232"/>
    <n v="1231"/>
    <n v="899"/>
    <n v="717"/>
    <n v="0"/>
    <n v="23"/>
    <n v="0.39275024941802461"/>
    <n v="3.2078103207810321E-2"/>
    <x v="0"/>
  </r>
  <r>
    <d v="2024-03-14T00:00:00"/>
    <s v="Twitter"/>
    <s v="Text"/>
    <n v="80457"/>
    <n v="1057"/>
    <n v="246"/>
    <n v="798"/>
    <n v="1852"/>
    <n v="0"/>
    <n v="18"/>
    <n v="2.6113327615993637E-2"/>
    <n v="9.7192224622030237E-3"/>
    <x v="0"/>
  </r>
  <r>
    <d v="2024-03-15T00:00:00"/>
    <s v="Instagram"/>
    <s v="Link"/>
    <n v="6817"/>
    <n v="1461"/>
    <n v="903"/>
    <n v="13"/>
    <n v="1074"/>
    <n v="0"/>
    <n v="29"/>
    <n v="0.34868710576499928"/>
    <n v="2.7001862197392923E-2"/>
    <x v="0"/>
  </r>
  <r>
    <d v="2024-03-16T00:00:00"/>
    <s v="YouTube"/>
    <s v="Video"/>
    <n v="48739"/>
    <n v="893"/>
    <n v="153"/>
    <n v="1953"/>
    <n v="1370"/>
    <n v="0"/>
    <n v="29"/>
    <n v="6.1531832823816655E-2"/>
    <n v="2.1167883211678833E-2"/>
    <x v="0"/>
  </r>
  <r>
    <d v="2024-03-17T00:00:00"/>
    <s v="Twitter"/>
    <s v="Ad"/>
    <n v="42145"/>
    <n v="1368"/>
    <n v="1746"/>
    <n v="265"/>
    <n v="1484"/>
    <n v="460"/>
    <n v="38"/>
    <n v="8.0175584292324117E-2"/>
    <n v="2.5606469002695417E-2"/>
    <x v="1"/>
  </r>
  <r>
    <d v="2024-03-18T00:00:00"/>
    <s v="YouTube"/>
    <s v="Link"/>
    <n v="88410"/>
    <n v="846"/>
    <n v="678"/>
    <n v="834"/>
    <n v="1437"/>
    <n v="0"/>
    <n v="9"/>
    <n v="2.667119104173736E-2"/>
    <n v="6.2630480167014616E-3"/>
    <x v="0"/>
  </r>
  <r>
    <d v="2024-03-19T00:00:00"/>
    <s v="YouTube"/>
    <s v="Video"/>
    <n v="26144"/>
    <n v="871"/>
    <n v="1371"/>
    <n v="1935"/>
    <n v="786"/>
    <n v="0"/>
    <n v="21"/>
    <n v="0.15976897184822522"/>
    <n v="2.6717557251908396E-2"/>
    <x v="0"/>
  </r>
  <r>
    <d v="2024-03-20T00:00:00"/>
    <s v="TikTok"/>
    <s v="Video"/>
    <n v="81676"/>
    <n v="1175"/>
    <n v="626"/>
    <n v="841"/>
    <n v="1132"/>
    <n v="0"/>
    <n v="26"/>
    <n v="3.2347323571183702E-2"/>
    <n v="2.2968197879858657E-2"/>
    <x v="0"/>
  </r>
  <r>
    <d v="2024-03-21T00:00:00"/>
    <s v="Facebook"/>
    <s v="Link"/>
    <n v="38606"/>
    <n v="440"/>
    <n v="890"/>
    <n v="1619"/>
    <n v="1197"/>
    <n v="0"/>
    <n v="19"/>
    <n v="7.6387090089623369E-2"/>
    <n v="1.5873015873015872E-2"/>
    <x v="0"/>
  </r>
  <r>
    <d v="2024-03-22T00:00:00"/>
    <s v="TikTok"/>
    <s v="Link"/>
    <n v="61946"/>
    <n v="914"/>
    <n v="915"/>
    <n v="1393"/>
    <n v="447"/>
    <n v="0"/>
    <n v="16"/>
    <n v="5.2013043618635589E-2"/>
    <n v="3.5794183445190156E-2"/>
    <x v="0"/>
  </r>
  <r>
    <d v="2024-03-23T00:00:00"/>
    <s v="LinkedIn"/>
    <s v="Video"/>
    <n v="87356"/>
    <n v="183"/>
    <n v="591"/>
    <n v="1065"/>
    <n v="1369"/>
    <n v="0"/>
    <n v="20"/>
    <n v="2.1051788085535053E-2"/>
    <n v="1.4609203798392988E-2"/>
    <x v="0"/>
  </r>
  <r>
    <d v="2024-03-24T00:00:00"/>
    <s v="YouTube"/>
    <s v="Link"/>
    <n v="13240"/>
    <n v="1686"/>
    <n v="1959"/>
    <n v="1548"/>
    <n v="491"/>
    <n v="0"/>
    <n v="21"/>
    <n v="0.3922205438066465"/>
    <n v="4.2769857433808553E-2"/>
    <x v="0"/>
  </r>
  <r>
    <d v="2024-03-25T00:00:00"/>
    <s v="Twitter"/>
    <s v="Video"/>
    <n v="27100"/>
    <n v="311"/>
    <n v="60"/>
    <n v="104"/>
    <n v="511"/>
    <n v="0"/>
    <n v="15"/>
    <n v="1.7527675276752766E-2"/>
    <n v="2.9354207436399216E-2"/>
    <x v="0"/>
  </r>
  <r>
    <d v="2024-03-26T00:00:00"/>
    <s v="YouTube"/>
    <s v="Image"/>
    <n v="60692"/>
    <n v="858"/>
    <n v="1824"/>
    <n v="1299"/>
    <n v="1188"/>
    <n v="0"/>
    <n v="6"/>
    <n v="6.5593488433401431E-2"/>
    <n v="5.0505050505050509E-3"/>
    <x v="0"/>
  </r>
  <r>
    <d v="2024-03-27T00:00:00"/>
    <s v="TikTok"/>
    <s v="Text"/>
    <n v="65799"/>
    <n v="828"/>
    <n v="509"/>
    <n v="312"/>
    <n v="1353"/>
    <n v="0"/>
    <n v="22"/>
    <n v="2.5061171142418577E-2"/>
    <n v="1.6260162601626018E-2"/>
    <x v="0"/>
  </r>
  <r>
    <d v="2024-03-28T00:00:00"/>
    <s v="Facebook"/>
    <s v="Image"/>
    <n v="56724"/>
    <n v="458"/>
    <n v="370"/>
    <n v="1656"/>
    <n v="1971"/>
    <n v="0"/>
    <n v="22"/>
    <n v="4.3790987941612014E-2"/>
    <n v="1.1161846778285134E-2"/>
    <x v="0"/>
  </r>
  <r>
    <d v="2024-03-29T00:00:00"/>
    <s v="YouTube"/>
    <s v="Text"/>
    <n v="7582"/>
    <n v="1151"/>
    <n v="520"/>
    <n v="1888"/>
    <n v="1747"/>
    <n v="0"/>
    <n v="3"/>
    <n v="0.46940121340015828"/>
    <n v="1.7172295363480253E-3"/>
    <x v="0"/>
  </r>
  <r>
    <d v="2024-03-30T00:00:00"/>
    <s v="LinkedIn"/>
    <s v="Video"/>
    <n v="61901"/>
    <n v="1377"/>
    <n v="1097"/>
    <n v="1154"/>
    <n v="1229"/>
    <n v="0"/>
    <n v="10"/>
    <n v="5.8609715513481202E-2"/>
    <n v="8.1366965012205049E-3"/>
    <x v="0"/>
  </r>
  <r>
    <d v="2024-03-31T00:00:00"/>
    <s v="LinkedIn"/>
    <s v="Ad"/>
    <n v="95276"/>
    <n v="1836"/>
    <n v="1043"/>
    <n v="883"/>
    <n v="1711"/>
    <n v="464"/>
    <n v="70"/>
    <n v="3.9485284856627063E-2"/>
    <n v="4.0911747516072475E-2"/>
    <x v="1"/>
  </r>
  <r>
    <d v="2024-04-01T00:00:00"/>
    <s v="LinkedIn"/>
    <s v="Video"/>
    <n v="98472"/>
    <n v="1774"/>
    <n v="982"/>
    <n v="931"/>
    <n v="540"/>
    <n v="0"/>
    <n v="24"/>
    <n v="3.7442115525225445E-2"/>
    <n v="4.4444444444444446E-2"/>
    <x v="0"/>
  </r>
  <r>
    <d v="2024-04-02T00:00:00"/>
    <s v="Instagram"/>
    <s v="Link"/>
    <n v="69327"/>
    <n v="1002"/>
    <n v="1293"/>
    <n v="499"/>
    <n v="572"/>
    <n v="0"/>
    <n v="14"/>
    <n v="4.0301758333693941E-2"/>
    <n v="2.4475524475524476E-2"/>
    <x v="0"/>
  </r>
  <r>
    <d v="2024-04-03T00:00:00"/>
    <s v="Facebook"/>
    <s v="Link"/>
    <n v="31735"/>
    <n v="566"/>
    <n v="697"/>
    <n v="664"/>
    <n v="1838"/>
    <n v="0"/>
    <n v="17"/>
    <n v="6.0721600756262803E-2"/>
    <n v="9.2491838955386287E-3"/>
    <x v="0"/>
  </r>
  <r>
    <d v="2024-04-04T00:00:00"/>
    <s v="Facebook"/>
    <s v="Video"/>
    <n v="20769"/>
    <n v="483"/>
    <n v="794"/>
    <n v="1431"/>
    <n v="322"/>
    <n v="0"/>
    <n v="22"/>
    <n v="0.13038663392556213"/>
    <n v="6.8322981366459631E-2"/>
    <x v="0"/>
  </r>
  <r>
    <d v="2024-04-05T00:00:00"/>
    <s v="Instagram"/>
    <s v="Image"/>
    <n v="55377"/>
    <n v="844"/>
    <n v="687"/>
    <n v="1121"/>
    <n v="964"/>
    <n v="0"/>
    <n v="13"/>
    <n v="4.7889918197085435E-2"/>
    <n v="1.3485477178423237E-2"/>
    <x v="0"/>
  </r>
  <r>
    <d v="2024-04-06T00:00:00"/>
    <s v="Facebook"/>
    <s v="Video"/>
    <n v="56069"/>
    <n v="807"/>
    <n v="1863"/>
    <n v="1586"/>
    <n v="1206"/>
    <n v="0"/>
    <n v="30"/>
    <n v="7.5906472382243309E-2"/>
    <n v="2.4875621890547265E-2"/>
    <x v="0"/>
  </r>
  <r>
    <d v="2024-04-07T00:00:00"/>
    <s v="TikTok"/>
    <s v="Image"/>
    <n v="76456"/>
    <n v="789"/>
    <n v="986"/>
    <n v="22"/>
    <n v="1940"/>
    <n v="0"/>
    <n v="11"/>
    <n v="2.3503714554776605E-2"/>
    <n v="5.670103092783505E-3"/>
    <x v="0"/>
  </r>
  <r>
    <d v="2024-04-08T00:00:00"/>
    <s v="Twitter"/>
    <s v="Text"/>
    <n v="55921"/>
    <n v="1112"/>
    <n v="1540"/>
    <n v="1514"/>
    <n v="1128"/>
    <n v="0"/>
    <n v="25"/>
    <n v="7.4497952468661144E-2"/>
    <n v="2.2163120567375887E-2"/>
    <x v="0"/>
  </r>
  <r>
    <d v="2024-04-09T00:00:00"/>
    <s v="YouTube"/>
    <s v="Video"/>
    <n v="64993"/>
    <n v="459"/>
    <n v="568"/>
    <n v="902"/>
    <n v="1004"/>
    <n v="0"/>
    <n v="0"/>
    <n v="2.9680119397473573E-2"/>
    <n v="0"/>
    <x v="0"/>
  </r>
  <r>
    <d v="2024-01-01T00:00:00"/>
    <s v="LinkedIn"/>
    <s v="Link"/>
    <n v="88670"/>
    <n v="1400"/>
    <n v="1644"/>
    <n v="838"/>
    <n v="1493"/>
    <n v="0"/>
    <n v="5"/>
    <n v="4.378030901093944E-2"/>
    <n v="3.3489618218352311E-3"/>
    <x v="0"/>
  </r>
  <r>
    <d v="2024-01-02T00:00:00"/>
    <s v="LinkedIn"/>
    <s v="Video"/>
    <n v="82560"/>
    <n v="1103"/>
    <n v="65"/>
    <n v="1867"/>
    <n v="816"/>
    <n v="0"/>
    <n v="18"/>
    <n v="3.6761143410852716E-2"/>
    <n v="2.2058823529411766E-2"/>
    <x v="0"/>
  </r>
  <r>
    <d v="2024-01-03T00:00:00"/>
    <s v="YouTube"/>
    <s v="Image"/>
    <n v="12003"/>
    <n v="1326"/>
    <n v="887"/>
    <n v="287"/>
    <n v="1785"/>
    <n v="0"/>
    <n v="14"/>
    <n v="0.20828126301757893"/>
    <n v="7.8431372549019607E-3"/>
    <x v="0"/>
  </r>
  <r>
    <d v="2024-01-04T00:00:00"/>
    <s v="Instagram"/>
    <s v="Image"/>
    <n v="35099"/>
    <n v="786"/>
    <n v="680"/>
    <n v="443"/>
    <n v="941"/>
    <n v="0"/>
    <n v="10"/>
    <n v="5.4389013932020856E-2"/>
    <n v="1.0626992561105207E-2"/>
    <x v="0"/>
  </r>
  <r>
    <d v="2024-01-05T00:00:00"/>
    <s v="Twitter"/>
    <s v="Text"/>
    <n v="37471"/>
    <n v="1550"/>
    <n v="1958"/>
    <n v="1713"/>
    <n v="873"/>
    <n v="0"/>
    <n v="8"/>
    <n v="0.13933441861706386"/>
    <n v="9.1638029782359683E-3"/>
    <x v="0"/>
  </r>
  <r>
    <d v="2024-01-06T00:00:00"/>
    <s v="Facebook"/>
    <s v="Text"/>
    <n v="3540"/>
    <n v="1544"/>
    <n v="1114"/>
    <n v="116"/>
    <n v="1959"/>
    <n v="0"/>
    <n v="11"/>
    <n v="0.78361581920903955"/>
    <n v="5.6151097498723839E-3"/>
    <x v="0"/>
  </r>
  <r>
    <d v="2024-01-07T00:00:00"/>
    <s v="Instagram"/>
    <s v="Image"/>
    <n v="86426"/>
    <n v="92"/>
    <n v="1554"/>
    <n v="73"/>
    <n v="1954"/>
    <n v="0"/>
    <n v="7"/>
    <n v="1.9889847962418716E-2"/>
    <n v="3.5823950870010235E-3"/>
    <x v="0"/>
  </r>
  <r>
    <d v="2024-01-08T00:00:00"/>
    <s v="Instagram"/>
    <s v="Image"/>
    <n v="82439"/>
    <n v="322"/>
    <n v="498"/>
    <n v="268"/>
    <n v="979"/>
    <n v="0"/>
    <n v="21"/>
    <n v="1.3197637040721018E-2"/>
    <n v="2.1450459652706845E-2"/>
    <x v="0"/>
  </r>
  <r>
    <d v="2024-01-09T00:00:00"/>
    <s v="Facebook"/>
    <s v="Ad"/>
    <n v="29569"/>
    <n v="962"/>
    <n v="1442"/>
    <n v="534"/>
    <n v="1580"/>
    <n v="188"/>
    <n v="21"/>
    <n v="9.9360817071933449E-2"/>
    <n v="1.3291139240506329E-2"/>
    <x v="1"/>
  </r>
  <r>
    <d v="2024-01-10T00:00:00"/>
    <s v="YouTube"/>
    <s v="Ad"/>
    <n v="99032"/>
    <n v="1481"/>
    <n v="244"/>
    <n v="1602"/>
    <n v="1687"/>
    <n v="83"/>
    <n v="39"/>
    <n v="3.3595201551013816E-2"/>
    <n v="2.3117960877296978E-2"/>
    <x v="1"/>
  </r>
  <r>
    <d v="2024-01-11T00:00:00"/>
    <s v="Facebook"/>
    <s v="Ad"/>
    <n v="4365"/>
    <n v="1912"/>
    <n v="648"/>
    <n v="1189"/>
    <n v="1397"/>
    <n v="464"/>
    <n v="48"/>
    <n v="0.85887743413516604"/>
    <n v="3.4359341445955621E-2"/>
    <x v="1"/>
  </r>
  <r>
    <d v="2024-01-12T00:00:00"/>
    <s v="LinkedIn"/>
    <s v="Video"/>
    <n v="10961"/>
    <n v="1222"/>
    <n v="1424"/>
    <n v="1711"/>
    <n v="1294"/>
    <n v="0"/>
    <n v="7"/>
    <n v="0.39750022808137941"/>
    <n v="5.4095826893353939E-3"/>
    <x v="0"/>
  </r>
  <r>
    <d v="2024-01-13T00:00:00"/>
    <s v="Facebook"/>
    <s v="Link"/>
    <n v="90687"/>
    <n v="1239"/>
    <n v="1659"/>
    <n v="257"/>
    <n v="1640"/>
    <n v="0"/>
    <n v="18"/>
    <n v="3.4789991950334664E-2"/>
    <n v="1.097560975609756E-2"/>
    <x v="0"/>
  </r>
  <r>
    <d v="2024-01-14T00:00:00"/>
    <s v="Facebook"/>
    <s v="Link"/>
    <n v="70827"/>
    <n v="887"/>
    <n v="1364"/>
    <n v="768"/>
    <n v="151"/>
    <n v="0"/>
    <n v="16"/>
    <n v="4.2624987645954224E-2"/>
    <n v="0.10596026490066225"/>
    <x v="0"/>
  </r>
  <r>
    <d v="2024-01-15T00:00:00"/>
    <s v="TikTok"/>
    <s v="Link"/>
    <n v="2658"/>
    <n v="1749"/>
    <n v="870"/>
    <n v="1694"/>
    <n v="1013"/>
    <n v="0"/>
    <n v="3"/>
    <n v="1.6226486079759217"/>
    <n v="2.9615004935834156E-3"/>
    <x v="0"/>
  </r>
  <r>
    <d v="2024-01-16T00:00:00"/>
    <s v="LinkedIn"/>
    <s v="Link"/>
    <n v="84307"/>
    <n v="1835"/>
    <n v="1707"/>
    <n v="951"/>
    <n v="1458"/>
    <n v="0"/>
    <n v="4"/>
    <n v="5.3293320839313464E-2"/>
    <n v="2.7434842249657062E-3"/>
    <x v="0"/>
  </r>
  <r>
    <d v="2024-01-17T00:00:00"/>
    <s v="LinkedIn"/>
    <s v="Video"/>
    <n v="97180"/>
    <n v="1078"/>
    <n v="1987"/>
    <n v="1342"/>
    <n v="563"/>
    <n v="0"/>
    <n v="19"/>
    <n v="4.5348837209302328E-2"/>
    <n v="3.3747779751332148E-2"/>
    <x v="0"/>
  </r>
  <r>
    <d v="2024-01-18T00:00:00"/>
    <s v="YouTube"/>
    <s v="Text"/>
    <n v="61931"/>
    <n v="902"/>
    <n v="1701"/>
    <n v="1507"/>
    <n v="1223"/>
    <n v="0"/>
    <n v="8"/>
    <n v="6.6364179490077668E-2"/>
    <n v="6.5412919051512676E-3"/>
    <x v="0"/>
  </r>
  <r>
    <d v="2024-01-19T00:00:00"/>
    <s v="Twitter"/>
    <s v="Video"/>
    <n v="12359"/>
    <n v="581"/>
    <n v="1815"/>
    <n v="933"/>
    <n v="509"/>
    <n v="0"/>
    <n v="24"/>
    <n v="0.26935836232704913"/>
    <n v="4.7151277013752456E-2"/>
    <x v="0"/>
  </r>
  <r>
    <d v="2024-01-20T00:00:00"/>
    <s v="LinkedIn"/>
    <s v="Ad"/>
    <n v="80997"/>
    <n v="1378"/>
    <n v="786"/>
    <n v="698"/>
    <n v="68"/>
    <n v="253"/>
    <n v="41"/>
    <n v="3.5334642023778659E-2"/>
    <n v="0.6029411764705882"/>
    <x v="1"/>
  </r>
  <r>
    <d v="2024-01-21T00:00:00"/>
    <s v="Instagram"/>
    <s v="Text"/>
    <n v="28802"/>
    <n v="736"/>
    <n v="1643"/>
    <n v="539"/>
    <n v="707"/>
    <n v="0"/>
    <n v="8"/>
    <n v="0.10131240886049579"/>
    <n v="1.1315417256011316E-2"/>
    <x v="0"/>
  </r>
  <r>
    <d v="2024-01-22T00:00:00"/>
    <s v="YouTube"/>
    <s v="Link"/>
    <n v="73848"/>
    <n v="30"/>
    <n v="1068"/>
    <n v="1951"/>
    <n v="401"/>
    <n v="0"/>
    <n v="2"/>
    <n v="4.1287509478929695E-2"/>
    <n v="4.9875311720698253E-3"/>
    <x v="0"/>
  </r>
  <r>
    <d v="2024-01-23T00:00:00"/>
    <s v="Instagram"/>
    <s v="Text"/>
    <n v="65038"/>
    <n v="1147"/>
    <n v="1562"/>
    <n v="502"/>
    <n v="1424"/>
    <n v="0"/>
    <n v="15"/>
    <n v="4.937113687382761E-2"/>
    <n v="1.0533707865168539E-2"/>
    <x v="0"/>
  </r>
  <r>
    <d v="2024-01-24T00:00:00"/>
    <s v="TikTok"/>
    <s v="Text"/>
    <n v="59743"/>
    <n v="1633"/>
    <n v="45"/>
    <n v="200"/>
    <n v="612"/>
    <n v="0"/>
    <n v="7"/>
    <n v="3.1434645063019934E-2"/>
    <n v="1.1437908496732025E-2"/>
    <x v="0"/>
  </r>
  <r>
    <d v="2024-01-25T00:00:00"/>
    <s v="LinkedIn"/>
    <s v="Video"/>
    <n v="41135"/>
    <n v="1369"/>
    <n v="1201"/>
    <n v="765"/>
    <n v="979"/>
    <n v="0"/>
    <n v="17"/>
    <n v="8.1074510757262672E-2"/>
    <n v="1.7364657814096015E-2"/>
    <x v="0"/>
  </r>
  <r>
    <d v="2024-01-26T00:00:00"/>
    <s v="YouTube"/>
    <s v="Link"/>
    <n v="56771"/>
    <n v="1537"/>
    <n v="1137"/>
    <n v="687"/>
    <n v="730"/>
    <n v="0"/>
    <n v="22"/>
    <n v="5.9202761973542829E-2"/>
    <n v="3.0136986301369864E-2"/>
    <x v="0"/>
  </r>
  <r>
    <d v="2024-01-27T00:00:00"/>
    <s v="LinkedIn"/>
    <s v="Link"/>
    <n v="41189"/>
    <n v="524"/>
    <n v="482"/>
    <n v="257"/>
    <n v="1487"/>
    <n v="0"/>
    <n v="6"/>
    <n v="3.0663526669741922E-2"/>
    <n v="4.0349697377269674E-3"/>
    <x v="0"/>
  </r>
  <r>
    <d v="2024-01-28T00:00:00"/>
    <s v="Twitter"/>
    <s v="Image"/>
    <n v="98370"/>
    <n v="1107"/>
    <n v="1957"/>
    <n v="1570"/>
    <n v="1423"/>
    <n v="0"/>
    <n v="5"/>
    <n v="4.7107858086815085E-2"/>
    <n v="3.5137034434293743E-3"/>
    <x v="0"/>
  </r>
  <r>
    <d v="2024-01-29T00:00:00"/>
    <s v="Instagram"/>
    <s v="Video"/>
    <n v="97810"/>
    <n v="1001"/>
    <n v="576"/>
    <n v="1493"/>
    <n v="1217"/>
    <n v="0"/>
    <n v="24"/>
    <n v="3.1387383703097842E-2"/>
    <n v="1.972062448644207E-2"/>
    <x v="0"/>
  </r>
  <r>
    <d v="2024-01-30T00:00:00"/>
    <s v="YouTube"/>
    <s v="Ad"/>
    <n v="38093"/>
    <n v="215"/>
    <n v="1715"/>
    <n v="407"/>
    <n v="616"/>
    <n v="116"/>
    <n v="46"/>
    <n v="6.1349854303940354E-2"/>
    <n v="7.4675324675324672E-2"/>
    <x v="1"/>
  </r>
  <r>
    <d v="2024-01-31T00:00:00"/>
    <s v="Instagram"/>
    <s v="Link"/>
    <n v="2854"/>
    <n v="1460"/>
    <n v="1103"/>
    <n v="269"/>
    <n v="571"/>
    <n v="0"/>
    <n v="1"/>
    <n v="0.99229152067274007"/>
    <n v="1.7513134851138354E-3"/>
    <x v="0"/>
  </r>
  <r>
    <d v="2024-02-01T00:00:00"/>
    <s v="Facebook"/>
    <s v="Ad"/>
    <n v="39290"/>
    <n v="1438"/>
    <n v="1943"/>
    <n v="268"/>
    <n v="1316"/>
    <n v="444"/>
    <n v="96"/>
    <n v="9.2873504708577248E-2"/>
    <n v="7.29483282674772E-2"/>
    <x v="1"/>
  </r>
  <r>
    <d v="2024-02-02T00:00:00"/>
    <s v="LinkedIn"/>
    <s v="Image"/>
    <n v="2607"/>
    <n v="1185"/>
    <n v="592"/>
    <n v="971"/>
    <n v="990"/>
    <n v="0"/>
    <n v="14"/>
    <n v="1.0540851553509782"/>
    <n v="1.4141414141414142E-2"/>
    <x v="0"/>
  </r>
  <r>
    <d v="2024-02-03T00:00:00"/>
    <s v="Twitter"/>
    <s v="Video"/>
    <n v="7734"/>
    <n v="527"/>
    <n v="1937"/>
    <n v="1774"/>
    <n v="988"/>
    <n v="0"/>
    <n v="3"/>
    <n v="0.54797000258598394"/>
    <n v="3.0364372469635628E-3"/>
    <x v="0"/>
  </r>
  <r>
    <d v="2024-02-04T00:00:00"/>
    <s v="Facebook"/>
    <s v="Text"/>
    <n v="65454"/>
    <n v="161"/>
    <n v="1191"/>
    <n v="1299"/>
    <n v="1415"/>
    <n v="0"/>
    <n v="1"/>
    <n v="4.0501726403275581E-2"/>
    <n v="7.0671378091872788E-4"/>
    <x v="0"/>
  </r>
  <r>
    <d v="2024-02-05T00:00:00"/>
    <s v="Instagram"/>
    <s v="Video"/>
    <n v="74772"/>
    <n v="1953"/>
    <n v="632"/>
    <n v="184"/>
    <n v="518"/>
    <n v="0"/>
    <n v="3"/>
    <n v="3.7032579040282461E-2"/>
    <n v="5.7915057915057912E-3"/>
    <x v="0"/>
  </r>
  <r>
    <d v="2024-02-06T00:00:00"/>
    <s v="YouTube"/>
    <s v="Text"/>
    <n v="80471"/>
    <n v="1230"/>
    <n v="1629"/>
    <n v="1276"/>
    <n v="472"/>
    <n v="0"/>
    <n v="24"/>
    <n v="5.1384970983335609E-2"/>
    <n v="5.0847457627118647E-2"/>
    <x v="0"/>
  </r>
  <r>
    <d v="2024-02-07T00:00:00"/>
    <s v="YouTube"/>
    <s v="Text"/>
    <n v="60049"/>
    <n v="1870"/>
    <n v="916"/>
    <n v="618"/>
    <n v="1771"/>
    <n v="0"/>
    <n v="18"/>
    <n v="5.6687038918216789E-2"/>
    <n v="1.0163749294184076E-2"/>
    <x v="0"/>
  </r>
  <r>
    <d v="2024-02-08T00:00:00"/>
    <s v="LinkedIn"/>
    <s v="Link"/>
    <n v="75531"/>
    <n v="1281"/>
    <n v="133"/>
    <n v="1258"/>
    <n v="1976"/>
    <n v="0"/>
    <n v="23"/>
    <n v="3.537620314837616E-2"/>
    <n v="1.1639676113360324E-2"/>
    <x v="0"/>
  </r>
  <r>
    <d v="2024-02-09T00:00:00"/>
    <s v="Facebook"/>
    <s v="Video"/>
    <n v="82987"/>
    <n v="442"/>
    <n v="551"/>
    <n v="1362"/>
    <n v="176"/>
    <n v="0"/>
    <n v="5"/>
    <n v="2.8377938713292444E-2"/>
    <n v="2.8409090909090908E-2"/>
    <x v="0"/>
  </r>
  <r>
    <d v="2024-02-10T00:00:00"/>
    <s v="Instagram"/>
    <s v="Video"/>
    <n v="73350"/>
    <n v="163"/>
    <n v="330"/>
    <n v="15"/>
    <n v="846"/>
    <n v="0"/>
    <n v="14"/>
    <n v="6.925698704839809E-3"/>
    <n v="1.6548463356973995E-2"/>
    <x v="0"/>
  </r>
  <r>
    <d v="2024-02-11T00:00:00"/>
    <s v="TikTok"/>
    <s v="Ad"/>
    <n v="62592"/>
    <n v="606"/>
    <n v="76"/>
    <n v="484"/>
    <n v="600"/>
    <n v="361"/>
    <n v="36"/>
    <n v="1.8628578732106341E-2"/>
    <n v="0.06"/>
    <x v="1"/>
  </r>
  <r>
    <d v="2024-02-12T00:00:00"/>
    <s v="TikTok"/>
    <s v="Text"/>
    <n v="10329"/>
    <n v="1417"/>
    <n v="488"/>
    <n v="1902"/>
    <n v="551"/>
    <n v="0"/>
    <n v="25"/>
    <n v="0.36857391809468487"/>
    <n v="4.5372050816696916E-2"/>
    <x v="0"/>
  </r>
  <r>
    <d v="2024-02-13T00:00:00"/>
    <s v="TikTok"/>
    <s v="Ad"/>
    <n v="87662"/>
    <n v="1656"/>
    <n v="1922"/>
    <n v="415"/>
    <n v="880"/>
    <n v="58"/>
    <n v="69"/>
    <n v="4.5549953229449477E-2"/>
    <n v="7.8409090909090914E-2"/>
    <x v="1"/>
  </r>
  <r>
    <d v="2024-02-14T00:00:00"/>
    <s v="Instagram"/>
    <s v="Video"/>
    <n v="35816"/>
    <n v="1702"/>
    <n v="301"/>
    <n v="156"/>
    <n v="132"/>
    <n v="0"/>
    <n v="5"/>
    <n v="6.028032164395801E-2"/>
    <n v="3.787878787878788E-2"/>
    <x v="0"/>
  </r>
  <r>
    <d v="2024-02-15T00:00:00"/>
    <s v="Twitter"/>
    <s v="Ad"/>
    <n v="99167"/>
    <n v="1698"/>
    <n v="1175"/>
    <n v="1896"/>
    <n v="601"/>
    <n v="224"/>
    <n v="15"/>
    <n v="4.8090594653463346E-2"/>
    <n v="2.4958402662229616E-2"/>
    <x v="1"/>
  </r>
  <r>
    <d v="2024-02-16T00:00:00"/>
    <s v="LinkedIn"/>
    <s v="Link"/>
    <n v="92715"/>
    <n v="834"/>
    <n v="1940"/>
    <n v="567"/>
    <n v="1034"/>
    <n v="0"/>
    <n v="17"/>
    <n v="3.603516151647522E-2"/>
    <n v="1.6441005802707929E-2"/>
    <x v="0"/>
  </r>
  <r>
    <d v="2024-02-17T00:00:00"/>
    <s v="LinkedIn"/>
    <s v="Text"/>
    <n v="11543"/>
    <n v="1234"/>
    <n v="91"/>
    <n v="1831"/>
    <n v="894"/>
    <n v="0"/>
    <n v="23"/>
    <n v="0.27341245776661177"/>
    <n v="2.5727069351230425E-2"/>
    <x v="0"/>
  </r>
  <r>
    <d v="2024-02-18T00:00:00"/>
    <s v="Twitter"/>
    <s v="Ad"/>
    <n v="33816"/>
    <n v="62"/>
    <n v="197"/>
    <n v="478"/>
    <n v="1979"/>
    <n v="345"/>
    <n v="73"/>
    <n v="2.1794416844097469E-2"/>
    <n v="3.6887316826680144E-2"/>
    <x v="1"/>
  </r>
  <r>
    <d v="2024-02-19T00:00:00"/>
    <s v="YouTube"/>
    <s v="Image"/>
    <n v="89117"/>
    <n v="1692"/>
    <n v="561"/>
    <n v="1190"/>
    <n v="92"/>
    <n v="0"/>
    <n v="24"/>
    <n v="3.8634603947619424E-2"/>
    <n v="0.2608695652173913"/>
    <x v="0"/>
  </r>
  <r>
    <d v="2024-02-20T00:00:00"/>
    <s v="Instagram"/>
    <s v="Text"/>
    <n v="69021"/>
    <n v="1344"/>
    <n v="915"/>
    <n v="1886"/>
    <n v="579"/>
    <n v="0"/>
    <n v="5"/>
    <n v="6.005418640703554E-2"/>
    <n v="8.6355785837651123E-3"/>
    <x v="0"/>
  </r>
  <r>
    <d v="2024-02-21T00:00:00"/>
    <s v="YouTube"/>
    <s v="Text"/>
    <n v="84202"/>
    <n v="1677"/>
    <n v="1017"/>
    <n v="1994"/>
    <n v="196"/>
    <n v="0"/>
    <n v="15"/>
    <n v="5.5675637158262271E-2"/>
    <n v="7.6530612244897961E-2"/>
    <x v="0"/>
  </r>
  <r>
    <d v="2024-02-22T00:00:00"/>
    <s v="Twitter"/>
    <s v="Text"/>
    <n v="44687"/>
    <n v="667"/>
    <n v="1382"/>
    <n v="224"/>
    <n v="1766"/>
    <n v="0"/>
    <n v="5"/>
    <n v="5.0864904782151409E-2"/>
    <n v="2.8312570781426952E-3"/>
    <x v="0"/>
  </r>
  <r>
    <d v="2024-02-23T00:00:00"/>
    <s v="Twitter"/>
    <s v="Text"/>
    <n v="91921"/>
    <n v="1024"/>
    <n v="600"/>
    <n v="1366"/>
    <n v="1945"/>
    <n v="0"/>
    <n v="12"/>
    <n v="3.2527931593433493E-2"/>
    <n v="6.169665809768638E-3"/>
    <x v="0"/>
  </r>
  <r>
    <d v="2024-02-24T00:00:00"/>
    <s v="YouTube"/>
    <s v="Image"/>
    <n v="60614"/>
    <n v="190"/>
    <n v="654"/>
    <n v="526"/>
    <n v="672"/>
    <n v="0"/>
    <n v="3"/>
    <n v="2.2602039132873595E-2"/>
    <n v="4.464285714285714E-3"/>
    <x v="0"/>
  </r>
  <r>
    <d v="2024-02-25T00:00:00"/>
    <s v="LinkedIn"/>
    <s v="Ad"/>
    <n v="1150"/>
    <n v="1356"/>
    <n v="1790"/>
    <n v="1121"/>
    <n v="956"/>
    <n v="211"/>
    <n v="6"/>
    <n v="3.7104347826086959"/>
    <n v="6.2761506276150627E-3"/>
    <x v="1"/>
  </r>
  <r>
    <d v="2024-02-26T00:00:00"/>
    <s v="Instagram"/>
    <s v="Ad"/>
    <n v="48419"/>
    <n v="1285"/>
    <n v="1559"/>
    <n v="1030"/>
    <n v="1290"/>
    <n v="226"/>
    <n v="97"/>
    <n v="8.0009913463722923E-2"/>
    <n v="7.5193798449612409E-2"/>
    <x v="1"/>
  </r>
  <r>
    <d v="2024-02-27T00:00:00"/>
    <s v="Facebook"/>
    <s v="Video"/>
    <n v="36003"/>
    <n v="1134"/>
    <n v="278"/>
    <n v="1909"/>
    <n v="599"/>
    <n v="0"/>
    <n v="14"/>
    <n v="9.2242313140571616E-2"/>
    <n v="2.337228714524207E-2"/>
    <x v="0"/>
  </r>
  <r>
    <d v="2024-02-28T00:00:00"/>
    <s v="TikTok"/>
    <s v="Text"/>
    <n v="16915"/>
    <n v="69"/>
    <n v="1300"/>
    <n v="1256"/>
    <n v="1646"/>
    <n v="0"/>
    <n v="7"/>
    <n v="0.15518770322199232"/>
    <n v="4.2527339003645198E-3"/>
    <x v="0"/>
  </r>
  <r>
    <d v="2024-02-29T00:00:00"/>
    <s v="TikTok"/>
    <s v="Video"/>
    <n v="41730"/>
    <n v="1138"/>
    <n v="38"/>
    <n v="1141"/>
    <n v="845"/>
    <n v="0"/>
    <n v="2"/>
    <n v="5.552360412173496E-2"/>
    <n v="2.3668639053254438E-3"/>
    <x v="0"/>
  </r>
  <r>
    <d v="2024-03-01T00:00:00"/>
    <s v="Instagram"/>
    <s v="Image"/>
    <n v="61482"/>
    <n v="1949"/>
    <n v="250"/>
    <n v="1336"/>
    <n v="1714"/>
    <n v="0"/>
    <n v="4"/>
    <n v="5.7496503041540616E-2"/>
    <n v="2.3337222870478411E-3"/>
    <x v="0"/>
  </r>
  <r>
    <d v="2024-03-02T00:00:00"/>
    <s v="LinkedIn"/>
    <s v="Link"/>
    <n v="67698"/>
    <n v="1454"/>
    <n v="569"/>
    <n v="860"/>
    <n v="1719"/>
    <n v="0"/>
    <n v="15"/>
    <n v="4.2586191615705045E-2"/>
    <n v="8.7260034904013961E-3"/>
    <x v="0"/>
  </r>
  <r>
    <d v="2024-03-03T00:00:00"/>
    <s v="LinkedIn"/>
    <s v="Video"/>
    <n v="60871"/>
    <n v="1138"/>
    <n v="306"/>
    <n v="795"/>
    <n v="400"/>
    <n v="0"/>
    <n v="29"/>
    <n v="3.6782704407681818E-2"/>
    <n v="7.2499999999999995E-2"/>
    <x v="0"/>
  </r>
  <r>
    <d v="2024-03-04T00:00:00"/>
    <s v="YouTube"/>
    <s v="Ad"/>
    <n v="98818"/>
    <n v="1810"/>
    <n v="289"/>
    <n v="1779"/>
    <n v="152"/>
    <n v="141"/>
    <n v="98"/>
    <n v="3.9243862454208744E-2"/>
    <n v="0.64473684210526316"/>
    <x v="1"/>
  </r>
  <r>
    <d v="2024-03-05T00:00:00"/>
    <s v="LinkedIn"/>
    <s v="Link"/>
    <n v="67550"/>
    <n v="557"/>
    <n v="1690"/>
    <n v="15"/>
    <n v="589"/>
    <n v="0"/>
    <n v="23"/>
    <n v="3.3486306439674318E-2"/>
    <n v="3.9049235993208829E-2"/>
    <x v="0"/>
  </r>
  <r>
    <d v="2024-03-06T00:00:00"/>
    <s v="Twitter"/>
    <s v="Ad"/>
    <n v="77011"/>
    <n v="1361"/>
    <n v="1012"/>
    <n v="1782"/>
    <n v="314"/>
    <n v="228"/>
    <n v="68"/>
    <n v="5.3953331342275777E-2"/>
    <n v="0.21656050955414013"/>
    <x v="1"/>
  </r>
  <r>
    <d v="2024-03-07T00:00:00"/>
    <s v="LinkedIn"/>
    <s v="Link"/>
    <n v="44573"/>
    <n v="1140"/>
    <n v="1572"/>
    <n v="1122"/>
    <n v="782"/>
    <n v="0"/>
    <n v="14"/>
    <n v="8.6016198146860207E-2"/>
    <n v="1.7902813299232736E-2"/>
    <x v="0"/>
  </r>
  <r>
    <d v="2024-03-08T00:00:00"/>
    <s v="Twitter"/>
    <s v="Video"/>
    <n v="92422"/>
    <n v="499"/>
    <n v="1181"/>
    <n v="794"/>
    <n v="488"/>
    <n v="0"/>
    <n v="27"/>
    <n v="2.6768518318149359E-2"/>
    <n v="5.5327868852459015E-2"/>
    <x v="0"/>
  </r>
  <r>
    <d v="2024-03-09T00:00:00"/>
    <s v="LinkedIn"/>
    <s v="Image"/>
    <n v="42704"/>
    <n v="1535"/>
    <n v="978"/>
    <n v="1454"/>
    <n v="1880"/>
    <n v="0"/>
    <n v="25"/>
    <n v="9.289527913076058E-2"/>
    <n v="1.3297872340425532E-2"/>
    <x v="0"/>
  </r>
  <r>
    <d v="2024-03-10T00:00:00"/>
    <s v="LinkedIn"/>
    <s v="Text"/>
    <n v="87991"/>
    <n v="1632"/>
    <n v="1690"/>
    <n v="1345"/>
    <n v="321"/>
    <n v="0"/>
    <n v="15"/>
    <n v="5.3039515404984604E-2"/>
    <n v="4.6728971962616821E-2"/>
    <x v="0"/>
  </r>
  <r>
    <d v="2024-03-11T00:00:00"/>
    <s v="Facebook"/>
    <s v="Video"/>
    <n v="66836"/>
    <n v="1987"/>
    <n v="1218"/>
    <n v="689"/>
    <n v="1791"/>
    <n v="0"/>
    <n v="3"/>
    <n v="5.8262014483212637E-2"/>
    <n v="1.6750418760469012E-3"/>
    <x v="0"/>
  </r>
  <r>
    <d v="2024-03-12T00:00:00"/>
    <s v="LinkedIn"/>
    <s v="Image"/>
    <n v="69937"/>
    <n v="1874"/>
    <n v="945"/>
    <n v="41"/>
    <n v="1489"/>
    <n v="0"/>
    <n v="4"/>
    <n v="4.0893947409811685E-2"/>
    <n v="2.6863666890530559E-3"/>
    <x v="0"/>
  </r>
  <r>
    <d v="2024-03-13T00:00:00"/>
    <s v="LinkedIn"/>
    <s v="Video"/>
    <n v="10807"/>
    <n v="971"/>
    <n v="1610"/>
    <n v="1994"/>
    <n v="552"/>
    <n v="0"/>
    <n v="10"/>
    <n v="0.42333672619598406"/>
    <n v="1.8115942028985508E-2"/>
    <x v="0"/>
  </r>
  <r>
    <d v="2024-03-14T00:00:00"/>
    <s v="YouTube"/>
    <s v="Text"/>
    <n v="86175"/>
    <n v="174"/>
    <n v="1754"/>
    <n v="682"/>
    <n v="1755"/>
    <n v="0"/>
    <n v="21"/>
    <n v="3.0287206266318537E-2"/>
    <n v="1.1965811965811967E-2"/>
    <x v="0"/>
  </r>
  <r>
    <d v="2024-03-15T00:00:00"/>
    <s v="YouTube"/>
    <s v="Text"/>
    <n v="42505"/>
    <n v="1293"/>
    <n v="1481"/>
    <n v="1827"/>
    <n v="1565"/>
    <n v="0"/>
    <n v="15"/>
    <n v="0.10824608869544759"/>
    <n v="9.5846645367412137E-3"/>
    <x v="0"/>
  </r>
  <r>
    <d v="2024-03-16T00:00:00"/>
    <s v="YouTube"/>
    <s v="Image"/>
    <n v="81931"/>
    <n v="150"/>
    <n v="490"/>
    <n v="1302"/>
    <n v="1411"/>
    <n v="0"/>
    <n v="29"/>
    <n v="2.3702871928818151E-2"/>
    <n v="2.0552799433026223E-2"/>
    <x v="0"/>
  </r>
  <r>
    <d v="2024-03-17T00:00:00"/>
    <s v="Twitter"/>
    <s v="Video"/>
    <n v="98880"/>
    <n v="195"/>
    <n v="898"/>
    <n v="211"/>
    <n v="1567"/>
    <n v="0"/>
    <n v="20"/>
    <n v="1.3187702265372168E-2"/>
    <n v="1.2763241863433313E-2"/>
    <x v="0"/>
  </r>
  <r>
    <d v="2024-03-18T00:00:00"/>
    <s v="TikTok"/>
    <s v="Image"/>
    <n v="59153"/>
    <n v="350"/>
    <n v="1431"/>
    <n v="623"/>
    <n v="1860"/>
    <n v="0"/>
    <n v="0"/>
    <n v="4.0640373269318547E-2"/>
    <n v="0"/>
    <x v="0"/>
  </r>
  <r>
    <d v="2024-03-19T00:00:00"/>
    <s v="Facebook"/>
    <s v="Link"/>
    <n v="8355"/>
    <n v="610"/>
    <n v="744"/>
    <n v="777"/>
    <n v="892"/>
    <n v="0"/>
    <n v="4"/>
    <n v="0.25505685218432078"/>
    <n v="4.4843049327354259E-3"/>
    <x v="0"/>
  </r>
  <r>
    <d v="2024-03-20T00:00:00"/>
    <s v="Instagram"/>
    <s v="Ad"/>
    <n v="55008"/>
    <n v="1169"/>
    <n v="1406"/>
    <n v="1633"/>
    <n v="378"/>
    <n v="87"/>
    <n v="22"/>
    <n v="7.6497963932518911E-2"/>
    <n v="5.8201058201058198E-2"/>
    <x v="1"/>
  </r>
  <r>
    <d v="2024-03-21T00:00:00"/>
    <s v="Facebook"/>
    <s v="Ad"/>
    <n v="51140"/>
    <n v="1279"/>
    <n v="1409"/>
    <n v="503"/>
    <n v="1029"/>
    <n v="467"/>
    <n v="74"/>
    <n v="6.2397340633554947E-2"/>
    <n v="7.1914480077745382E-2"/>
    <x v="1"/>
  </r>
  <r>
    <d v="2024-03-22T00:00:00"/>
    <s v="Instagram"/>
    <s v="Video"/>
    <n v="61443"/>
    <n v="1316"/>
    <n v="530"/>
    <n v="951"/>
    <n v="532"/>
    <n v="0"/>
    <n v="21"/>
    <n v="4.5521865794313429E-2"/>
    <n v="3.9473684210526314E-2"/>
    <x v="0"/>
  </r>
  <r>
    <d v="2024-03-23T00:00:00"/>
    <s v="Facebook"/>
    <s v="Text"/>
    <n v="38700"/>
    <n v="1397"/>
    <n v="1129"/>
    <n v="333"/>
    <n v="161"/>
    <n v="0"/>
    <n v="14"/>
    <n v="7.3875968992248062E-2"/>
    <n v="8.6956521739130432E-2"/>
    <x v="0"/>
  </r>
  <r>
    <d v="2024-03-24T00:00:00"/>
    <s v="Twitter"/>
    <s v="Ad"/>
    <n v="40210"/>
    <n v="1318"/>
    <n v="1980"/>
    <n v="878"/>
    <n v="1423"/>
    <n v="128"/>
    <n v="58"/>
    <n v="0.10385476249689132"/>
    <n v="4.0758959943780745E-2"/>
    <x v="1"/>
  </r>
  <r>
    <d v="2024-03-25T00:00:00"/>
    <s v="Twitter"/>
    <s v="Video"/>
    <n v="51422"/>
    <n v="1757"/>
    <n v="999"/>
    <n v="228"/>
    <n v="495"/>
    <n v="0"/>
    <n v="12"/>
    <n v="5.8029637120298704E-2"/>
    <n v="2.4242424242424242E-2"/>
    <x v="0"/>
  </r>
  <r>
    <d v="2024-03-26T00:00:00"/>
    <s v="YouTube"/>
    <s v="Link"/>
    <n v="76341"/>
    <n v="615"/>
    <n v="1442"/>
    <n v="614"/>
    <n v="54"/>
    <n v="0"/>
    <n v="26"/>
    <n v="3.4987752321819207E-2"/>
    <n v="0.48148148148148145"/>
    <x v="0"/>
  </r>
  <r>
    <d v="2024-03-27T00:00:00"/>
    <s v="TikTok"/>
    <s v="Text"/>
    <n v="36976"/>
    <n v="26"/>
    <n v="1169"/>
    <n v="1781"/>
    <n v="1414"/>
    <n v="0"/>
    <n v="24"/>
    <n v="8.0484638684552148E-2"/>
    <n v="1.6973125884016973E-2"/>
    <x v="0"/>
  </r>
  <r>
    <d v="2024-03-28T00:00:00"/>
    <s v="TikTok"/>
    <s v="Image"/>
    <n v="80482"/>
    <n v="1536"/>
    <n v="1027"/>
    <n v="1715"/>
    <n v="1861"/>
    <n v="0"/>
    <n v="28"/>
    <n v="5.3154742675380832E-2"/>
    <n v="1.5045674368619023E-2"/>
    <x v="0"/>
  </r>
  <r>
    <d v="2024-03-29T00:00:00"/>
    <s v="Twitter"/>
    <s v="Video"/>
    <n v="80569"/>
    <n v="1652"/>
    <n v="731"/>
    <n v="458"/>
    <n v="1313"/>
    <n v="0"/>
    <n v="6"/>
    <n v="3.5261701150566593E-2"/>
    <n v="4.56968773800457E-3"/>
    <x v="0"/>
  </r>
  <r>
    <d v="2024-03-30T00:00:00"/>
    <s v="YouTube"/>
    <s v="Link"/>
    <n v="89835"/>
    <n v="1557"/>
    <n v="1486"/>
    <n v="1581"/>
    <n v="1360"/>
    <n v="0"/>
    <n v="21"/>
    <n v="5.1472143373963379E-2"/>
    <n v="1.5441176470588236E-2"/>
    <x v="0"/>
  </r>
  <r>
    <d v="2024-03-31T00:00:00"/>
    <s v="Instagram"/>
    <s v="Image"/>
    <n v="83242"/>
    <n v="1333"/>
    <n v="90"/>
    <n v="642"/>
    <n v="1625"/>
    <n v="0"/>
    <n v="14"/>
    <n v="2.4807188678791958E-2"/>
    <n v="8.615384615384615E-3"/>
    <x v="0"/>
  </r>
  <r>
    <d v="2024-04-01T00:00:00"/>
    <s v="Facebook"/>
    <s v="Ad"/>
    <n v="48823"/>
    <n v="1509"/>
    <n v="279"/>
    <n v="194"/>
    <n v="1872"/>
    <n v="151"/>
    <n v="41"/>
    <n v="4.059562091637138E-2"/>
    <n v="2.19017094017094E-2"/>
    <x v="1"/>
  </r>
  <r>
    <d v="2024-04-02T00:00:00"/>
    <s v="TikTok"/>
    <s v="Text"/>
    <n v="24021"/>
    <n v="421"/>
    <n v="280"/>
    <n v="1620"/>
    <n v="1114"/>
    <n v="0"/>
    <n v="28"/>
    <n v="9.662378751925399E-2"/>
    <n v="2.5134649910233394E-2"/>
    <x v="0"/>
  </r>
  <r>
    <d v="2024-04-03T00:00:00"/>
    <s v="Twitter"/>
    <s v="Ad"/>
    <n v="66771"/>
    <n v="1880"/>
    <n v="568"/>
    <n v="1710"/>
    <n v="346"/>
    <n v="131"/>
    <n v="61"/>
    <n v="6.2272543469470282E-2"/>
    <n v="0.17630057803468208"/>
    <x v="1"/>
  </r>
  <r>
    <d v="2024-04-04T00:00:00"/>
    <s v="Twitter"/>
    <s v="Link"/>
    <n v="16095"/>
    <n v="969"/>
    <n v="1982"/>
    <n v="164"/>
    <n v="298"/>
    <n v="0"/>
    <n v="24"/>
    <n v="0.19353836595215906"/>
    <n v="8.0536912751677847E-2"/>
    <x v="0"/>
  </r>
  <r>
    <d v="2024-04-05T00:00:00"/>
    <s v="Instagram"/>
    <s v="Text"/>
    <n v="74048"/>
    <n v="759"/>
    <n v="194"/>
    <n v="1629"/>
    <n v="818"/>
    <n v="0"/>
    <n v="0"/>
    <n v="3.4869273984442527E-2"/>
    <n v="0"/>
    <x v="0"/>
  </r>
  <r>
    <d v="2024-04-06T00:00:00"/>
    <s v="Twitter"/>
    <s v="Ad"/>
    <n v="17199"/>
    <n v="941"/>
    <n v="764"/>
    <n v="1387"/>
    <n v="1543"/>
    <n v="344"/>
    <n v="33"/>
    <n v="0.17977789406360836"/>
    <n v="2.1386908619572261E-2"/>
    <x v="1"/>
  </r>
  <r>
    <d v="2024-04-07T00:00:00"/>
    <s v="YouTube"/>
    <s v="Text"/>
    <n v="84695"/>
    <n v="1935"/>
    <n v="770"/>
    <n v="231"/>
    <n v="1392"/>
    <n v="0"/>
    <n v="7"/>
    <n v="3.4665564673239273E-2"/>
    <n v="5.028735632183908E-3"/>
    <x v="0"/>
  </r>
  <r>
    <d v="2024-04-08T00:00:00"/>
    <s v="LinkedIn"/>
    <s v="Image"/>
    <n v="82205"/>
    <n v="1820"/>
    <n v="1941"/>
    <n v="1159"/>
    <n v="681"/>
    <n v="0"/>
    <n v="29"/>
    <n v="5.9850374064837904E-2"/>
    <n v="4.2584434654919234E-2"/>
    <x v="0"/>
  </r>
  <r>
    <d v="2024-04-09T00:00:00"/>
    <s v="YouTube"/>
    <s v="Video"/>
    <n v="85889"/>
    <n v="139"/>
    <n v="1311"/>
    <n v="1697"/>
    <n v="960"/>
    <n v="0"/>
    <n v="29"/>
    <n v="3.6640314824948478E-2"/>
    <n v="3.0208333333333334E-2"/>
    <x v="0"/>
  </r>
  <r>
    <d v="2024-01-01T00:00:00"/>
    <s v="TikTok"/>
    <s v="Link"/>
    <n v="86097"/>
    <n v="846"/>
    <n v="248"/>
    <n v="296"/>
    <n v="102"/>
    <n v="0"/>
    <n v="30"/>
    <n v="1.614458111200158E-2"/>
    <n v="0.29411764705882354"/>
    <x v="0"/>
  </r>
  <r>
    <d v="2024-01-02T00:00:00"/>
    <s v="Facebook"/>
    <s v="Link"/>
    <n v="65569"/>
    <n v="247"/>
    <n v="209"/>
    <n v="490"/>
    <n v="1827"/>
    <n v="0"/>
    <n v="17"/>
    <n v="1.4427549604233708E-2"/>
    <n v="9.3048713738368913E-3"/>
    <x v="0"/>
  </r>
  <r>
    <d v="2024-01-03T00:00:00"/>
    <s v="Instagram"/>
    <s v="Text"/>
    <n v="60459"/>
    <n v="769"/>
    <n v="1383"/>
    <n v="1954"/>
    <n v="1531"/>
    <n v="0"/>
    <n v="22"/>
    <n v="6.7913792818273547E-2"/>
    <n v="1.4369693011103853E-2"/>
    <x v="0"/>
  </r>
  <r>
    <d v="2024-01-04T00:00:00"/>
    <s v="YouTube"/>
    <s v="Text"/>
    <n v="77983"/>
    <n v="1530"/>
    <n v="1498"/>
    <n v="326"/>
    <n v="1823"/>
    <n v="0"/>
    <n v="13"/>
    <n v="4.3009373837887742E-2"/>
    <n v="7.131102578167855E-3"/>
    <x v="0"/>
  </r>
  <r>
    <d v="2024-01-05T00:00:00"/>
    <s v="TikTok"/>
    <s v="Image"/>
    <n v="65139"/>
    <n v="1270"/>
    <n v="845"/>
    <n v="1933"/>
    <n v="1958"/>
    <n v="0"/>
    <n v="8"/>
    <n v="6.2144030457943783E-2"/>
    <n v="4.0858018386108275E-3"/>
    <x v="0"/>
  </r>
  <r>
    <d v="2024-01-06T00:00:00"/>
    <s v="Facebook"/>
    <s v="Link"/>
    <n v="29477"/>
    <n v="918"/>
    <n v="920"/>
    <n v="1956"/>
    <n v="493"/>
    <n v="0"/>
    <n v="27"/>
    <n v="0.12871052006649253"/>
    <n v="5.4766734279918863E-2"/>
    <x v="0"/>
  </r>
  <r>
    <d v="2024-01-07T00:00:00"/>
    <s v="Twitter"/>
    <s v="Image"/>
    <n v="90873"/>
    <n v="762"/>
    <n v="1125"/>
    <n v="1856"/>
    <n v="1330"/>
    <n v="0"/>
    <n v="11"/>
    <n v="4.118935217281261E-2"/>
    <n v="8.2706766917293225E-3"/>
    <x v="0"/>
  </r>
  <r>
    <d v="2024-01-08T00:00:00"/>
    <s v="Facebook"/>
    <s v="Text"/>
    <n v="37160"/>
    <n v="398"/>
    <n v="1992"/>
    <n v="260"/>
    <n v="1953"/>
    <n v="0"/>
    <n v="27"/>
    <n v="7.1313240043057044E-2"/>
    <n v="1.3824884792626729E-2"/>
    <x v="0"/>
  </r>
  <r>
    <d v="2024-01-09T00:00:00"/>
    <s v="LinkedIn"/>
    <s v="Image"/>
    <n v="87870"/>
    <n v="444"/>
    <n v="1324"/>
    <n v="1319"/>
    <n v="1232"/>
    <n v="0"/>
    <n v="0"/>
    <n v="3.5131444178900649E-2"/>
    <n v="0"/>
    <x v="0"/>
  </r>
  <r>
    <d v="2024-01-10T00:00:00"/>
    <s v="Facebook"/>
    <s v="Link"/>
    <n v="32925"/>
    <n v="267"/>
    <n v="1621"/>
    <n v="1166"/>
    <n v="430"/>
    <n v="0"/>
    <n v="2"/>
    <n v="9.2756264236902045E-2"/>
    <n v="4.6511627906976744E-3"/>
    <x v="0"/>
  </r>
  <r>
    <d v="2024-01-11T00:00:00"/>
    <s v="YouTube"/>
    <s v="Video"/>
    <n v="77858"/>
    <n v="452"/>
    <n v="1675"/>
    <n v="1791"/>
    <n v="487"/>
    <n v="0"/>
    <n v="10"/>
    <n v="5.0322381771943793E-2"/>
    <n v="2.0533880903490759E-2"/>
    <x v="0"/>
  </r>
  <r>
    <d v="2024-01-12T00:00:00"/>
    <s v="Instagram"/>
    <s v="Ad"/>
    <n v="1371"/>
    <n v="577"/>
    <n v="1768"/>
    <n v="306"/>
    <n v="276"/>
    <n v="276"/>
    <n v="32"/>
    <n v="1.9336250911743253"/>
    <n v="0.11594202898550725"/>
    <x v="1"/>
  </r>
  <r>
    <d v="2024-01-13T00:00:00"/>
    <s v="Instagram"/>
    <s v="Image"/>
    <n v="87646"/>
    <n v="1784"/>
    <n v="62"/>
    <n v="279"/>
    <n v="40"/>
    <n v="0"/>
    <n v="11"/>
    <n v="2.4245259338703421E-2"/>
    <n v="0.27500000000000002"/>
    <x v="0"/>
  </r>
  <r>
    <d v="2024-01-14T00:00:00"/>
    <s v="Instagram"/>
    <s v="Ad"/>
    <n v="43437"/>
    <n v="42"/>
    <n v="366"/>
    <n v="553"/>
    <n v="117"/>
    <n v="64"/>
    <n v="94"/>
    <n v="2.2123995671892625E-2"/>
    <n v="0.80341880341880345"/>
    <x v="1"/>
  </r>
  <r>
    <d v="2024-01-15T00:00:00"/>
    <s v="LinkedIn"/>
    <s v="Ad"/>
    <n v="15896"/>
    <n v="1537"/>
    <n v="140"/>
    <n v="985"/>
    <n v="928"/>
    <n v="398"/>
    <n v="46"/>
    <n v="0.16746351283341721"/>
    <n v="4.9568965517241381E-2"/>
    <x v="1"/>
  </r>
  <r>
    <d v="2024-01-16T00:00:00"/>
    <s v="YouTube"/>
    <s v="Ad"/>
    <n v="15293"/>
    <n v="935"/>
    <n v="1041"/>
    <n v="463"/>
    <n v="1946"/>
    <n v="314"/>
    <n v="5"/>
    <n v="0.15948473157653828"/>
    <n v="2.5693730729701952E-3"/>
    <x v="1"/>
  </r>
  <r>
    <d v="2024-01-17T00:00:00"/>
    <s v="TikTok"/>
    <s v="Ad"/>
    <n v="40535"/>
    <n v="948"/>
    <n v="1327"/>
    <n v="1984"/>
    <n v="73"/>
    <n v="31"/>
    <n v="61"/>
    <n v="0.10506969285802394"/>
    <n v="0.83561643835616439"/>
    <x v="1"/>
  </r>
  <r>
    <d v="2024-01-18T00:00:00"/>
    <s v="LinkedIn"/>
    <s v="Text"/>
    <n v="90928"/>
    <n v="231"/>
    <n v="1014"/>
    <n v="1468"/>
    <n v="1873"/>
    <n v="0"/>
    <n v="14"/>
    <n v="2.9836793946859053E-2"/>
    <n v="7.4746396155899626E-3"/>
    <x v="0"/>
  </r>
  <r>
    <d v="2024-01-19T00:00:00"/>
    <s v="Facebook"/>
    <s v="Image"/>
    <n v="43219"/>
    <n v="1255"/>
    <n v="313"/>
    <n v="144"/>
    <n v="268"/>
    <n v="0"/>
    <n v="8"/>
    <n v="3.9612207593882322E-2"/>
    <n v="2.9850746268656716E-2"/>
    <x v="0"/>
  </r>
  <r>
    <d v="2024-01-20T00:00:00"/>
    <s v="YouTube"/>
    <s v="Ad"/>
    <n v="72874"/>
    <n v="1468"/>
    <n v="675"/>
    <n v="790"/>
    <n v="1233"/>
    <n v="271"/>
    <n v="37"/>
    <n v="4.024755056673162E-2"/>
    <n v="3.0008110300081103E-2"/>
    <x v="1"/>
  </r>
  <r>
    <d v="2024-01-21T00:00:00"/>
    <s v="LinkedIn"/>
    <s v="Ad"/>
    <n v="80354"/>
    <n v="891"/>
    <n v="213"/>
    <n v="1634"/>
    <n v="1447"/>
    <n v="58"/>
    <n v="83"/>
    <n v="3.4074221569554718E-2"/>
    <n v="5.7360055286800278E-2"/>
    <x v="1"/>
  </r>
  <r>
    <d v="2024-01-22T00:00:00"/>
    <s v="TikTok"/>
    <s v="Ad"/>
    <n v="95481"/>
    <n v="1782"/>
    <n v="450"/>
    <n v="890"/>
    <n v="934"/>
    <n v="454"/>
    <n v="29"/>
    <n v="3.2697604759062013E-2"/>
    <n v="3.1049250535331904E-2"/>
    <x v="1"/>
  </r>
  <r>
    <d v="2024-01-23T00:00:00"/>
    <s v="LinkedIn"/>
    <s v="Link"/>
    <n v="60441"/>
    <n v="826"/>
    <n v="861"/>
    <n v="1504"/>
    <n v="204"/>
    <n v="0"/>
    <n v="10"/>
    <n v="5.2795287966777515E-2"/>
    <n v="4.9019607843137254E-2"/>
    <x v="0"/>
  </r>
  <r>
    <d v="2024-01-24T00:00:00"/>
    <s v="LinkedIn"/>
    <s v="Link"/>
    <n v="88177"/>
    <n v="532"/>
    <n v="776"/>
    <n v="1962"/>
    <n v="322"/>
    <n v="0"/>
    <n v="21"/>
    <n v="3.7084500493325921E-2"/>
    <n v="6.5217391304347824E-2"/>
    <x v="0"/>
  </r>
  <r>
    <d v="2024-01-25T00:00:00"/>
    <s v="LinkedIn"/>
    <s v="Image"/>
    <n v="12957"/>
    <n v="1713"/>
    <n v="184"/>
    <n v="200"/>
    <n v="894"/>
    <n v="0"/>
    <n v="3"/>
    <n v="0.16184301921741143"/>
    <n v="3.3557046979865771E-3"/>
    <x v="0"/>
  </r>
  <r>
    <d v="2024-01-26T00:00:00"/>
    <s v="TikTok"/>
    <s v="Link"/>
    <n v="18054"/>
    <n v="1149"/>
    <n v="132"/>
    <n v="1211"/>
    <n v="1969"/>
    <n v="0"/>
    <n v="17"/>
    <n v="0.13803035338429157"/>
    <n v="8.6338242762823772E-3"/>
    <x v="0"/>
  </r>
  <r>
    <d v="2024-01-27T00:00:00"/>
    <s v="YouTube"/>
    <s v="Link"/>
    <n v="88819"/>
    <n v="260"/>
    <n v="851"/>
    <n v="734"/>
    <n v="1799"/>
    <n v="0"/>
    <n v="21"/>
    <n v="2.0772582442945765E-2"/>
    <n v="1.1673151750972763E-2"/>
    <x v="0"/>
  </r>
  <r>
    <d v="2024-01-28T00:00:00"/>
    <s v="LinkedIn"/>
    <s v="Image"/>
    <n v="38700"/>
    <n v="1239"/>
    <n v="649"/>
    <n v="730"/>
    <n v="222"/>
    <n v="0"/>
    <n v="18"/>
    <n v="6.7648578811369514E-2"/>
    <n v="8.1081081081081086E-2"/>
    <x v="0"/>
  </r>
  <r>
    <d v="2024-01-29T00:00:00"/>
    <s v="YouTube"/>
    <s v="Video"/>
    <n v="21280"/>
    <n v="1354"/>
    <n v="997"/>
    <n v="469"/>
    <n v="1745"/>
    <n v="0"/>
    <n v="3"/>
    <n v="0.1325187969924812"/>
    <n v="1.7191977077363897E-3"/>
    <x v="0"/>
  </r>
  <r>
    <d v="2024-01-30T00:00:00"/>
    <s v="Twitter"/>
    <s v="Ad"/>
    <n v="49176"/>
    <n v="245"/>
    <n v="1571"/>
    <n v="580"/>
    <n v="1185"/>
    <n v="115"/>
    <n v="54"/>
    <n v="4.8722954286643888E-2"/>
    <n v="4.5569620253164557E-2"/>
    <x v="1"/>
  </r>
  <r>
    <d v="2024-01-31T00:00:00"/>
    <s v="YouTube"/>
    <s v="Ad"/>
    <n v="81422"/>
    <n v="1392"/>
    <n v="1326"/>
    <n v="1150"/>
    <n v="63"/>
    <n v="311"/>
    <n v="84"/>
    <n v="4.7505588170273387E-2"/>
    <n v="1.3333333333333333"/>
    <x v="1"/>
  </r>
  <r>
    <d v="2024-02-01T00:00:00"/>
    <s v="TikTok"/>
    <s v="Link"/>
    <n v="4794"/>
    <n v="379"/>
    <n v="569"/>
    <n v="1449"/>
    <n v="1571"/>
    <n v="0"/>
    <n v="9"/>
    <n v="0.5"/>
    <n v="5.7288351368555059E-3"/>
    <x v="0"/>
  </r>
  <r>
    <d v="2024-02-02T00:00:00"/>
    <s v="Twitter"/>
    <s v="Link"/>
    <n v="1800"/>
    <n v="381"/>
    <n v="1791"/>
    <n v="303"/>
    <n v="1169"/>
    <n v="0"/>
    <n v="21"/>
    <n v="1.375"/>
    <n v="1.7964071856287425E-2"/>
    <x v="0"/>
  </r>
  <r>
    <d v="2024-02-03T00:00:00"/>
    <s v="LinkedIn"/>
    <s v="Image"/>
    <n v="19595"/>
    <n v="1527"/>
    <n v="1306"/>
    <n v="2000"/>
    <n v="72"/>
    <n v="0"/>
    <n v="2"/>
    <n v="0.24664455218167899"/>
    <n v="2.7777777777777776E-2"/>
    <x v="0"/>
  </r>
  <r>
    <d v="2024-02-04T00:00:00"/>
    <s v="TikTok"/>
    <s v="Ad"/>
    <n v="29197"/>
    <n v="780"/>
    <n v="869"/>
    <n v="939"/>
    <n v="708"/>
    <n v="80"/>
    <n v="47"/>
    <n v="8.863924375792033E-2"/>
    <n v="6.6384180790960451E-2"/>
    <x v="1"/>
  </r>
  <r>
    <d v="2024-02-05T00:00:00"/>
    <s v="Twitter"/>
    <s v="Link"/>
    <n v="75395"/>
    <n v="1231"/>
    <n v="183"/>
    <n v="1819"/>
    <n v="117"/>
    <n v="0"/>
    <n v="4"/>
    <n v="4.2880827641090261E-2"/>
    <n v="3.4188034188034191E-2"/>
    <x v="0"/>
  </r>
  <r>
    <d v="2024-02-06T00:00:00"/>
    <s v="Instagram"/>
    <s v="Ad"/>
    <n v="7522"/>
    <n v="1390"/>
    <n v="177"/>
    <n v="567"/>
    <n v="917"/>
    <n v="338"/>
    <n v="54"/>
    <n v="0.28370114331294871"/>
    <n v="5.8887677208287893E-2"/>
    <x v="1"/>
  </r>
  <r>
    <d v="2024-02-07T00:00:00"/>
    <s v="LinkedIn"/>
    <s v="Ad"/>
    <n v="58939"/>
    <n v="858"/>
    <n v="569"/>
    <n v="451"/>
    <n v="1556"/>
    <n v="262"/>
    <n v="14"/>
    <n v="3.1863452043638336E-2"/>
    <n v="8.9974293059125968E-3"/>
    <x v="1"/>
  </r>
  <r>
    <d v="2024-02-08T00:00:00"/>
    <s v="Twitter"/>
    <s v="Text"/>
    <n v="15534"/>
    <n v="590"/>
    <n v="1398"/>
    <n v="1399"/>
    <n v="1224"/>
    <n v="0"/>
    <n v="15"/>
    <n v="0.21803785245268442"/>
    <n v="1.2254901960784314E-2"/>
    <x v="0"/>
  </r>
  <r>
    <d v="2024-02-09T00:00:00"/>
    <s v="YouTube"/>
    <s v="Link"/>
    <n v="6952"/>
    <n v="461"/>
    <n v="819"/>
    <n v="1237"/>
    <n v="122"/>
    <n v="0"/>
    <n v="0"/>
    <n v="0.36205408515535098"/>
    <n v="0"/>
    <x v="0"/>
  </r>
  <r>
    <d v="2024-02-10T00:00:00"/>
    <s v="Instagram"/>
    <s v="Link"/>
    <n v="28686"/>
    <n v="1581"/>
    <n v="291"/>
    <n v="1575"/>
    <n v="533"/>
    <n v="0"/>
    <n v="9"/>
    <n v="0.12016314578540055"/>
    <n v="1.6885553470919325E-2"/>
    <x v="0"/>
  </r>
  <r>
    <d v="2024-02-11T00:00:00"/>
    <s v="Twitter"/>
    <s v="Image"/>
    <n v="2013"/>
    <n v="1028"/>
    <n v="1539"/>
    <n v="891"/>
    <n v="369"/>
    <n v="0"/>
    <n v="4"/>
    <n v="1.7178340784898163"/>
    <n v="1.0840108401084011E-2"/>
    <x v="0"/>
  </r>
  <r>
    <d v="2024-02-12T00:00:00"/>
    <s v="LinkedIn"/>
    <s v="Ad"/>
    <n v="93231"/>
    <n v="481"/>
    <n v="1034"/>
    <n v="1154"/>
    <n v="1716"/>
    <n v="342"/>
    <n v="45"/>
    <n v="2.8627816927845887E-2"/>
    <n v="2.6223776223776224E-2"/>
    <x v="1"/>
  </r>
  <r>
    <d v="2024-02-13T00:00:00"/>
    <s v="Facebook"/>
    <s v="Text"/>
    <n v="98260"/>
    <n v="96"/>
    <n v="903"/>
    <n v="48"/>
    <n v="951"/>
    <n v="0"/>
    <n v="29"/>
    <n v="1.065540403012416E-2"/>
    <n v="3.0494216614090432E-2"/>
    <x v="0"/>
  </r>
  <r>
    <d v="2024-02-14T00:00:00"/>
    <s v="Facebook"/>
    <s v="Link"/>
    <n v="76465"/>
    <n v="889"/>
    <n v="1184"/>
    <n v="838"/>
    <n v="1463"/>
    <n v="0"/>
    <n v="20"/>
    <n v="3.8069705093833783E-2"/>
    <n v="1.367053998632946E-2"/>
    <x v="0"/>
  </r>
  <r>
    <d v="2024-02-15T00:00:00"/>
    <s v="LinkedIn"/>
    <s v="Link"/>
    <n v="16096"/>
    <n v="839"/>
    <n v="52"/>
    <n v="1988"/>
    <n v="675"/>
    <n v="0"/>
    <n v="5"/>
    <n v="0.17886431411530815"/>
    <n v="7.4074074074074077E-3"/>
    <x v="0"/>
  </r>
  <r>
    <d v="2024-02-16T00:00:00"/>
    <s v="YouTube"/>
    <s v="Text"/>
    <n v="91388"/>
    <n v="1893"/>
    <n v="751"/>
    <n v="190"/>
    <n v="904"/>
    <n v="0"/>
    <n v="27"/>
    <n v="3.1010635969711559E-2"/>
    <n v="2.9867256637168143E-2"/>
    <x v="0"/>
  </r>
  <r>
    <d v="2024-02-17T00:00:00"/>
    <s v="Facebook"/>
    <s v="Video"/>
    <n v="58104"/>
    <n v="1216"/>
    <n v="830"/>
    <n v="1083"/>
    <n v="171"/>
    <n v="0"/>
    <n v="12"/>
    <n v="5.3851714167699301E-2"/>
    <n v="7.0175438596491224E-2"/>
    <x v="0"/>
  </r>
  <r>
    <d v="2024-02-18T00:00:00"/>
    <s v="Twitter"/>
    <s v="Link"/>
    <n v="30041"/>
    <n v="692"/>
    <n v="1605"/>
    <n v="354"/>
    <n v="166"/>
    <n v="0"/>
    <n v="16"/>
    <n v="8.8246063712925663E-2"/>
    <n v="9.6385542168674704E-2"/>
    <x v="0"/>
  </r>
  <r>
    <d v="2024-02-19T00:00:00"/>
    <s v="TikTok"/>
    <s v="Image"/>
    <n v="70547"/>
    <n v="1054"/>
    <n v="407"/>
    <n v="1865"/>
    <n v="1599"/>
    <n v="0"/>
    <n v="11"/>
    <n v="4.7145874381617929E-2"/>
    <n v="6.8792995622263915E-3"/>
    <x v="0"/>
  </r>
  <r>
    <d v="2024-02-20T00:00:00"/>
    <s v="Twitter"/>
    <s v="Video"/>
    <n v="31968"/>
    <n v="220"/>
    <n v="309"/>
    <n v="534"/>
    <n v="414"/>
    <n v="0"/>
    <n v="5"/>
    <n v="3.3252002002002005E-2"/>
    <n v="1.2077294685990338E-2"/>
    <x v="0"/>
  </r>
  <r>
    <d v="2024-02-21T00:00:00"/>
    <s v="YouTube"/>
    <s v="Video"/>
    <n v="86918"/>
    <n v="164"/>
    <n v="372"/>
    <n v="1958"/>
    <n v="1592"/>
    <n v="0"/>
    <n v="20"/>
    <n v="2.8693711314112153E-2"/>
    <n v="1.2562814070351759E-2"/>
    <x v="0"/>
  </r>
  <r>
    <d v="2024-02-22T00:00:00"/>
    <s v="LinkedIn"/>
    <s v="Text"/>
    <n v="99886"/>
    <n v="1164"/>
    <n v="1566"/>
    <n v="1196"/>
    <n v="929"/>
    <n v="0"/>
    <n v="21"/>
    <n v="3.9304807480527802E-2"/>
    <n v="2.2604951560818085E-2"/>
    <x v="0"/>
  </r>
  <r>
    <d v="2024-02-23T00:00:00"/>
    <s v="YouTube"/>
    <s v="Ad"/>
    <n v="43363"/>
    <n v="1779"/>
    <n v="1998"/>
    <n v="1294"/>
    <n v="657"/>
    <n v="77"/>
    <n v="56"/>
    <n v="0.11694301593524434"/>
    <n v="8.5235920852359204E-2"/>
    <x v="1"/>
  </r>
  <r>
    <d v="2024-02-24T00:00:00"/>
    <s v="Facebook"/>
    <s v="Text"/>
    <n v="58961"/>
    <n v="1303"/>
    <n v="630"/>
    <n v="1640"/>
    <n v="572"/>
    <n v="0"/>
    <n v="18"/>
    <n v="6.0599379250691136E-2"/>
    <n v="3.1468531468531472E-2"/>
    <x v="0"/>
  </r>
  <r>
    <d v="2024-02-25T00:00:00"/>
    <s v="Facebook"/>
    <s v="Link"/>
    <n v="67497"/>
    <n v="161"/>
    <n v="645"/>
    <n v="955"/>
    <n v="935"/>
    <n v="0"/>
    <n v="1"/>
    <n v="2.6090048446597628E-2"/>
    <n v="1.0695187165775401E-3"/>
    <x v="0"/>
  </r>
  <r>
    <d v="2024-02-26T00:00:00"/>
    <s v="Facebook"/>
    <s v="Link"/>
    <n v="38627"/>
    <n v="167"/>
    <n v="1330"/>
    <n v="1779"/>
    <n v="1761"/>
    <n v="0"/>
    <n v="2"/>
    <n v="8.4811142465115077E-2"/>
    <n v="1.1357183418512209E-3"/>
    <x v="0"/>
  </r>
  <r>
    <d v="2024-02-27T00:00:00"/>
    <s v="YouTube"/>
    <s v="Ad"/>
    <n v="67462"/>
    <n v="797"/>
    <n v="957"/>
    <n v="1198"/>
    <n v="1145"/>
    <n v="488"/>
    <n v="94"/>
    <n v="4.3757967448341289E-2"/>
    <n v="8.2096069868995633E-2"/>
    <x v="1"/>
  </r>
  <r>
    <d v="2024-02-28T00:00:00"/>
    <s v="Facebook"/>
    <s v="Text"/>
    <n v="75928"/>
    <n v="1344"/>
    <n v="395"/>
    <n v="668"/>
    <n v="1249"/>
    <n v="0"/>
    <n v="15"/>
    <n v="3.1701085238647141E-2"/>
    <n v="1.2009607686148919E-2"/>
    <x v="0"/>
  </r>
  <r>
    <d v="2024-02-29T00:00:00"/>
    <s v="YouTube"/>
    <s v="Video"/>
    <n v="9109"/>
    <n v="932"/>
    <n v="221"/>
    <n v="1670"/>
    <n v="1851"/>
    <n v="0"/>
    <n v="26"/>
    <n v="0.30991327258755075"/>
    <n v="1.4046461372231226E-2"/>
    <x v="0"/>
  </r>
  <r>
    <d v="2024-03-01T00:00:00"/>
    <s v="Twitter"/>
    <s v="Image"/>
    <n v="67132"/>
    <n v="1333"/>
    <n v="363"/>
    <n v="90"/>
    <n v="517"/>
    <n v="0"/>
    <n v="22"/>
    <n v="2.6604301972233808E-2"/>
    <n v="4.2553191489361701E-2"/>
    <x v="0"/>
  </r>
  <r>
    <d v="2024-03-02T00:00:00"/>
    <s v="LinkedIn"/>
    <s v="Text"/>
    <n v="69690"/>
    <n v="1080"/>
    <n v="1258"/>
    <n v="335"/>
    <n v="755"/>
    <n v="0"/>
    <n v="11"/>
    <n v="3.8355574687903571E-2"/>
    <n v="1.456953642384106E-2"/>
    <x v="0"/>
  </r>
  <r>
    <d v="2024-03-03T00:00:00"/>
    <s v="Twitter"/>
    <s v="Text"/>
    <n v="54578"/>
    <n v="1596"/>
    <n v="702"/>
    <n v="1400"/>
    <n v="1234"/>
    <n v="0"/>
    <n v="1"/>
    <n v="6.7756238777529412E-2"/>
    <n v="8.1037277147487841E-4"/>
    <x v="0"/>
  </r>
  <r>
    <d v="2024-03-04T00:00:00"/>
    <s v="TikTok"/>
    <s v="Link"/>
    <n v="9639"/>
    <n v="685"/>
    <n v="203"/>
    <n v="1152"/>
    <n v="1399"/>
    <n v="0"/>
    <n v="12"/>
    <n v="0.21164021164021163"/>
    <n v="8.5775553967119365E-3"/>
    <x v="0"/>
  </r>
  <r>
    <d v="2024-03-05T00:00:00"/>
    <s v="Twitter"/>
    <s v="Link"/>
    <n v="95861"/>
    <n v="1754"/>
    <n v="1354"/>
    <n v="1985"/>
    <n v="1866"/>
    <n v="0"/>
    <n v="19"/>
    <n v="5.31290097119788E-2"/>
    <n v="1.0182207931404072E-2"/>
    <x v="0"/>
  </r>
  <r>
    <d v="2024-03-06T00:00:00"/>
    <s v="Instagram"/>
    <s v="Link"/>
    <n v="11682"/>
    <n v="1203"/>
    <n v="1369"/>
    <n v="299"/>
    <n v="1887"/>
    <n v="0"/>
    <n v="11"/>
    <n v="0.24576271186440679"/>
    <n v="5.8293587705352413E-3"/>
    <x v="0"/>
  </r>
  <r>
    <d v="2024-03-07T00:00:00"/>
    <s v="Twitter"/>
    <s v="Text"/>
    <n v="17901"/>
    <n v="1228"/>
    <n v="1461"/>
    <n v="1931"/>
    <n v="183"/>
    <n v="0"/>
    <n v="9"/>
    <n v="0.25808614043908162"/>
    <n v="4.9180327868852458E-2"/>
    <x v="0"/>
  </r>
  <r>
    <d v="2024-03-08T00:00:00"/>
    <s v="YouTube"/>
    <s v="Text"/>
    <n v="85343"/>
    <n v="1631"/>
    <n v="682"/>
    <n v="1675"/>
    <n v="271"/>
    <n v="0"/>
    <n v="21"/>
    <n v="4.6729081471239588E-2"/>
    <n v="7.7490774907749083E-2"/>
    <x v="0"/>
  </r>
  <r>
    <d v="2024-03-09T00:00:00"/>
    <s v="TikTok"/>
    <s v="Ad"/>
    <n v="13249"/>
    <n v="1333"/>
    <n v="1383"/>
    <n v="877"/>
    <n v="1051"/>
    <n v="185"/>
    <n v="2"/>
    <n v="0.27119027851158578"/>
    <n v="1.9029495718363464E-3"/>
    <x v="1"/>
  </r>
  <r>
    <d v="2024-03-10T00:00:00"/>
    <s v="Twitter"/>
    <s v="Link"/>
    <n v="24627"/>
    <n v="1957"/>
    <n v="448"/>
    <n v="709"/>
    <n v="1950"/>
    <n v="0"/>
    <n v="24"/>
    <n v="0.12644658301863809"/>
    <n v="1.2307692307692308E-2"/>
    <x v="0"/>
  </r>
  <r>
    <d v="2024-03-11T00:00:00"/>
    <s v="LinkedIn"/>
    <s v="Video"/>
    <n v="30693"/>
    <n v="291"/>
    <n v="327"/>
    <n v="168"/>
    <n v="615"/>
    <n v="0"/>
    <n v="27"/>
    <n v="2.5608444922294984E-2"/>
    <n v="4.3902439024390241E-2"/>
    <x v="0"/>
  </r>
  <r>
    <d v="2024-03-12T00:00:00"/>
    <s v="Facebook"/>
    <s v="Ad"/>
    <n v="71748"/>
    <n v="1720"/>
    <n v="1522"/>
    <n v="1819"/>
    <n v="1088"/>
    <n v="19"/>
    <n v="84"/>
    <n v="7.0538551597257068E-2"/>
    <n v="7.720588235294118E-2"/>
    <x v="1"/>
  </r>
  <r>
    <d v="2024-03-13T00:00:00"/>
    <s v="Twitter"/>
    <s v="Ad"/>
    <n v="18176"/>
    <n v="1233"/>
    <n v="781"/>
    <n v="325"/>
    <n v="342"/>
    <n v="92"/>
    <n v="88"/>
    <n v="0.12868617957746478"/>
    <n v="0.25730994152046782"/>
    <x v="1"/>
  </r>
  <r>
    <d v="2024-03-14T00:00:00"/>
    <s v="YouTube"/>
    <s v="Video"/>
    <n v="95526"/>
    <n v="906"/>
    <n v="99"/>
    <n v="851"/>
    <n v="756"/>
    <n v="0"/>
    <n v="21"/>
    <n v="1.9429265330904676E-2"/>
    <n v="2.7777777777777776E-2"/>
    <x v="0"/>
  </r>
  <r>
    <d v="2024-03-15T00:00:00"/>
    <s v="TikTok"/>
    <s v="Video"/>
    <n v="59222"/>
    <n v="1260"/>
    <n v="593"/>
    <n v="1550"/>
    <n v="1543"/>
    <n v="0"/>
    <n v="25"/>
    <n v="5.7461754077876466E-2"/>
    <n v="1.6202203499675955E-2"/>
    <x v="0"/>
  </r>
  <r>
    <d v="2024-03-16T00:00:00"/>
    <s v="LinkedIn"/>
    <s v="Video"/>
    <n v="70993"/>
    <n v="499"/>
    <n v="643"/>
    <n v="1987"/>
    <n v="1666"/>
    <n v="0"/>
    <n v="25"/>
    <n v="4.4074767934866817E-2"/>
    <n v="1.5006002400960384E-2"/>
    <x v="0"/>
  </r>
  <r>
    <d v="2024-03-17T00:00:00"/>
    <s v="LinkedIn"/>
    <s v="Video"/>
    <n v="49213"/>
    <n v="1399"/>
    <n v="1949"/>
    <n v="1178"/>
    <n v="912"/>
    <n v="0"/>
    <n v="14"/>
    <n v="9.1967569544632519E-2"/>
    <n v="1.5350877192982455E-2"/>
    <x v="0"/>
  </r>
  <r>
    <d v="2024-03-18T00:00:00"/>
    <s v="Twitter"/>
    <s v="Text"/>
    <n v="66916"/>
    <n v="1090"/>
    <n v="867"/>
    <n v="1988"/>
    <n v="341"/>
    <n v="0"/>
    <n v="26"/>
    <n v="5.8954510132105925E-2"/>
    <n v="7.6246334310850442E-2"/>
    <x v="0"/>
  </r>
  <r>
    <d v="2024-03-19T00:00:00"/>
    <s v="Instagram"/>
    <s v="Ad"/>
    <n v="19140"/>
    <n v="1797"/>
    <n v="522"/>
    <n v="116"/>
    <n v="1323"/>
    <n v="246"/>
    <n v="47"/>
    <n v="0.12722048066875652"/>
    <n v="3.5525321239606951E-2"/>
    <x v="1"/>
  </r>
  <r>
    <d v="2024-03-20T00:00:00"/>
    <s v="YouTube"/>
    <s v="Image"/>
    <n v="94244"/>
    <n v="1742"/>
    <n v="1066"/>
    <n v="1753"/>
    <n v="265"/>
    <n v="0"/>
    <n v="9"/>
    <n v="4.8395653834726882E-2"/>
    <n v="3.3962264150943396E-2"/>
    <x v="0"/>
  </r>
  <r>
    <d v="2024-03-21T00:00:00"/>
    <s v="Facebook"/>
    <s v="Video"/>
    <n v="36755"/>
    <n v="930"/>
    <n v="1864"/>
    <n v="1061"/>
    <n v="311"/>
    <n v="0"/>
    <n v="26"/>
    <n v="0.10488368929397361"/>
    <n v="8.3601286173633438E-2"/>
    <x v="0"/>
  </r>
  <r>
    <d v="2024-03-22T00:00:00"/>
    <s v="LinkedIn"/>
    <s v="Image"/>
    <n v="30102"/>
    <n v="1682"/>
    <n v="933"/>
    <n v="1821"/>
    <n v="725"/>
    <n v="0"/>
    <n v="29"/>
    <n v="0.1473656235466082"/>
    <n v="0.04"/>
    <x v="0"/>
  </r>
  <r>
    <d v="2024-03-23T00:00:00"/>
    <s v="Facebook"/>
    <s v="Text"/>
    <n v="7980"/>
    <n v="821"/>
    <n v="1038"/>
    <n v="775"/>
    <n v="492"/>
    <n v="0"/>
    <n v="12"/>
    <n v="0.3300751879699248"/>
    <n v="2.4390243902439025E-2"/>
    <x v="0"/>
  </r>
  <r>
    <d v="2024-03-24T00:00:00"/>
    <s v="Facebook"/>
    <s v="Link"/>
    <n v="30430"/>
    <n v="67"/>
    <n v="662"/>
    <n v="1916"/>
    <n v="212"/>
    <n v="0"/>
    <n v="26"/>
    <n v="8.6920801840289191E-2"/>
    <n v="0.12264150943396226"/>
    <x v="0"/>
  </r>
  <r>
    <d v="2024-03-25T00:00:00"/>
    <s v="TikTok"/>
    <s v="Link"/>
    <n v="20142"/>
    <n v="291"/>
    <n v="88"/>
    <n v="597"/>
    <n v="1888"/>
    <n v="0"/>
    <n v="26"/>
    <n v="4.8455962665077949E-2"/>
    <n v="1.3771186440677966E-2"/>
    <x v="0"/>
  </r>
  <r>
    <d v="2024-03-26T00:00:00"/>
    <s v="LinkedIn"/>
    <s v="Video"/>
    <n v="93476"/>
    <n v="970"/>
    <n v="928"/>
    <n v="1270"/>
    <n v="20"/>
    <n v="0"/>
    <n v="28"/>
    <n v="3.3891052248705547E-2"/>
    <n v="1.4"/>
    <x v="0"/>
  </r>
  <r>
    <d v="2024-03-27T00:00:00"/>
    <s v="Facebook"/>
    <s v="Image"/>
    <n v="34544"/>
    <n v="451"/>
    <n v="1720"/>
    <n v="316"/>
    <n v="1133"/>
    <n v="0"/>
    <n v="30"/>
    <n v="7.1995136637332105E-2"/>
    <n v="2.6478375992939101E-2"/>
    <x v="0"/>
  </r>
  <r>
    <d v="2024-03-28T00:00:00"/>
    <s v="TikTok"/>
    <s v="Ad"/>
    <n v="70176"/>
    <n v="876"/>
    <n v="237"/>
    <n v="1599"/>
    <n v="600"/>
    <n v="121"/>
    <n v="38"/>
    <n v="3.8645690834473327E-2"/>
    <n v="6.3333333333333339E-2"/>
    <x v="1"/>
  </r>
  <r>
    <d v="2024-03-29T00:00:00"/>
    <s v="Facebook"/>
    <s v="Image"/>
    <n v="32252"/>
    <n v="869"/>
    <n v="1318"/>
    <n v="1635"/>
    <n v="1285"/>
    <n v="0"/>
    <n v="14"/>
    <n v="0.11850427880441523"/>
    <n v="1.0894941634241245E-2"/>
    <x v="0"/>
  </r>
  <r>
    <d v="2024-03-30T00:00:00"/>
    <s v="Facebook"/>
    <s v="Image"/>
    <n v="66513"/>
    <n v="1232"/>
    <n v="1107"/>
    <n v="43"/>
    <n v="1304"/>
    <n v="0"/>
    <n v="16"/>
    <n v="3.5812547922962429E-2"/>
    <n v="1.2269938650306749E-2"/>
    <x v="0"/>
  </r>
  <r>
    <d v="2024-03-31T00:00:00"/>
    <s v="YouTube"/>
    <s v="Video"/>
    <n v="95181"/>
    <n v="304"/>
    <n v="606"/>
    <n v="889"/>
    <n v="13"/>
    <n v="0"/>
    <n v="19"/>
    <n v="1.8900831048213405E-2"/>
    <n v="1.4615384615384615"/>
    <x v="0"/>
  </r>
  <r>
    <d v="2024-04-01T00:00:00"/>
    <s v="Twitter"/>
    <s v="Video"/>
    <n v="75798"/>
    <n v="863"/>
    <n v="393"/>
    <n v="1370"/>
    <n v="1378"/>
    <n v="0"/>
    <n v="2"/>
    <n v="3.4644713580833264E-2"/>
    <n v="1.4513788098693759E-3"/>
    <x v="0"/>
  </r>
  <r>
    <d v="2024-04-02T00:00:00"/>
    <s v="YouTube"/>
    <s v="Link"/>
    <n v="9870"/>
    <n v="1962"/>
    <n v="1087"/>
    <n v="1124"/>
    <n v="1049"/>
    <n v="0"/>
    <n v="25"/>
    <n v="0.42279635258358661"/>
    <n v="2.3832221163012392E-2"/>
    <x v="0"/>
  </r>
  <r>
    <d v="2024-04-03T00:00:00"/>
    <s v="YouTube"/>
    <s v="Ad"/>
    <n v="3665"/>
    <n v="809"/>
    <n v="1798"/>
    <n v="972"/>
    <n v="99"/>
    <n v="325"/>
    <n v="49"/>
    <n v="0.97653478854024556"/>
    <n v="0.49494949494949497"/>
    <x v="1"/>
  </r>
  <r>
    <d v="2024-04-04T00:00:00"/>
    <s v="Twitter"/>
    <s v="Link"/>
    <n v="98952"/>
    <n v="43"/>
    <n v="741"/>
    <n v="1624"/>
    <n v="148"/>
    <n v="0"/>
    <n v="11"/>
    <n v="2.4335031126202604E-2"/>
    <n v="7.4324324324324328E-2"/>
    <x v="0"/>
  </r>
  <r>
    <d v="2024-04-05T00:00:00"/>
    <s v="Instagram"/>
    <s v="Image"/>
    <n v="77271"/>
    <n v="1515"/>
    <n v="1559"/>
    <n v="690"/>
    <n v="283"/>
    <n v="0"/>
    <n v="1"/>
    <n v="4.8711677084546594E-2"/>
    <n v="3.5335689045936395E-3"/>
    <x v="0"/>
  </r>
  <r>
    <d v="2024-04-06T00:00:00"/>
    <s v="Twitter"/>
    <s v="Ad"/>
    <n v="45374"/>
    <n v="1676"/>
    <n v="1326"/>
    <n v="368"/>
    <n v="1710"/>
    <n v="398"/>
    <n v="87"/>
    <n v="7.4271609291664833E-2"/>
    <n v="5.0877192982456139E-2"/>
    <x v="1"/>
  </r>
  <r>
    <d v="2024-04-07T00:00:00"/>
    <s v="LinkedIn"/>
    <s v="Text"/>
    <n v="83802"/>
    <n v="383"/>
    <n v="1671"/>
    <n v="286"/>
    <n v="139"/>
    <n v="0"/>
    <n v="22"/>
    <n v="2.7922961265840911E-2"/>
    <n v="0.15827338129496402"/>
    <x v="0"/>
  </r>
  <r>
    <d v="2024-04-08T00:00:00"/>
    <s v="LinkedIn"/>
    <s v="Image"/>
    <n v="39462"/>
    <n v="422"/>
    <n v="99"/>
    <n v="1630"/>
    <n v="418"/>
    <n v="0"/>
    <n v="28"/>
    <n v="5.4508134407784702E-2"/>
    <n v="6.6985645933014357E-2"/>
    <x v="0"/>
  </r>
  <r>
    <d v="2024-04-09T00:00:00"/>
    <s v="Facebook"/>
    <s v="Link"/>
    <n v="41642"/>
    <n v="1065"/>
    <n v="825"/>
    <n v="1679"/>
    <n v="1122"/>
    <n v="0"/>
    <n v="15"/>
    <n v="8.5706738389126361E-2"/>
    <n v="1.3368983957219251E-2"/>
    <x v="0"/>
  </r>
  <r>
    <m/>
    <m/>
    <m/>
    <m/>
    <m/>
    <m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d v="2024-01-01T00:00:00"/>
    <s v="TikTok"/>
    <s v="Image"/>
    <n v="4278"/>
    <n v="1528"/>
    <n v="573"/>
    <n v="511"/>
    <n v="467"/>
    <n v="0"/>
    <n v="4"/>
    <n v="0.61056568489948571"/>
    <n v="8.5653104925053538E-3"/>
    <s v="organic"/>
    <x v="0"/>
    <n v="2612"/>
  </r>
  <r>
    <d v="2024-01-02T00:00:00"/>
    <s v="TikTok"/>
    <s v="Image"/>
    <n v="89696"/>
    <n v="1526"/>
    <n v="1837"/>
    <n v="1126"/>
    <n v="188"/>
    <n v="0"/>
    <n v="18"/>
    <n v="5.0046824830538711E-2"/>
    <n v="9.5744680851063829E-2"/>
    <s v="organic"/>
    <x v="0"/>
    <n v="4489"/>
  </r>
  <r>
    <d v="2024-01-03T00:00:00"/>
    <s v="LinkedIn"/>
    <s v="Image"/>
    <n v="4905"/>
    <n v="201"/>
    <n v="457"/>
    <n v="486"/>
    <n v="1044"/>
    <n v="0"/>
    <n v="19"/>
    <n v="0.23323139653414882"/>
    <n v="1.8199233716475097E-2"/>
    <s v="organic"/>
    <x v="0"/>
    <n v="1144"/>
  </r>
  <r>
    <d v="2024-01-04T00:00:00"/>
    <s v="Facebook"/>
    <s v="Ad"/>
    <n v="27062"/>
    <n v="1476"/>
    <n v="1340"/>
    <n v="1446"/>
    <n v="1126"/>
    <n v="214"/>
    <n v="28"/>
    <n v="0.15749020767127336"/>
    <n v="2.4866785079928951E-2"/>
    <s v="paid"/>
    <x v="0"/>
    <n v="4262"/>
  </r>
  <r>
    <d v="2024-01-05T00:00:00"/>
    <s v="LinkedIn"/>
    <s v="Ad"/>
    <n v="37463"/>
    <n v="1667"/>
    <n v="1790"/>
    <n v="23"/>
    <n v="1564"/>
    <n v="412"/>
    <n v="20"/>
    <n v="9.2891653097723084E-2"/>
    <n v="1.278772378516624E-2"/>
    <s v="paid"/>
    <x v="0"/>
    <n v="3480"/>
  </r>
  <r>
    <d v="2024-01-06T00:00:00"/>
    <s v="TikTok"/>
    <s v="Text"/>
    <n v="45597"/>
    <n v="579"/>
    <n v="328"/>
    <n v="450"/>
    <n v="1970"/>
    <n v="0"/>
    <n v="24"/>
    <n v="2.9760729872579335E-2"/>
    <n v="1.2182741116751269E-2"/>
    <s v="organic"/>
    <x v="0"/>
    <n v="1357"/>
  </r>
  <r>
    <d v="2024-01-07T00:00:00"/>
    <s v="Twitter"/>
    <s v="Image"/>
    <n v="13156"/>
    <n v="788"/>
    <n v="208"/>
    <n v="745"/>
    <n v="1745"/>
    <n v="0"/>
    <n v="11"/>
    <n v="0.13233505624809971"/>
    <n v="6.3037249283667621E-3"/>
    <s v="organic"/>
    <x v="0"/>
    <n v="1741"/>
  </r>
  <r>
    <d v="2024-01-08T00:00:00"/>
    <s v="YouTube"/>
    <s v="Link"/>
    <n v="6695"/>
    <n v="1504"/>
    <n v="950"/>
    <n v="1108"/>
    <n v="265"/>
    <n v="0"/>
    <n v="29"/>
    <n v="0.53203883495145632"/>
    <n v="0.10943396226415095"/>
    <s v="organic"/>
    <x v="0"/>
    <n v="3562"/>
  </r>
  <r>
    <d v="2024-01-09T00:00:00"/>
    <s v="LinkedIn"/>
    <s v="Image"/>
    <n v="73357"/>
    <n v="610"/>
    <n v="1708"/>
    <n v="1297"/>
    <n v="1276"/>
    <n v="0"/>
    <n v="28"/>
    <n v="4.9279550690458987E-2"/>
    <n v="2.1943573667711599E-2"/>
    <s v="organic"/>
    <x v="0"/>
    <n v="3615"/>
  </r>
  <r>
    <d v="2024-01-10T00:00:00"/>
    <s v="Twitter"/>
    <s v="Ad"/>
    <n v="26203"/>
    <n v="1452"/>
    <n v="152"/>
    <n v="103"/>
    <n v="1364"/>
    <n v="116"/>
    <n v="98"/>
    <n v="6.5145212380261802E-2"/>
    <n v="7.1847507331378305E-2"/>
    <s v="paid"/>
    <x v="0"/>
    <n v="1707"/>
  </r>
  <r>
    <d v="2024-01-11T00:00:00"/>
    <s v="Twitter"/>
    <s v="Image"/>
    <n v="31512"/>
    <n v="1784"/>
    <n v="216"/>
    <n v="788"/>
    <n v="579"/>
    <n v="0"/>
    <n v="14"/>
    <n v="8.847423203858848E-2"/>
    <n v="2.4179620034542316E-2"/>
    <s v="organic"/>
    <x v="0"/>
    <n v="2788"/>
  </r>
  <r>
    <d v="2024-01-12T00:00:00"/>
    <s v="TikTok"/>
    <s v="Link"/>
    <n v="22319"/>
    <n v="768"/>
    <n v="737"/>
    <n v="439"/>
    <n v="1382"/>
    <n v="0"/>
    <n v="8"/>
    <n v="8.7100676553609035E-2"/>
    <n v="5.7887120115774236E-3"/>
    <s v="organic"/>
    <x v="0"/>
    <n v="1944"/>
  </r>
  <r>
    <d v="2024-01-13T00:00:00"/>
    <s v="TikTok"/>
    <s v="Image"/>
    <n v="80840"/>
    <n v="1310"/>
    <n v="360"/>
    <n v="1103"/>
    <n v="1503"/>
    <n v="0"/>
    <n v="7"/>
    <n v="3.430232558139535E-2"/>
    <n v="4.6573519627411842E-3"/>
    <s v="organic"/>
    <x v="0"/>
    <n v="2773"/>
  </r>
  <r>
    <d v="2024-01-14T00:00:00"/>
    <s v="Instagram"/>
    <s v="Text"/>
    <n v="50735"/>
    <n v="562"/>
    <n v="1905"/>
    <n v="1320"/>
    <n v="1419"/>
    <n v="0"/>
    <n v="17"/>
    <n v="7.4642751552182918E-2"/>
    <n v="1.1980267794221282E-2"/>
    <s v="organic"/>
    <x v="0"/>
    <n v="3787"/>
  </r>
  <r>
    <d v="2024-01-15T00:00:00"/>
    <s v="Instagram"/>
    <s v="Link"/>
    <n v="8331"/>
    <n v="479"/>
    <n v="1693"/>
    <n v="75"/>
    <n v="1658"/>
    <n v="0"/>
    <n v="10"/>
    <n v="0.26971552034569679"/>
    <n v="6.0313630880579009E-3"/>
    <s v="organic"/>
    <x v="0"/>
    <n v="2247"/>
  </r>
  <r>
    <d v="2024-01-16T00:00:00"/>
    <s v="LinkedIn"/>
    <s v="Link"/>
    <n v="9675"/>
    <n v="442"/>
    <n v="1880"/>
    <n v="1941"/>
    <n v="1171"/>
    <n v="0"/>
    <n v="28"/>
    <n v="0.44062015503875968"/>
    <n v="2.3911187019641331E-2"/>
    <s v="organic"/>
    <x v="0"/>
    <n v="4263"/>
  </r>
  <r>
    <d v="2024-01-17T00:00:00"/>
    <s v="TikTok"/>
    <s v="Link"/>
    <n v="28869"/>
    <n v="1352"/>
    <n v="1032"/>
    <n v="820"/>
    <n v="1821"/>
    <n v="0"/>
    <n v="29"/>
    <n v="0.11098410059233087"/>
    <n v="1.5925315760571115E-2"/>
    <s v="organic"/>
    <x v="0"/>
    <n v="3204"/>
  </r>
  <r>
    <d v="2024-01-18T00:00:00"/>
    <s v="TikTok"/>
    <s v="Text"/>
    <n v="19726"/>
    <n v="552"/>
    <n v="295"/>
    <n v="515"/>
    <n v="1535"/>
    <n v="0"/>
    <n v="17"/>
    <n v="6.904592923045727E-2"/>
    <n v="1.1074918566775244E-2"/>
    <s v="organic"/>
    <x v="0"/>
    <n v="1362"/>
  </r>
  <r>
    <d v="2024-01-19T00:00:00"/>
    <s v="YouTube"/>
    <s v="Link"/>
    <n v="98912"/>
    <n v="1207"/>
    <n v="887"/>
    <n v="1848"/>
    <n v="1205"/>
    <n v="0"/>
    <n v="12"/>
    <n v="3.9853607246845682E-2"/>
    <n v="9.9585062240663894E-3"/>
    <s v="organic"/>
    <x v="0"/>
    <n v="3942"/>
  </r>
  <r>
    <d v="2024-01-20T00:00:00"/>
    <s v="Twitter"/>
    <s v="Video"/>
    <n v="19131"/>
    <n v="1053"/>
    <n v="1020"/>
    <n v="196"/>
    <n v="1557"/>
    <n v="0"/>
    <n v="1"/>
    <n v="0.11860331399299566"/>
    <n v="6.4226075786769424E-4"/>
    <s v="organic"/>
    <x v="0"/>
    <n v="2269"/>
  </r>
  <r>
    <d v="2024-01-21T00:00:00"/>
    <s v="Facebook"/>
    <s v="Video"/>
    <n v="83240"/>
    <n v="337"/>
    <n v="1632"/>
    <n v="1403"/>
    <n v="874"/>
    <n v="0"/>
    <n v="19"/>
    <n v="4.0509370494954351E-2"/>
    <n v="2.1739130434782608E-2"/>
    <s v="organic"/>
    <x v="0"/>
    <n v="3372"/>
  </r>
  <r>
    <d v="2024-01-22T00:00:00"/>
    <s v="Facebook"/>
    <s v="Text"/>
    <n v="51019"/>
    <n v="1230"/>
    <n v="968"/>
    <n v="1093"/>
    <n v="524"/>
    <n v="0"/>
    <n v="17"/>
    <n v="6.4505380348497621E-2"/>
    <n v="3.2442748091603052E-2"/>
    <s v="organic"/>
    <x v="0"/>
    <n v="3291"/>
  </r>
  <r>
    <d v="2024-01-23T00:00:00"/>
    <s v="Facebook"/>
    <s v="Image"/>
    <n v="90353"/>
    <n v="1822"/>
    <n v="1109"/>
    <n v="1547"/>
    <n v="556"/>
    <n v="0"/>
    <n v="24"/>
    <n v="4.9561165650282776E-2"/>
    <n v="4.3165467625899283E-2"/>
    <s v="organic"/>
    <x v="0"/>
    <n v="4478"/>
  </r>
  <r>
    <d v="2024-01-24T00:00:00"/>
    <s v="TikTok"/>
    <s v="Link"/>
    <n v="15621"/>
    <n v="611"/>
    <n v="900"/>
    <n v="333"/>
    <n v="939"/>
    <n v="0"/>
    <n v="0"/>
    <n v="0.11804621983227706"/>
    <n v="0"/>
    <s v="organic"/>
    <x v="0"/>
    <n v="1844"/>
  </r>
  <r>
    <d v="2024-01-25T00:00:00"/>
    <s v="TikTok"/>
    <s v="Link"/>
    <n v="66612"/>
    <n v="1570"/>
    <n v="375"/>
    <n v="1049"/>
    <n v="1879"/>
    <n v="0"/>
    <n v="3"/>
    <n v="4.4946856422266257E-2"/>
    <n v="1.5965939329430547E-3"/>
    <s v="organic"/>
    <x v="0"/>
    <n v="2994"/>
  </r>
  <r>
    <d v="2024-01-26T00:00:00"/>
    <s v="TikTok"/>
    <s v="Link"/>
    <n v="84748"/>
    <n v="1049"/>
    <n v="1257"/>
    <n v="417"/>
    <n v="323"/>
    <n v="0"/>
    <n v="11"/>
    <n v="3.2130551753433712E-2"/>
    <n v="3.4055727554179564E-2"/>
    <s v="organic"/>
    <x v="0"/>
    <n v="2723"/>
  </r>
  <r>
    <d v="2024-01-27T00:00:00"/>
    <s v="Instagram"/>
    <s v="Ad"/>
    <n v="70514"/>
    <n v="1891"/>
    <n v="11"/>
    <n v="1236"/>
    <n v="673"/>
    <n v="250"/>
    <n v="2"/>
    <n v="4.4501801060782255E-2"/>
    <n v="2.9717682020802376E-3"/>
    <s v="paid"/>
    <x v="0"/>
    <n v="3138"/>
  </r>
  <r>
    <d v="2024-01-28T00:00:00"/>
    <s v="Facebook"/>
    <s v="Link"/>
    <n v="41306"/>
    <n v="500"/>
    <n v="128"/>
    <n v="503"/>
    <n v="1808"/>
    <n v="0"/>
    <n v="18"/>
    <n v="2.7381010022756985E-2"/>
    <n v="9.9557522123893804E-3"/>
    <s v="organic"/>
    <x v="0"/>
    <n v="1131"/>
  </r>
  <r>
    <d v="2024-01-29T00:00:00"/>
    <s v="Facebook"/>
    <s v="Image"/>
    <n v="96932"/>
    <n v="1005"/>
    <n v="1681"/>
    <n v="151"/>
    <n v="1567"/>
    <n v="0"/>
    <n v="17"/>
    <n v="2.92679404118351E-2"/>
    <n v="1.0848755583918315E-2"/>
    <s v="organic"/>
    <x v="0"/>
    <n v="2837"/>
  </r>
  <r>
    <d v="2024-01-30T00:00:00"/>
    <s v="Instagram"/>
    <s v="Video"/>
    <n v="87474"/>
    <n v="983"/>
    <n v="1949"/>
    <n v="1135"/>
    <n v="348"/>
    <n v="0"/>
    <n v="8"/>
    <n v="4.6493815305119236E-2"/>
    <n v="2.2988505747126436E-2"/>
    <s v="organic"/>
    <x v="0"/>
    <n v="4067"/>
  </r>
  <r>
    <d v="2024-01-31T00:00:00"/>
    <s v="YouTube"/>
    <s v="Ad"/>
    <n v="56461"/>
    <n v="1985"/>
    <n v="443"/>
    <n v="1912"/>
    <n v="1114"/>
    <n v="386"/>
    <n v="93"/>
    <n v="7.6867218079736455E-2"/>
    <n v="8.3482944344703769E-2"/>
    <s v="paid"/>
    <x v="0"/>
    <n v="4340"/>
  </r>
  <r>
    <d v="2024-02-01T00:00:00"/>
    <s v="TikTok"/>
    <s v="Video"/>
    <n v="94447"/>
    <n v="648"/>
    <n v="827"/>
    <n v="1385"/>
    <n v="1340"/>
    <n v="0"/>
    <n v="11"/>
    <n v="3.0281533558503711E-2"/>
    <n v="8.2089552238805968E-3"/>
    <s v="organic"/>
    <x v="1"/>
    <n v="2860"/>
  </r>
  <r>
    <d v="2024-02-02T00:00:00"/>
    <s v="LinkedIn"/>
    <s v="Ad"/>
    <n v="60177"/>
    <n v="257"/>
    <n v="517"/>
    <n v="470"/>
    <n v="141"/>
    <n v="173"/>
    <n v="2"/>
    <n v="2.0672349901125014E-2"/>
    <n v="1.4184397163120567E-2"/>
    <s v="paid"/>
    <x v="1"/>
    <n v="1244"/>
  </r>
  <r>
    <d v="2024-02-03T00:00:00"/>
    <s v="YouTube"/>
    <s v="Ad"/>
    <n v="31161"/>
    <n v="1215"/>
    <n v="461"/>
    <n v="24"/>
    <n v="155"/>
    <n v="362"/>
    <n v="80"/>
    <n v="5.4555373704309872E-2"/>
    <n v="0.5161290322580645"/>
    <s v="paid"/>
    <x v="1"/>
    <n v="1700"/>
  </r>
  <r>
    <d v="2024-02-04T00:00:00"/>
    <s v="Facebook"/>
    <s v="Video"/>
    <n v="9834"/>
    <n v="1864"/>
    <n v="74"/>
    <n v="1770"/>
    <n v="686"/>
    <n v="0"/>
    <n v="2"/>
    <n v="0.37705918242830994"/>
    <n v="2.9154518950437317E-3"/>
    <s v="organic"/>
    <x v="1"/>
    <n v="3708"/>
  </r>
  <r>
    <d v="2024-02-05T00:00:00"/>
    <s v="YouTube"/>
    <s v="Video"/>
    <n v="37500"/>
    <n v="1380"/>
    <n v="1004"/>
    <n v="448"/>
    <n v="1114"/>
    <n v="0"/>
    <n v="4"/>
    <n v="7.5520000000000004E-2"/>
    <n v="3.5906642728904849E-3"/>
    <s v="organic"/>
    <x v="1"/>
    <n v="2832"/>
  </r>
  <r>
    <d v="2024-02-06T00:00:00"/>
    <s v="TikTok"/>
    <s v="Ad"/>
    <n v="76525"/>
    <n v="978"/>
    <n v="507"/>
    <n v="1616"/>
    <n v="978"/>
    <n v="413"/>
    <n v="52"/>
    <n v="4.0522704998366549E-2"/>
    <n v="5.3169734151329244E-2"/>
    <s v="paid"/>
    <x v="1"/>
    <n v="3101"/>
  </r>
  <r>
    <d v="2024-02-07T00:00:00"/>
    <s v="Instagram"/>
    <s v="Image"/>
    <n v="13704"/>
    <n v="1359"/>
    <n v="892"/>
    <n v="735"/>
    <n v="877"/>
    <n v="0"/>
    <n v="13"/>
    <n v="0.21789258610624634"/>
    <n v="1.4823261117445839E-2"/>
    <s v="organic"/>
    <x v="1"/>
    <n v="2986"/>
  </r>
  <r>
    <d v="2024-02-08T00:00:00"/>
    <s v="LinkedIn"/>
    <s v="Image"/>
    <n v="89259"/>
    <n v="1348"/>
    <n v="1333"/>
    <n v="211"/>
    <n v="134"/>
    <n v="0"/>
    <n v="12"/>
    <n v="3.2400094108157161E-2"/>
    <n v="8.9552238805970144E-2"/>
    <s v="organic"/>
    <x v="1"/>
    <n v="2892"/>
  </r>
  <r>
    <d v="2024-02-09T00:00:00"/>
    <s v="TikTok"/>
    <s v="Link"/>
    <n v="15322"/>
    <n v="519"/>
    <n v="402"/>
    <n v="399"/>
    <n v="1108"/>
    <n v="0"/>
    <n v="14"/>
    <n v="8.6150633076621852E-2"/>
    <n v="1.263537906137184E-2"/>
    <s v="organic"/>
    <x v="1"/>
    <n v="1320"/>
  </r>
  <r>
    <d v="2024-02-10T00:00:00"/>
    <s v="Instagram"/>
    <s v="Text"/>
    <n v="25050"/>
    <n v="580"/>
    <n v="957"/>
    <n v="521"/>
    <n v="1800"/>
    <n v="0"/>
    <n v="29"/>
    <n v="8.2155688622754491E-2"/>
    <n v="1.6111111111111111E-2"/>
    <s v="organic"/>
    <x v="1"/>
    <n v="2058"/>
  </r>
  <r>
    <d v="2024-02-11T00:00:00"/>
    <s v="Facebook"/>
    <s v="Text"/>
    <n v="73132"/>
    <n v="210"/>
    <n v="113"/>
    <n v="1345"/>
    <n v="1117"/>
    <n v="0"/>
    <n v="26"/>
    <n v="2.2808073073346823E-2"/>
    <n v="2.3276633840644583E-2"/>
    <s v="organic"/>
    <x v="1"/>
    <n v="1668"/>
  </r>
  <r>
    <d v="2024-02-12T00:00:00"/>
    <s v="Facebook"/>
    <s v="Image"/>
    <n v="99771"/>
    <n v="1748"/>
    <n v="494"/>
    <n v="350"/>
    <n v="842"/>
    <n v="0"/>
    <n v="15"/>
    <n v="2.5979493039059446E-2"/>
    <n v="1.7814726840855107E-2"/>
    <s v="organic"/>
    <x v="1"/>
    <n v="2592"/>
  </r>
  <r>
    <d v="2024-02-13T00:00:00"/>
    <s v="LinkedIn"/>
    <s v="Video"/>
    <n v="53565"/>
    <n v="1858"/>
    <n v="130"/>
    <n v="347"/>
    <n v="786"/>
    <n v="0"/>
    <n v="0"/>
    <n v="4.3591897694389994E-2"/>
    <n v="0"/>
    <s v="organic"/>
    <x v="1"/>
    <n v="2335"/>
  </r>
  <r>
    <d v="2024-02-14T00:00:00"/>
    <s v="LinkedIn"/>
    <s v="Link"/>
    <n v="60638"/>
    <n v="594"/>
    <n v="876"/>
    <n v="1436"/>
    <n v="1970"/>
    <n v="0"/>
    <n v="23"/>
    <n v="4.7923744186813548E-2"/>
    <n v="1.1675126903553299E-2"/>
    <s v="organic"/>
    <x v="1"/>
    <n v="2906"/>
  </r>
  <r>
    <d v="2024-02-15T00:00:00"/>
    <s v="YouTube"/>
    <s v="Text"/>
    <n v="21289"/>
    <n v="398"/>
    <n v="617"/>
    <n v="455"/>
    <n v="1993"/>
    <n v="0"/>
    <n v="1"/>
    <n v="6.9049743999248445E-2"/>
    <n v="5.0175614651279475E-4"/>
    <s v="organic"/>
    <x v="1"/>
    <n v="1470"/>
  </r>
  <r>
    <d v="2024-02-16T00:00:00"/>
    <s v="YouTube"/>
    <s v="Ad"/>
    <n v="8989"/>
    <n v="1541"/>
    <n v="652"/>
    <n v="127"/>
    <n v="112"/>
    <n v="299"/>
    <n v="61"/>
    <n v="0.25809322505284238"/>
    <n v="0.5446428571428571"/>
    <s v="paid"/>
    <x v="1"/>
    <n v="2320"/>
  </r>
  <r>
    <d v="2024-02-17T00:00:00"/>
    <s v="YouTube"/>
    <s v="Ad"/>
    <n v="21635"/>
    <n v="126"/>
    <n v="1977"/>
    <n v="1050"/>
    <n v="174"/>
    <n v="435"/>
    <n v="23"/>
    <n v="0.14573607580309683"/>
    <n v="0.13218390804597702"/>
    <s v="paid"/>
    <x v="1"/>
    <n v="3153"/>
  </r>
  <r>
    <d v="2024-02-18T00:00:00"/>
    <s v="Facebook"/>
    <s v="Ad"/>
    <n v="9907"/>
    <n v="1392"/>
    <n v="1775"/>
    <n v="491"/>
    <n v="836"/>
    <n v="61"/>
    <n v="72"/>
    <n v="0.36923387503785204"/>
    <n v="8.6124401913875603E-2"/>
    <s v="paid"/>
    <x v="1"/>
    <n v="3658"/>
  </r>
  <r>
    <d v="2024-02-19T00:00:00"/>
    <s v="Instagram"/>
    <s v="Ad"/>
    <n v="78924"/>
    <n v="91"/>
    <n v="1278"/>
    <n v="177"/>
    <n v="868"/>
    <n v="336"/>
    <n v="74"/>
    <n v="1.9588464852262937E-2"/>
    <n v="8.5253456221198162E-2"/>
    <s v="paid"/>
    <x v="1"/>
    <n v="1546"/>
  </r>
  <r>
    <d v="2024-02-20T00:00:00"/>
    <s v="YouTube"/>
    <s v="Ad"/>
    <n v="42467"/>
    <n v="1924"/>
    <n v="544"/>
    <n v="428"/>
    <n v="1381"/>
    <n v="366"/>
    <n v="40"/>
    <n v="6.8194127204653024E-2"/>
    <n v="2.8964518464880521E-2"/>
    <s v="paid"/>
    <x v="1"/>
    <n v="2896"/>
  </r>
  <r>
    <d v="2024-02-21T00:00:00"/>
    <s v="Instagram"/>
    <s v="Link"/>
    <n v="52876"/>
    <n v="278"/>
    <n v="1385"/>
    <n v="1331"/>
    <n v="624"/>
    <n v="0"/>
    <n v="14"/>
    <n v="5.6623042590211059E-2"/>
    <n v="2.2435897435897436E-2"/>
    <s v="organic"/>
    <x v="1"/>
    <n v="2994"/>
  </r>
  <r>
    <d v="2024-02-22T00:00:00"/>
    <s v="Twitter"/>
    <s v="Image"/>
    <n v="2220"/>
    <n v="948"/>
    <n v="1282"/>
    <n v="1163"/>
    <n v="214"/>
    <n v="0"/>
    <n v="2"/>
    <n v="1.5283783783783784"/>
    <n v="9.3457943925233638E-3"/>
    <s v="organic"/>
    <x v="1"/>
    <n v="3393"/>
  </r>
  <r>
    <d v="2024-02-23T00:00:00"/>
    <s v="YouTube"/>
    <s v="Video"/>
    <n v="67307"/>
    <n v="553"/>
    <n v="281"/>
    <n v="1921"/>
    <n v="724"/>
    <n v="0"/>
    <n v="28"/>
    <n v="4.0931849584738583E-2"/>
    <n v="3.8674033149171269E-2"/>
    <s v="organic"/>
    <x v="1"/>
    <n v="2755"/>
  </r>
  <r>
    <d v="2024-02-24T00:00:00"/>
    <s v="Facebook"/>
    <s v="Video"/>
    <n v="49434"/>
    <n v="593"/>
    <n v="333"/>
    <n v="907"/>
    <n v="1717"/>
    <n v="0"/>
    <n v="17"/>
    <n v="3.7079742687219322E-2"/>
    <n v="9.9009900990099011E-3"/>
    <s v="organic"/>
    <x v="1"/>
    <n v="1833"/>
  </r>
  <r>
    <d v="2024-02-25T00:00:00"/>
    <s v="TikTok"/>
    <s v="Link"/>
    <n v="81173"/>
    <n v="1662"/>
    <n v="1349"/>
    <n v="1093"/>
    <n v="26"/>
    <n v="0"/>
    <n v="21"/>
    <n v="5.05586833060254E-2"/>
    <n v="0.80769230769230771"/>
    <s v="organic"/>
    <x v="1"/>
    <n v="4104"/>
  </r>
  <r>
    <d v="2024-02-26T00:00:00"/>
    <s v="YouTube"/>
    <s v="Link"/>
    <n v="87951"/>
    <n v="222"/>
    <n v="1932"/>
    <n v="1808"/>
    <n v="285"/>
    <n v="0"/>
    <n v="8"/>
    <n v="4.5047810712783257E-2"/>
    <n v="2.8070175438596492E-2"/>
    <s v="organic"/>
    <x v="1"/>
    <n v="3962"/>
  </r>
  <r>
    <d v="2024-02-27T00:00:00"/>
    <s v="Facebook"/>
    <s v="Image"/>
    <n v="98310"/>
    <n v="1143"/>
    <n v="328"/>
    <n v="567"/>
    <n v="587"/>
    <n v="0"/>
    <n v="19"/>
    <n v="2.0730342793205167E-2"/>
    <n v="3.2367972742759793E-2"/>
    <s v="organic"/>
    <x v="1"/>
    <n v="2038"/>
  </r>
  <r>
    <d v="2024-02-28T00:00:00"/>
    <s v="Instagram"/>
    <s v="Link"/>
    <n v="27685"/>
    <n v="1417"/>
    <n v="1308"/>
    <n v="1756"/>
    <n v="550"/>
    <n v="0"/>
    <n v="16"/>
    <n v="0.16185660104749863"/>
    <n v="2.9090909090909091E-2"/>
    <s v="organic"/>
    <x v="1"/>
    <n v="4481"/>
  </r>
  <r>
    <d v="2024-02-29T00:00:00"/>
    <s v="LinkedIn"/>
    <s v="Link"/>
    <n v="7658"/>
    <n v="199"/>
    <n v="1309"/>
    <n v="877"/>
    <n v="1708"/>
    <n v="0"/>
    <n v="8"/>
    <n v="0.31143901802037083"/>
    <n v="4.6838407494145199E-3"/>
    <s v="organic"/>
    <x v="1"/>
    <n v="2385"/>
  </r>
  <r>
    <d v="2024-03-01T00:00:00"/>
    <s v="Facebook"/>
    <s v="Image"/>
    <n v="44719"/>
    <n v="1589"/>
    <n v="277"/>
    <n v="1314"/>
    <n v="546"/>
    <n v="0"/>
    <n v="5"/>
    <n v="7.1110713566940223E-2"/>
    <n v="9.1575091575091579E-3"/>
    <s v="organic"/>
    <x v="2"/>
    <n v="3180"/>
  </r>
  <r>
    <d v="2024-03-02T00:00:00"/>
    <s v="TikTok"/>
    <s v="Text"/>
    <n v="73309"/>
    <n v="1455"/>
    <n v="885"/>
    <n v="1158"/>
    <n v="29"/>
    <n v="0"/>
    <n v="3"/>
    <n v="4.771583298094368E-2"/>
    <n v="0.10344827586206896"/>
    <s v="organic"/>
    <x v="2"/>
    <n v="3498"/>
  </r>
  <r>
    <d v="2024-03-03T00:00:00"/>
    <s v="Facebook"/>
    <s v="Video"/>
    <n v="72511"/>
    <n v="83"/>
    <n v="1719"/>
    <n v="766"/>
    <n v="1202"/>
    <n v="0"/>
    <n v="17"/>
    <n v="3.5415316296837723E-2"/>
    <n v="1.4143094841930116E-2"/>
    <s v="organic"/>
    <x v="2"/>
    <n v="2568"/>
  </r>
  <r>
    <d v="2024-03-04T00:00:00"/>
    <s v="Instagram"/>
    <s v="Text"/>
    <n v="17704"/>
    <n v="95"/>
    <n v="641"/>
    <n v="756"/>
    <n v="1851"/>
    <n v="0"/>
    <n v="29"/>
    <n v="8.4274740171712603E-2"/>
    <n v="1.5667206915180983E-2"/>
    <s v="organic"/>
    <x v="2"/>
    <n v="1492"/>
  </r>
  <r>
    <d v="2024-03-05T00:00:00"/>
    <s v="Facebook"/>
    <s v="Link"/>
    <n v="28535"/>
    <n v="1406"/>
    <n v="521"/>
    <n v="1375"/>
    <n v="220"/>
    <n v="0"/>
    <n v="11"/>
    <n v="0.11571753986332574"/>
    <n v="0.05"/>
    <s v="organic"/>
    <x v="2"/>
    <n v="3302"/>
  </r>
  <r>
    <d v="2024-03-06T00:00:00"/>
    <s v="YouTube"/>
    <s v="Text"/>
    <n v="82351"/>
    <n v="1544"/>
    <n v="326"/>
    <n v="1905"/>
    <n v="1914"/>
    <n v="0"/>
    <n v="7"/>
    <n v="4.584036623720416E-2"/>
    <n v="3.6572622779519333E-3"/>
    <s v="organic"/>
    <x v="2"/>
    <n v="3775"/>
  </r>
  <r>
    <d v="2024-03-07T00:00:00"/>
    <s v="Instagram"/>
    <s v="Video"/>
    <n v="55040"/>
    <n v="60"/>
    <n v="377"/>
    <n v="1518"/>
    <n v="1903"/>
    <n v="0"/>
    <n v="10"/>
    <n v="3.5519622093023256E-2"/>
    <n v="5.254860746190226E-3"/>
    <s v="organic"/>
    <x v="2"/>
    <n v="1955"/>
  </r>
  <r>
    <d v="2024-03-08T00:00:00"/>
    <s v="LinkedIn"/>
    <s v="Video"/>
    <n v="35970"/>
    <n v="336"/>
    <n v="1622"/>
    <n v="1446"/>
    <n v="231"/>
    <n v="0"/>
    <n v="12"/>
    <n v="9.4634417570197388E-2"/>
    <n v="5.1948051948051951E-2"/>
    <s v="organic"/>
    <x v="2"/>
    <n v="3404"/>
  </r>
  <r>
    <d v="2024-03-09T00:00:00"/>
    <s v="Facebook"/>
    <s v="Text"/>
    <n v="30154"/>
    <n v="418"/>
    <n v="1682"/>
    <n v="1890"/>
    <n v="952"/>
    <n v="0"/>
    <n v="11"/>
    <n v="0.13232075346554353"/>
    <n v="1.1554621848739496E-2"/>
    <s v="organic"/>
    <x v="2"/>
    <n v="3990"/>
  </r>
  <r>
    <d v="2024-03-10T00:00:00"/>
    <s v="Twitter"/>
    <s v="Video"/>
    <n v="30219"/>
    <n v="58"/>
    <n v="1361"/>
    <n v="405"/>
    <n v="826"/>
    <n v="0"/>
    <n v="10"/>
    <n v="6.0359376551176409E-2"/>
    <n v="1.2106537530266344E-2"/>
    <s v="organic"/>
    <x v="2"/>
    <n v="1824"/>
  </r>
  <r>
    <d v="2024-03-11T00:00:00"/>
    <s v="Twitter"/>
    <s v="Image"/>
    <n v="37585"/>
    <n v="729"/>
    <n v="1323"/>
    <n v="1053"/>
    <n v="828"/>
    <n v="0"/>
    <n v="21"/>
    <n v="8.2612744445922578E-2"/>
    <n v="2.5362318840579712E-2"/>
    <s v="organic"/>
    <x v="2"/>
    <n v="3105"/>
  </r>
  <r>
    <d v="2024-03-12T00:00:00"/>
    <s v="YouTube"/>
    <s v="Link"/>
    <n v="4617"/>
    <n v="246"/>
    <n v="1806"/>
    <n v="1997"/>
    <n v="544"/>
    <n v="0"/>
    <n v="5"/>
    <n v="0.87697639159627461"/>
    <n v="9.1911764705882356E-3"/>
    <s v="organic"/>
    <x v="2"/>
    <n v="4049"/>
  </r>
  <r>
    <d v="2024-03-13T00:00:00"/>
    <s v="YouTube"/>
    <s v="Link"/>
    <n v="6014"/>
    <n v="232"/>
    <n v="1231"/>
    <n v="899"/>
    <n v="717"/>
    <n v="0"/>
    <n v="23"/>
    <n v="0.39275024941802461"/>
    <n v="3.2078103207810321E-2"/>
    <s v="organic"/>
    <x v="2"/>
    <n v="2362"/>
  </r>
  <r>
    <d v="2024-03-14T00:00:00"/>
    <s v="Twitter"/>
    <s v="Text"/>
    <n v="80457"/>
    <n v="1057"/>
    <n v="246"/>
    <n v="798"/>
    <n v="1852"/>
    <n v="0"/>
    <n v="18"/>
    <n v="2.6113327615993637E-2"/>
    <n v="9.7192224622030237E-3"/>
    <s v="organic"/>
    <x v="2"/>
    <n v="2101"/>
  </r>
  <r>
    <d v="2024-03-15T00:00:00"/>
    <s v="Instagram"/>
    <s v="Link"/>
    <n v="6817"/>
    <n v="1461"/>
    <n v="903"/>
    <n v="13"/>
    <n v="1074"/>
    <n v="0"/>
    <n v="29"/>
    <n v="0.34868710576499928"/>
    <n v="2.7001862197392923E-2"/>
    <s v="organic"/>
    <x v="2"/>
    <n v="2377"/>
  </r>
  <r>
    <d v="2024-03-16T00:00:00"/>
    <s v="YouTube"/>
    <s v="Video"/>
    <n v="48739"/>
    <n v="893"/>
    <n v="153"/>
    <n v="1953"/>
    <n v="1370"/>
    <n v="0"/>
    <n v="29"/>
    <n v="6.1531832823816655E-2"/>
    <n v="2.1167883211678833E-2"/>
    <s v="organic"/>
    <x v="2"/>
    <n v="2999"/>
  </r>
  <r>
    <d v="2024-03-17T00:00:00"/>
    <s v="Twitter"/>
    <s v="Ad"/>
    <n v="42145"/>
    <n v="1368"/>
    <n v="1746"/>
    <n v="265"/>
    <n v="1484"/>
    <n v="460"/>
    <n v="38"/>
    <n v="8.0175584292324117E-2"/>
    <n v="2.5606469002695417E-2"/>
    <s v="paid"/>
    <x v="2"/>
    <n v="3379"/>
  </r>
  <r>
    <d v="2024-03-18T00:00:00"/>
    <s v="YouTube"/>
    <s v="Link"/>
    <n v="88410"/>
    <n v="846"/>
    <n v="678"/>
    <n v="834"/>
    <n v="1437"/>
    <n v="0"/>
    <n v="9"/>
    <n v="2.667119104173736E-2"/>
    <n v="6.2630480167014616E-3"/>
    <s v="organic"/>
    <x v="2"/>
    <n v="2358"/>
  </r>
  <r>
    <d v="2024-03-19T00:00:00"/>
    <s v="YouTube"/>
    <s v="Video"/>
    <n v="26144"/>
    <n v="871"/>
    <n v="1371"/>
    <n v="1935"/>
    <n v="786"/>
    <n v="0"/>
    <n v="21"/>
    <n v="0.15976897184822522"/>
    <n v="2.6717557251908396E-2"/>
    <s v="organic"/>
    <x v="2"/>
    <n v="4177"/>
  </r>
  <r>
    <d v="2024-03-20T00:00:00"/>
    <s v="TikTok"/>
    <s v="Video"/>
    <n v="81676"/>
    <n v="1175"/>
    <n v="626"/>
    <n v="841"/>
    <n v="1132"/>
    <n v="0"/>
    <n v="26"/>
    <n v="3.2347323571183702E-2"/>
    <n v="2.2968197879858657E-2"/>
    <s v="organic"/>
    <x v="2"/>
    <n v="2642"/>
  </r>
  <r>
    <d v="2024-03-21T00:00:00"/>
    <s v="Facebook"/>
    <s v="Link"/>
    <n v="38606"/>
    <n v="440"/>
    <n v="890"/>
    <n v="1619"/>
    <n v="1197"/>
    <n v="0"/>
    <n v="19"/>
    <n v="7.6387090089623369E-2"/>
    <n v="1.5873015873015872E-2"/>
    <s v="organic"/>
    <x v="2"/>
    <n v="2949"/>
  </r>
  <r>
    <d v="2024-03-22T00:00:00"/>
    <s v="TikTok"/>
    <s v="Link"/>
    <n v="61946"/>
    <n v="914"/>
    <n v="915"/>
    <n v="1393"/>
    <n v="447"/>
    <n v="0"/>
    <n v="16"/>
    <n v="5.2013043618635589E-2"/>
    <n v="3.5794183445190156E-2"/>
    <s v="organic"/>
    <x v="2"/>
    <n v="3222"/>
  </r>
  <r>
    <d v="2024-03-23T00:00:00"/>
    <s v="LinkedIn"/>
    <s v="Video"/>
    <n v="87356"/>
    <n v="183"/>
    <n v="591"/>
    <n v="1065"/>
    <n v="1369"/>
    <n v="0"/>
    <n v="20"/>
    <n v="2.1051788085535053E-2"/>
    <n v="1.4609203798392988E-2"/>
    <s v="organic"/>
    <x v="2"/>
    <n v="1839"/>
  </r>
  <r>
    <d v="2024-03-24T00:00:00"/>
    <s v="YouTube"/>
    <s v="Link"/>
    <n v="13240"/>
    <n v="1686"/>
    <n v="1959"/>
    <n v="1548"/>
    <n v="491"/>
    <n v="0"/>
    <n v="21"/>
    <n v="0.3922205438066465"/>
    <n v="4.2769857433808553E-2"/>
    <s v="organic"/>
    <x v="2"/>
    <n v="5193"/>
  </r>
  <r>
    <d v="2024-03-25T00:00:00"/>
    <s v="Twitter"/>
    <s v="Video"/>
    <n v="27100"/>
    <n v="311"/>
    <n v="60"/>
    <n v="104"/>
    <n v="511"/>
    <n v="0"/>
    <n v="15"/>
    <n v="1.7527675276752766E-2"/>
    <n v="2.9354207436399216E-2"/>
    <s v="organic"/>
    <x v="2"/>
    <n v="475"/>
  </r>
  <r>
    <d v="2024-03-26T00:00:00"/>
    <s v="YouTube"/>
    <s v="Image"/>
    <n v="60692"/>
    <n v="858"/>
    <n v="1824"/>
    <n v="1299"/>
    <n v="1188"/>
    <n v="0"/>
    <n v="6"/>
    <n v="6.5593488433401431E-2"/>
    <n v="5.0505050505050509E-3"/>
    <s v="organic"/>
    <x v="2"/>
    <n v="3981"/>
  </r>
  <r>
    <d v="2024-03-27T00:00:00"/>
    <s v="TikTok"/>
    <s v="Text"/>
    <n v="65799"/>
    <n v="828"/>
    <n v="509"/>
    <n v="312"/>
    <n v="1353"/>
    <n v="0"/>
    <n v="22"/>
    <n v="2.5061171142418577E-2"/>
    <n v="1.6260162601626018E-2"/>
    <s v="organic"/>
    <x v="2"/>
    <n v="1649"/>
  </r>
  <r>
    <d v="2024-03-28T00:00:00"/>
    <s v="Facebook"/>
    <s v="Image"/>
    <n v="56724"/>
    <n v="458"/>
    <n v="370"/>
    <n v="1656"/>
    <n v="1971"/>
    <n v="0"/>
    <n v="22"/>
    <n v="4.3790987941612014E-2"/>
    <n v="1.1161846778285134E-2"/>
    <s v="organic"/>
    <x v="2"/>
    <n v="2484"/>
  </r>
  <r>
    <d v="2024-03-29T00:00:00"/>
    <s v="YouTube"/>
    <s v="Text"/>
    <n v="7582"/>
    <n v="1151"/>
    <n v="520"/>
    <n v="1888"/>
    <n v="1747"/>
    <n v="0"/>
    <n v="3"/>
    <n v="0.46940121340015828"/>
    <n v="1.7172295363480253E-3"/>
    <s v="organic"/>
    <x v="2"/>
    <n v="3559"/>
  </r>
  <r>
    <d v="2024-03-30T00:00:00"/>
    <s v="LinkedIn"/>
    <s v="Video"/>
    <n v="61901"/>
    <n v="1377"/>
    <n v="1097"/>
    <n v="1154"/>
    <n v="1229"/>
    <n v="0"/>
    <n v="10"/>
    <n v="5.8609715513481202E-2"/>
    <n v="8.1366965012205049E-3"/>
    <s v="organic"/>
    <x v="2"/>
    <n v="3628"/>
  </r>
  <r>
    <d v="2024-03-31T00:00:00"/>
    <s v="LinkedIn"/>
    <s v="Ad"/>
    <n v="95276"/>
    <n v="1836"/>
    <n v="1043"/>
    <n v="883"/>
    <n v="1711"/>
    <n v="464"/>
    <n v="70"/>
    <n v="3.9485284856627063E-2"/>
    <n v="4.0911747516072475E-2"/>
    <s v="paid"/>
    <x v="2"/>
    <n v="3762"/>
  </r>
  <r>
    <d v="2024-04-01T00:00:00"/>
    <s v="LinkedIn"/>
    <s v="Video"/>
    <n v="98472"/>
    <n v="1774"/>
    <n v="982"/>
    <n v="931"/>
    <n v="540"/>
    <n v="0"/>
    <n v="24"/>
    <n v="3.7442115525225445E-2"/>
    <n v="4.4444444444444446E-2"/>
    <s v="organic"/>
    <x v="3"/>
    <n v="3687"/>
  </r>
  <r>
    <d v="2024-04-02T00:00:00"/>
    <s v="Instagram"/>
    <s v="Link"/>
    <n v="69327"/>
    <n v="1002"/>
    <n v="1293"/>
    <n v="499"/>
    <n v="572"/>
    <n v="0"/>
    <n v="14"/>
    <n v="4.0301758333693941E-2"/>
    <n v="2.4475524475524476E-2"/>
    <s v="organic"/>
    <x v="3"/>
    <n v="2794"/>
  </r>
  <r>
    <d v="2024-04-03T00:00:00"/>
    <s v="Facebook"/>
    <s v="Link"/>
    <n v="31735"/>
    <n v="566"/>
    <n v="697"/>
    <n v="664"/>
    <n v="1838"/>
    <n v="0"/>
    <n v="17"/>
    <n v="6.0721600756262803E-2"/>
    <n v="9.2491838955386287E-3"/>
    <s v="organic"/>
    <x v="3"/>
    <n v="1927"/>
  </r>
  <r>
    <d v="2024-04-04T00:00:00"/>
    <s v="Facebook"/>
    <s v="Video"/>
    <n v="20769"/>
    <n v="483"/>
    <n v="794"/>
    <n v="1431"/>
    <n v="322"/>
    <n v="0"/>
    <n v="22"/>
    <n v="0.13038663392556213"/>
    <n v="6.8322981366459631E-2"/>
    <s v="organic"/>
    <x v="3"/>
    <n v="2708"/>
  </r>
  <r>
    <d v="2024-04-05T00:00:00"/>
    <s v="Instagram"/>
    <s v="Image"/>
    <n v="55377"/>
    <n v="844"/>
    <n v="687"/>
    <n v="1121"/>
    <n v="964"/>
    <n v="0"/>
    <n v="13"/>
    <n v="4.7889918197085435E-2"/>
    <n v="1.3485477178423237E-2"/>
    <s v="organic"/>
    <x v="3"/>
    <n v="2652"/>
  </r>
  <r>
    <d v="2024-04-06T00:00:00"/>
    <s v="Facebook"/>
    <s v="Video"/>
    <n v="56069"/>
    <n v="807"/>
    <n v="1863"/>
    <n v="1586"/>
    <n v="1206"/>
    <n v="0"/>
    <n v="30"/>
    <n v="7.5906472382243309E-2"/>
    <n v="2.4875621890547265E-2"/>
    <s v="organic"/>
    <x v="3"/>
    <n v="4256"/>
  </r>
  <r>
    <d v="2024-04-07T00:00:00"/>
    <s v="TikTok"/>
    <s v="Image"/>
    <n v="76456"/>
    <n v="789"/>
    <n v="986"/>
    <n v="22"/>
    <n v="1940"/>
    <n v="0"/>
    <n v="11"/>
    <n v="2.3503714554776605E-2"/>
    <n v="5.670103092783505E-3"/>
    <s v="organic"/>
    <x v="3"/>
    <n v="1797"/>
  </r>
  <r>
    <d v="2024-04-08T00:00:00"/>
    <s v="Twitter"/>
    <s v="Text"/>
    <n v="55921"/>
    <n v="1112"/>
    <n v="1540"/>
    <n v="1514"/>
    <n v="1128"/>
    <n v="0"/>
    <n v="25"/>
    <n v="7.4497952468661144E-2"/>
    <n v="2.2163120567375887E-2"/>
    <s v="organic"/>
    <x v="3"/>
    <n v="4166"/>
  </r>
  <r>
    <d v="2024-04-09T00:00:00"/>
    <s v="YouTube"/>
    <s v="Video"/>
    <n v="64993"/>
    <n v="459"/>
    <n v="568"/>
    <n v="902"/>
    <n v="1004"/>
    <n v="0"/>
    <n v="0"/>
    <n v="2.9680119397473573E-2"/>
    <n v="0"/>
    <s v="organic"/>
    <x v="3"/>
    <n v="1929"/>
  </r>
  <r>
    <d v="2024-01-01T00:00:00"/>
    <s v="LinkedIn"/>
    <s v="Link"/>
    <n v="88670"/>
    <n v="1400"/>
    <n v="1644"/>
    <n v="838"/>
    <n v="1493"/>
    <n v="0"/>
    <n v="5"/>
    <n v="4.378030901093944E-2"/>
    <n v="3.3489618218352311E-3"/>
    <s v="organic"/>
    <x v="0"/>
    <n v="3882"/>
  </r>
  <r>
    <d v="2024-01-02T00:00:00"/>
    <s v="LinkedIn"/>
    <s v="Video"/>
    <n v="82560"/>
    <n v="1103"/>
    <n v="65"/>
    <n v="1867"/>
    <n v="816"/>
    <n v="0"/>
    <n v="18"/>
    <n v="3.6761143410852716E-2"/>
    <n v="2.2058823529411766E-2"/>
    <s v="organic"/>
    <x v="0"/>
    <n v="3035"/>
  </r>
  <r>
    <d v="2024-01-03T00:00:00"/>
    <s v="YouTube"/>
    <s v="Image"/>
    <n v="12003"/>
    <n v="1326"/>
    <n v="887"/>
    <n v="287"/>
    <n v="1785"/>
    <n v="0"/>
    <n v="14"/>
    <n v="0.20828126301757893"/>
    <n v="7.8431372549019607E-3"/>
    <s v="organic"/>
    <x v="0"/>
    <n v="2500"/>
  </r>
  <r>
    <d v="2024-01-04T00:00:00"/>
    <s v="Instagram"/>
    <s v="Image"/>
    <n v="35099"/>
    <n v="786"/>
    <n v="680"/>
    <n v="443"/>
    <n v="941"/>
    <n v="0"/>
    <n v="10"/>
    <n v="5.4389013932020856E-2"/>
    <n v="1.0626992561105207E-2"/>
    <s v="organic"/>
    <x v="0"/>
    <n v="1909"/>
  </r>
  <r>
    <d v="2024-01-05T00:00:00"/>
    <s v="Twitter"/>
    <s v="Text"/>
    <n v="37471"/>
    <n v="1550"/>
    <n v="1958"/>
    <n v="1713"/>
    <n v="873"/>
    <n v="0"/>
    <n v="8"/>
    <n v="0.13933441861706386"/>
    <n v="9.1638029782359683E-3"/>
    <s v="organic"/>
    <x v="0"/>
    <n v="5221"/>
  </r>
  <r>
    <d v="2024-01-06T00:00:00"/>
    <s v="Facebook"/>
    <s v="Text"/>
    <n v="3540"/>
    <n v="1544"/>
    <n v="1114"/>
    <n v="116"/>
    <n v="1959"/>
    <n v="0"/>
    <n v="11"/>
    <n v="0.78361581920903955"/>
    <n v="5.6151097498723839E-3"/>
    <s v="organic"/>
    <x v="0"/>
    <n v="2774"/>
  </r>
  <r>
    <d v="2024-01-07T00:00:00"/>
    <s v="Instagram"/>
    <s v="Image"/>
    <n v="86426"/>
    <n v="92"/>
    <n v="1554"/>
    <n v="73"/>
    <n v="1954"/>
    <n v="0"/>
    <n v="7"/>
    <n v="1.9889847962418716E-2"/>
    <n v="3.5823950870010235E-3"/>
    <s v="organic"/>
    <x v="0"/>
    <n v="1719"/>
  </r>
  <r>
    <d v="2024-01-08T00:00:00"/>
    <s v="Instagram"/>
    <s v="Image"/>
    <n v="82439"/>
    <n v="322"/>
    <n v="498"/>
    <n v="268"/>
    <n v="979"/>
    <n v="0"/>
    <n v="21"/>
    <n v="1.3197637040721018E-2"/>
    <n v="2.1450459652706845E-2"/>
    <s v="organic"/>
    <x v="0"/>
    <n v="1088"/>
  </r>
  <r>
    <d v="2024-01-09T00:00:00"/>
    <s v="Facebook"/>
    <s v="Ad"/>
    <n v="29569"/>
    <n v="962"/>
    <n v="1442"/>
    <n v="534"/>
    <n v="1580"/>
    <n v="188"/>
    <n v="21"/>
    <n v="9.9360817071933449E-2"/>
    <n v="1.3291139240506329E-2"/>
    <s v="paid"/>
    <x v="0"/>
    <n v="2938"/>
  </r>
  <r>
    <d v="2024-01-10T00:00:00"/>
    <s v="YouTube"/>
    <s v="Ad"/>
    <n v="99032"/>
    <n v="1481"/>
    <n v="244"/>
    <n v="1602"/>
    <n v="1687"/>
    <n v="83"/>
    <n v="39"/>
    <n v="3.3595201551013816E-2"/>
    <n v="2.3117960877296978E-2"/>
    <s v="paid"/>
    <x v="0"/>
    <n v="3327"/>
  </r>
  <r>
    <d v="2024-01-11T00:00:00"/>
    <s v="Facebook"/>
    <s v="Ad"/>
    <n v="4365"/>
    <n v="1912"/>
    <n v="648"/>
    <n v="1189"/>
    <n v="1397"/>
    <n v="464"/>
    <n v="48"/>
    <n v="0.85887743413516604"/>
    <n v="3.4359341445955621E-2"/>
    <s v="paid"/>
    <x v="0"/>
    <n v="3749"/>
  </r>
  <r>
    <d v="2024-01-12T00:00:00"/>
    <s v="LinkedIn"/>
    <s v="Video"/>
    <n v="10961"/>
    <n v="1222"/>
    <n v="1424"/>
    <n v="1711"/>
    <n v="1294"/>
    <n v="0"/>
    <n v="7"/>
    <n v="0.39750022808137941"/>
    <n v="5.4095826893353939E-3"/>
    <s v="organic"/>
    <x v="0"/>
    <n v="4357"/>
  </r>
  <r>
    <d v="2024-01-13T00:00:00"/>
    <s v="Facebook"/>
    <s v="Link"/>
    <n v="90687"/>
    <n v="1239"/>
    <n v="1659"/>
    <n v="257"/>
    <n v="1640"/>
    <n v="0"/>
    <n v="18"/>
    <n v="3.4789991950334664E-2"/>
    <n v="1.097560975609756E-2"/>
    <s v="organic"/>
    <x v="0"/>
    <n v="3155"/>
  </r>
  <r>
    <d v="2024-01-14T00:00:00"/>
    <s v="Facebook"/>
    <s v="Link"/>
    <n v="70827"/>
    <n v="887"/>
    <n v="1364"/>
    <n v="768"/>
    <n v="151"/>
    <n v="0"/>
    <n v="16"/>
    <n v="4.2624987645954224E-2"/>
    <n v="0.10596026490066225"/>
    <s v="organic"/>
    <x v="0"/>
    <n v="3019"/>
  </r>
  <r>
    <d v="2024-01-15T00:00:00"/>
    <s v="TikTok"/>
    <s v="Link"/>
    <n v="2658"/>
    <n v="1749"/>
    <n v="870"/>
    <n v="1694"/>
    <n v="1013"/>
    <n v="0"/>
    <n v="3"/>
    <n v="1.6226486079759217"/>
    <n v="2.9615004935834156E-3"/>
    <s v="organic"/>
    <x v="0"/>
    <n v="4313"/>
  </r>
  <r>
    <d v="2024-01-16T00:00:00"/>
    <s v="LinkedIn"/>
    <s v="Link"/>
    <n v="84307"/>
    <n v="1835"/>
    <n v="1707"/>
    <n v="951"/>
    <n v="1458"/>
    <n v="0"/>
    <n v="4"/>
    <n v="5.3293320839313464E-2"/>
    <n v="2.7434842249657062E-3"/>
    <s v="organic"/>
    <x v="0"/>
    <n v="4493"/>
  </r>
  <r>
    <d v="2024-01-17T00:00:00"/>
    <s v="LinkedIn"/>
    <s v="Video"/>
    <n v="97180"/>
    <n v="1078"/>
    <n v="1987"/>
    <n v="1342"/>
    <n v="563"/>
    <n v="0"/>
    <n v="19"/>
    <n v="4.5348837209302328E-2"/>
    <n v="3.3747779751332148E-2"/>
    <s v="organic"/>
    <x v="0"/>
    <n v="4407"/>
  </r>
  <r>
    <d v="2024-01-18T00:00:00"/>
    <s v="YouTube"/>
    <s v="Text"/>
    <n v="61931"/>
    <n v="902"/>
    <n v="1701"/>
    <n v="1507"/>
    <n v="1223"/>
    <n v="0"/>
    <n v="8"/>
    <n v="6.6364179490077668E-2"/>
    <n v="6.5412919051512676E-3"/>
    <s v="organic"/>
    <x v="0"/>
    <n v="4110"/>
  </r>
  <r>
    <d v="2024-01-19T00:00:00"/>
    <s v="Twitter"/>
    <s v="Video"/>
    <n v="12359"/>
    <n v="581"/>
    <n v="1815"/>
    <n v="933"/>
    <n v="509"/>
    <n v="0"/>
    <n v="24"/>
    <n v="0.26935836232704913"/>
    <n v="4.7151277013752456E-2"/>
    <s v="organic"/>
    <x v="0"/>
    <n v="3329"/>
  </r>
  <r>
    <d v="2024-01-20T00:00:00"/>
    <s v="LinkedIn"/>
    <s v="Ad"/>
    <n v="80997"/>
    <n v="1378"/>
    <n v="786"/>
    <n v="698"/>
    <n v="68"/>
    <n v="253"/>
    <n v="41"/>
    <n v="3.5334642023778659E-2"/>
    <n v="0.6029411764705882"/>
    <s v="paid"/>
    <x v="0"/>
    <n v="2862"/>
  </r>
  <r>
    <d v="2024-01-21T00:00:00"/>
    <s v="Instagram"/>
    <s v="Text"/>
    <n v="28802"/>
    <n v="736"/>
    <n v="1643"/>
    <n v="539"/>
    <n v="707"/>
    <n v="0"/>
    <n v="8"/>
    <n v="0.10131240886049579"/>
    <n v="1.1315417256011316E-2"/>
    <s v="organic"/>
    <x v="0"/>
    <n v="2918"/>
  </r>
  <r>
    <d v="2024-01-22T00:00:00"/>
    <s v="YouTube"/>
    <s v="Link"/>
    <n v="73848"/>
    <n v="30"/>
    <n v="1068"/>
    <n v="1951"/>
    <n v="401"/>
    <n v="0"/>
    <n v="2"/>
    <n v="4.1287509478929695E-2"/>
    <n v="4.9875311720698253E-3"/>
    <s v="organic"/>
    <x v="0"/>
    <n v="3049"/>
  </r>
  <r>
    <d v="2024-01-23T00:00:00"/>
    <s v="Instagram"/>
    <s v="Text"/>
    <n v="65038"/>
    <n v="1147"/>
    <n v="1562"/>
    <n v="502"/>
    <n v="1424"/>
    <n v="0"/>
    <n v="15"/>
    <n v="4.937113687382761E-2"/>
    <n v="1.0533707865168539E-2"/>
    <s v="organic"/>
    <x v="0"/>
    <n v="3211"/>
  </r>
  <r>
    <d v="2024-01-24T00:00:00"/>
    <s v="TikTok"/>
    <s v="Text"/>
    <n v="59743"/>
    <n v="1633"/>
    <n v="45"/>
    <n v="200"/>
    <n v="612"/>
    <n v="0"/>
    <n v="7"/>
    <n v="3.1434645063019934E-2"/>
    <n v="1.1437908496732025E-2"/>
    <s v="organic"/>
    <x v="0"/>
    <n v="1878"/>
  </r>
  <r>
    <d v="2024-01-25T00:00:00"/>
    <s v="LinkedIn"/>
    <s v="Video"/>
    <n v="41135"/>
    <n v="1369"/>
    <n v="1201"/>
    <n v="765"/>
    <n v="979"/>
    <n v="0"/>
    <n v="17"/>
    <n v="8.1074510757262672E-2"/>
    <n v="1.7364657814096015E-2"/>
    <s v="organic"/>
    <x v="0"/>
    <n v="3335"/>
  </r>
  <r>
    <d v="2024-01-26T00:00:00"/>
    <s v="YouTube"/>
    <s v="Link"/>
    <n v="56771"/>
    <n v="1537"/>
    <n v="1137"/>
    <n v="687"/>
    <n v="730"/>
    <n v="0"/>
    <n v="22"/>
    <n v="5.9202761973542829E-2"/>
    <n v="3.0136986301369864E-2"/>
    <s v="organic"/>
    <x v="0"/>
    <n v="3361"/>
  </r>
  <r>
    <d v="2024-01-27T00:00:00"/>
    <s v="LinkedIn"/>
    <s v="Link"/>
    <n v="41189"/>
    <n v="524"/>
    <n v="482"/>
    <n v="257"/>
    <n v="1487"/>
    <n v="0"/>
    <n v="6"/>
    <n v="3.0663526669741922E-2"/>
    <n v="4.0349697377269674E-3"/>
    <s v="organic"/>
    <x v="0"/>
    <n v="1263"/>
  </r>
  <r>
    <d v="2024-01-28T00:00:00"/>
    <s v="Twitter"/>
    <s v="Image"/>
    <n v="98370"/>
    <n v="1107"/>
    <n v="1957"/>
    <n v="1570"/>
    <n v="1423"/>
    <n v="0"/>
    <n v="5"/>
    <n v="4.7107858086815085E-2"/>
    <n v="3.5137034434293743E-3"/>
    <s v="organic"/>
    <x v="0"/>
    <n v="4634"/>
  </r>
  <r>
    <d v="2024-01-29T00:00:00"/>
    <s v="Instagram"/>
    <s v="Video"/>
    <n v="97810"/>
    <n v="1001"/>
    <n v="576"/>
    <n v="1493"/>
    <n v="1217"/>
    <n v="0"/>
    <n v="24"/>
    <n v="3.1387383703097842E-2"/>
    <n v="1.972062448644207E-2"/>
    <s v="organic"/>
    <x v="0"/>
    <n v="3070"/>
  </r>
  <r>
    <d v="2024-01-30T00:00:00"/>
    <s v="YouTube"/>
    <s v="Ad"/>
    <n v="38093"/>
    <n v="215"/>
    <n v="1715"/>
    <n v="407"/>
    <n v="616"/>
    <n v="116"/>
    <n v="46"/>
    <n v="6.1349854303940354E-2"/>
    <n v="7.4675324675324672E-2"/>
    <s v="paid"/>
    <x v="0"/>
    <n v="2337"/>
  </r>
  <r>
    <d v="2024-01-31T00:00:00"/>
    <s v="Instagram"/>
    <s v="Link"/>
    <n v="2854"/>
    <n v="1460"/>
    <n v="1103"/>
    <n v="269"/>
    <n v="571"/>
    <n v="0"/>
    <n v="1"/>
    <n v="0.99229152067274007"/>
    <n v="1.7513134851138354E-3"/>
    <s v="organic"/>
    <x v="0"/>
    <n v="2832"/>
  </r>
  <r>
    <d v="2024-02-01T00:00:00"/>
    <s v="Facebook"/>
    <s v="Ad"/>
    <n v="39290"/>
    <n v="1438"/>
    <n v="1943"/>
    <n v="268"/>
    <n v="1316"/>
    <n v="444"/>
    <n v="96"/>
    <n v="9.2873504708577248E-2"/>
    <n v="7.29483282674772E-2"/>
    <s v="paid"/>
    <x v="1"/>
    <n v="3649"/>
  </r>
  <r>
    <d v="2024-02-02T00:00:00"/>
    <s v="LinkedIn"/>
    <s v="Image"/>
    <n v="2607"/>
    <n v="1185"/>
    <n v="592"/>
    <n v="971"/>
    <n v="990"/>
    <n v="0"/>
    <n v="14"/>
    <n v="1.0540851553509782"/>
    <n v="1.4141414141414142E-2"/>
    <s v="organic"/>
    <x v="1"/>
    <n v="2748"/>
  </r>
  <r>
    <d v="2024-02-03T00:00:00"/>
    <s v="Twitter"/>
    <s v="Video"/>
    <n v="7734"/>
    <n v="527"/>
    <n v="1937"/>
    <n v="1774"/>
    <n v="988"/>
    <n v="0"/>
    <n v="3"/>
    <n v="0.54797000258598394"/>
    <n v="3.0364372469635628E-3"/>
    <s v="organic"/>
    <x v="1"/>
    <n v="4238"/>
  </r>
  <r>
    <d v="2024-02-04T00:00:00"/>
    <s v="Facebook"/>
    <s v="Text"/>
    <n v="65454"/>
    <n v="161"/>
    <n v="1191"/>
    <n v="1299"/>
    <n v="1415"/>
    <n v="0"/>
    <n v="1"/>
    <n v="4.0501726403275581E-2"/>
    <n v="7.0671378091872788E-4"/>
    <s v="organic"/>
    <x v="1"/>
    <n v="2651"/>
  </r>
  <r>
    <d v="2024-02-05T00:00:00"/>
    <s v="Instagram"/>
    <s v="Video"/>
    <n v="74772"/>
    <n v="1953"/>
    <n v="632"/>
    <n v="184"/>
    <n v="518"/>
    <n v="0"/>
    <n v="3"/>
    <n v="3.7032579040282461E-2"/>
    <n v="5.7915057915057912E-3"/>
    <s v="organic"/>
    <x v="1"/>
    <n v="2769"/>
  </r>
  <r>
    <d v="2024-02-06T00:00:00"/>
    <s v="YouTube"/>
    <s v="Text"/>
    <n v="80471"/>
    <n v="1230"/>
    <n v="1629"/>
    <n v="1276"/>
    <n v="472"/>
    <n v="0"/>
    <n v="24"/>
    <n v="5.1384970983335609E-2"/>
    <n v="5.0847457627118647E-2"/>
    <s v="organic"/>
    <x v="1"/>
    <n v="4135"/>
  </r>
  <r>
    <d v="2024-02-07T00:00:00"/>
    <s v="YouTube"/>
    <s v="Text"/>
    <n v="60049"/>
    <n v="1870"/>
    <n v="916"/>
    <n v="618"/>
    <n v="1771"/>
    <n v="0"/>
    <n v="18"/>
    <n v="5.6687038918216789E-2"/>
    <n v="1.0163749294184076E-2"/>
    <s v="organic"/>
    <x v="1"/>
    <n v="3404"/>
  </r>
  <r>
    <d v="2024-02-08T00:00:00"/>
    <s v="LinkedIn"/>
    <s v="Link"/>
    <n v="75531"/>
    <n v="1281"/>
    <n v="133"/>
    <n v="1258"/>
    <n v="1976"/>
    <n v="0"/>
    <n v="23"/>
    <n v="3.537620314837616E-2"/>
    <n v="1.1639676113360324E-2"/>
    <s v="organic"/>
    <x v="1"/>
    <n v="2672"/>
  </r>
  <r>
    <d v="2024-02-09T00:00:00"/>
    <s v="Facebook"/>
    <s v="Video"/>
    <n v="82987"/>
    <n v="442"/>
    <n v="551"/>
    <n v="1362"/>
    <n v="176"/>
    <n v="0"/>
    <n v="5"/>
    <n v="2.8377938713292444E-2"/>
    <n v="2.8409090909090908E-2"/>
    <s v="organic"/>
    <x v="1"/>
    <n v="2355"/>
  </r>
  <r>
    <d v="2024-02-10T00:00:00"/>
    <s v="Instagram"/>
    <s v="Video"/>
    <n v="73350"/>
    <n v="163"/>
    <n v="330"/>
    <n v="15"/>
    <n v="846"/>
    <n v="0"/>
    <n v="14"/>
    <n v="6.925698704839809E-3"/>
    <n v="1.6548463356973995E-2"/>
    <s v="organic"/>
    <x v="1"/>
    <n v="508"/>
  </r>
  <r>
    <d v="2024-02-11T00:00:00"/>
    <s v="TikTok"/>
    <s v="Ad"/>
    <n v="62592"/>
    <n v="606"/>
    <n v="76"/>
    <n v="484"/>
    <n v="600"/>
    <n v="361"/>
    <n v="36"/>
    <n v="1.8628578732106341E-2"/>
    <n v="0.06"/>
    <s v="paid"/>
    <x v="1"/>
    <n v="1166"/>
  </r>
  <r>
    <d v="2024-02-12T00:00:00"/>
    <s v="TikTok"/>
    <s v="Text"/>
    <n v="10329"/>
    <n v="1417"/>
    <n v="488"/>
    <n v="1902"/>
    <n v="551"/>
    <n v="0"/>
    <n v="25"/>
    <n v="0.36857391809468487"/>
    <n v="4.5372050816696916E-2"/>
    <s v="organic"/>
    <x v="1"/>
    <n v="3807"/>
  </r>
  <r>
    <d v="2024-02-13T00:00:00"/>
    <s v="TikTok"/>
    <s v="Ad"/>
    <n v="87662"/>
    <n v="1656"/>
    <n v="1922"/>
    <n v="415"/>
    <n v="880"/>
    <n v="58"/>
    <n v="69"/>
    <n v="4.5549953229449477E-2"/>
    <n v="7.8409090909090914E-2"/>
    <s v="paid"/>
    <x v="1"/>
    <n v="3993"/>
  </r>
  <r>
    <d v="2024-02-14T00:00:00"/>
    <s v="Instagram"/>
    <s v="Video"/>
    <n v="35816"/>
    <n v="1702"/>
    <n v="301"/>
    <n v="156"/>
    <n v="132"/>
    <n v="0"/>
    <n v="5"/>
    <n v="6.028032164395801E-2"/>
    <n v="3.787878787878788E-2"/>
    <s v="organic"/>
    <x v="1"/>
    <n v="2159"/>
  </r>
  <r>
    <d v="2024-02-15T00:00:00"/>
    <s v="Twitter"/>
    <s v="Ad"/>
    <n v="99167"/>
    <n v="1698"/>
    <n v="1175"/>
    <n v="1896"/>
    <n v="601"/>
    <n v="224"/>
    <n v="15"/>
    <n v="4.8090594653463346E-2"/>
    <n v="2.4958402662229616E-2"/>
    <s v="paid"/>
    <x v="1"/>
    <n v="4769"/>
  </r>
  <r>
    <d v="2024-02-16T00:00:00"/>
    <s v="LinkedIn"/>
    <s v="Link"/>
    <n v="92715"/>
    <n v="834"/>
    <n v="1940"/>
    <n v="567"/>
    <n v="1034"/>
    <n v="0"/>
    <n v="17"/>
    <n v="3.603516151647522E-2"/>
    <n v="1.6441005802707929E-2"/>
    <s v="organic"/>
    <x v="1"/>
    <n v="3341"/>
  </r>
  <r>
    <d v="2024-02-17T00:00:00"/>
    <s v="LinkedIn"/>
    <s v="Text"/>
    <n v="11543"/>
    <n v="1234"/>
    <n v="91"/>
    <n v="1831"/>
    <n v="894"/>
    <n v="0"/>
    <n v="23"/>
    <n v="0.27341245776661177"/>
    <n v="2.5727069351230425E-2"/>
    <s v="organic"/>
    <x v="1"/>
    <n v="3156"/>
  </r>
  <r>
    <d v="2024-02-18T00:00:00"/>
    <s v="Twitter"/>
    <s v="Ad"/>
    <n v="33816"/>
    <n v="62"/>
    <n v="197"/>
    <n v="478"/>
    <n v="1979"/>
    <n v="345"/>
    <n v="73"/>
    <n v="2.1794416844097469E-2"/>
    <n v="3.6887316826680144E-2"/>
    <s v="paid"/>
    <x v="1"/>
    <n v="737"/>
  </r>
  <r>
    <d v="2024-02-19T00:00:00"/>
    <s v="YouTube"/>
    <s v="Image"/>
    <n v="89117"/>
    <n v="1692"/>
    <n v="561"/>
    <n v="1190"/>
    <n v="92"/>
    <n v="0"/>
    <n v="24"/>
    <n v="3.8634603947619424E-2"/>
    <n v="0.2608695652173913"/>
    <s v="organic"/>
    <x v="1"/>
    <n v="3443"/>
  </r>
  <r>
    <d v="2024-02-20T00:00:00"/>
    <s v="Instagram"/>
    <s v="Text"/>
    <n v="69021"/>
    <n v="1344"/>
    <n v="915"/>
    <n v="1886"/>
    <n v="579"/>
    <n v="0"/>
    <n v="5"/>
    <n v="6.005418640703554E-2"/>
    <n v="8.6355785837651123E-3"/>
    <s v="organic"/>
    <x v="1"/>
    <n v="4145"/>
  </r>
  <r>
    <d v="2024-02-21T00:00:00"/>
    <s v="YouTube"/>
    <s v="Text"/>
    <n v="84202"/>
    <n v="1677"/>
    <n v="1017"/>
    <n v="1994"/>
    <n v="196"/>
    <n v="0"/>
    <n v="15"/>
    <n v="5.5675637158262271E-2"/>
    <n v="7.6530612244897961E-2"/>
    <s v="organic"/>
    <x v="1"/>
    <n v="4688"/>
  </r>
  <r>
    <d v="2024-02-22T00:00:00"/>
    <s v="Twitter"/>
    <s v="Text"/>
    <n v="44687"/>
    <n v="667"/>
    <n v="1382"/>
    <n v="224"/>
    <n v="1766"/>
    <n v="0"/>
    <n v="5"/>
    <n v="5.0864904782151409E-2"/>
    <n v="2.8312570781426952E-3"/>
    <s v="organic"/>
    <x v="1"/>
    <n v="2273"/>
  </r>
  <r>
    <d v="2024-02-23T00:00:00"/>
    <s v="Twitter"/>
    <s v="Text"/>
    <n v="91921"/>
    <n v="1024"/>
    <n v="600"/>
    <n v="1366"/>
    <n v="1945"/>
    <n v="0"/>
    <n v="12"/>
    <n v="3.2527931593433493E-2"/>
    <n v="6.169665809768638E-3"/>
    <s v="organic"/>
    <x v="1"/>
    <n v="2990"/>
  </r>
  <r>
    <d v="2024-02-24T00:00:00"/>
    <s v="YouTube"/>
    <s v="Image"/>
    <n v="60614"/>
    <n v="190"/>
    <n v="654"/>
    <n v="526"/>
    <n v="672"/>
    <n v="0"/>
    <n v="3"/>
    <n v="2.2602039132873595E-2"/>
    <n v="4.464285714285714E-3"/>
    <s v="organic"/>
    <x v="1"/>
    <n v="1370"/>
  </r>
  <r>
    <d v="2024-02-25T00:00:00"/>
    <s v="LinkedIn"/>
    <s v="Ad"/>
    <n v="1150"/>
    <n v="1356"/>
    <n v="1790"/>
    <n v="1121"/>
    <n v="956"/>
    <n v="211"/>
    <n v="6"/>
    <n v="3.7104347826086959"/>
    <n v="6.2761506276150627E-3"/>
    <s v="paid"/>
    <x v="1"/>
    <n v="4267"/>
  </r>
  <r>
    <d v="2024-02-26T00:00:00"/>
    <s v="Instagram"/>
    <s v="Ad"/>
    <n v="48419"/>
    <n v="1285"/>
    <n v="1559"/>
    <n v="1030"/>
    <n v="1290"/>
    <n v="226"/>
    <n v="97"/>
    <n v="8.0009913463722923E-2"/>
    <n v="7.5193798449612409E-2"/>
    <s v="paid"/>
    <x v="1"/>
    <n v="3874"/>
  </r>
  <r>
    <d v="2024-02-27T00:00:00"/>
    <s v="Facebook"/>
    <s v="Video"/>
    <n v="36003"/>
    <n v="1134"/>
    <n v="278"/>
    <n v="1909"/>
    <n v="599"/>
    <n v="0"/>
    <n v="14"/>
    <n v="9.2242313140571616E-2"/>
    <n v="2.337228714524207E-2"/>
    <s v="organic"/>
    <x v="1"/>
    <n v="3321"/>
  </r>
  <r>
    <d v="2024-02-28T00:00:00"/>
    <s v="TikTok"/>
    <s v="Text"/>
    <n v="16915"/>
    <n v="69"/>
    <n v="1300"/>
    <n v="1256"/>
    <n v="1646"/>
    <n v="0"/>
    <n v="7"/>
    <n v="0.15518770322199232"/>
    <n v="4.2527339003645198E-3"/>
    <s v="organic"/>
    <x v="1"/>
    <n v="2625"/>
  </r>
  <r>
    <d v="2024-02-29T00:00:00"/>
    <s v="TikTok"/>
    <s v="Video"/>
    <n v="41730"/>
    <n v="1138"/>
    <n v="38"/>
    <n v="1141"/>
    <n v="845"/>
    <n v="0"/>
    <n v="2"/>
    <n v="5.552360412173496E-2"/>
    <n v="2.3668639053254438E-3"/>
    <s v="organic"/>
    <x v="1"/>
    <n v="2317"/>
  </r>
  <r>
    <d v="2024-03-01T00:00:00"/>
    <s v="Instagram"/>
    <s v="Image"/>
    <n v="61482"/>
    <n v="1949"/>
    <n v="250"/>
    <n v="1336"/>
    <n v="1714"/>
    <n v="0"/>
    <n v="4"/>
    <n v="5.7496503041540616E-2"/>
    <n v="2.3337222870478411E-3"/>
    <s v="organic"/>
    <x v="2"/>
    <n v="3535"/>
  </r>
  <r>
    <d v="2024-03-02T00:00:00"/>
    <s v="LinkedIn"/>
    <s v="Link"/>
    <n v="67698"/>
    <n v="1454"/>
    <n v="569"/>
    <n v="860"/>
    <n v="1719"/>
    <n v="0"/>
    <n v="15"/>
    <n v="4.2586191615705045E-2"/>
    <n v="8.7260034904013961E-3"/>
    <s v="organic"/>
    <x v="2"/>
    <n v="2883"/>
  </r>
  <r>
    <d v="2024-03-03T00:00:00"/>
    <s v="LinkedIn"/>
    <s v="Video"/>
    <n v="60871"/>
    <n v="1138"/>
    <n v="306"/>
    <n v="795"/>
    <n v="400"/>
    <n v="0"/>
    <n v="29"/>
    <n v="3.6782704407681818E-2"/>
    <n v="7.2499999999999995E-2"/>
    <s v="organic"/>
    <x v="2"/>
    <n v="2239"/>
  </r>
  <r>
    <d v="2024-03-04T00:00:00"/>
    <s v="YouTube"/>
    <s v="Ad"/>
    <n v="98818"/>
    <n v="1810"/>
    <n v="289"/>
    <n v="1779"/>
    <n v="152"/>
    <n v="141"/>
    <n v="98"/>
    <n v="3.9243862454208744E-2"/>
    <n v="0.64473684210526316"/>
    <s v="paid"/>
    <x v="2"/>
    <n v="3878"/>
  </r>
  <r>
    <d v="2024-03-05T00:00:00"/>
    <s v="LinkedIn"/>
    <s v="Link"/>
    <n v="67550"/>
    <n v="557"/>
    <n v="1690"/>
    <n v="15"/>
    <n v="589"/>
    <n v="0"/>
    <n v="23"/>
    <n v="3.3486306439674318E-2"/>
    <n v="3.9049235993208829E-2"/>
    <s v="organic"/>
    <x v="2"/>
    <n v="2262"/>
  </r>
  <r>
    <d v="2024-03-06T00:00:00"/>
    <s v="Twitter"/>
    <s v="Ad"/>
    <n v="77011"/>
    <n v="1361"/>
    <n v="1012"/>
    <n v="1782"/>
    <n v="314"/>
    <n v="228"/>
    <n v="68"/>
    <n v="5.3953331342275777E-2"/>
    <n v="0.21656050955414013"/>
    <s v="paid"/>
    <x v="2"/>
    <n v="4155"/>
  </r>
  <r>
    <d v="2024-03-07T00:00:00"/>
    <s v="LinkedIn"/>
    <s v="Link"/>
    <n v="44573"/>
    <n v="1140"/>
    <n v="1572"/>
    <n v="1122"/>
    <n v="782"/>
    <n v="0"/>
    <n v="14"/>
    <n v="8.6016198146860207E-2"/>
    <n v="1.7902813299232736E-2"/>
    <s v="organic"/>
    <x v="2"/>
    <n v="3834"/>
  </r>
  <r>
    <d v="2024-03-08T00:00:00"/>
    <s v="Twitter"/>
    <s v="Video"/>
    <n v="92422"/>
    <n v="499"/>
    <n v="1181"/>
    <n v="794"/>
    <n v="488"/>
    <n v="0"/>
    <n v="27"/>
    <n v="2.6768518318149359E-2"/>
    <n v="5.5327868852459015E-2"/>
    <s v="organic"/>
    <x v="2"/>
    <n v="2474"/>
  </r>
  <r>
    <d v="2024-03-09T00:00:00"/>
    <s v="LinkedIn"/>
    <s v="Image"/>
    <n v="42704"/>
    <n v="1535"/>
    <n v="978"/>
    <n v="1454"/>
    <n v="1880"/>
    <n v="0"/>
    <n v="25"/>
    <n v="9.289527913076058E-2"/>
    <n v="1.3297872340425532E-2"/>
    <s v="organic"/>
    <x v="2"/>
    <n v="3967"/>
  </r>
  <r>
    <d v="2024-03-10T00:00:00"/>
    <s v="LinkedIn"/>
    <s v="Text"/>
    <n v="87991"/>
    <n v="1632"/>
    <n v="1690"/>
    <n v="1345"/>
    <n v="321"/>
    <n v="0"/>
    <n v="15"/>
    <n v="5.3039515404984604E-2"/>
    <n v="4.6728971962616821E-2"/>
    <s v="organic"/>
    <x v="2"/>
    <n v="4667"/>
  </r>
  <r>
    <d v="2024-03-11T00:00:00"/>
    <s v="Facebook"/>
    <s v="Video"/>
    <n v="66836"/>
    <n v="1987"/>
    <n v="1218"/>
    <n v="689"/>
    <n v="1791"/>
    <n v="0"/>
    <n v="3"/>
    <n v="5.8262014483212637E-2"/>
    <n v="1.6750418760469012E-3"/>
    <s v="organic"/>
    <x v="2"/>
    <n v="3894"/>
  </r>
  <r>
    <d v="2024-03-12T00:00:00"/>
    <s v="LinkedIn"/>
    <s v="Image"/>
    <n v="69937"/>
    <n v="1874"/>
    <n v="945"/>
    <n v="41"/>
    <n v="1489"/>
    <n v="0"/>
    <n v="4"/>
    <n v="4.0893947409811685E-2"/>
    <n v="2.6863666890530559E-3"/>
    <s v="organic"/>
    <x v="2"/>
    <n v="2860"/>
  </r>
  <r>
    <d v="2024-03-13T00:00:00"/>
    <s v="LinkedIn"/>
    <s v="Video"/>
    <n v="10807"/>
    <n v="971"/>
    <n v="1610"/>
    <n v="1994"/>
    <n v="552"/>
    <n v="0"/>
    <n v="10"/>
    <n v="0.42333672619598406"/>
    <n v="1.8115942028985508E-2"/>
    <s v="organic"/>
    <x v="2"/>
    <n v="4575"/>
  </r>
  <r>
    <d v="2024-03-14T00:00:00"/>
    <s v="YouTube"/>
    <s v="Text"/>
    <n v="86175"/>
    <n v="174"/>
    <n v="1754"/>
    <n v="682"/>
    <n v="1755"/>
    <n v="0"/>
    <n v="21"/>
    <n v="3.0287206266318537E-2"/>
    <n v="1.1965811965811967E-2"/>
    <s v="organic"/>
    <x v="2"/>
    <n v="2610"/>
  </r>
  <r>
    <d v="2024-03-15T00:00:00"/>
    <s v="YouTube"/>
    <s v="Text"/>
    <n v="42505"/>
    <n v="1293"/>
    <n v="1481"/>
    <n v="1827"/>
    <n v="1565"/>
    <n v="0"/>
    <n v="15"/>
    <n v="0.10824608869544759"/>
    <n v="9.5846645367412137E-3"/>
    <s v="organic"/>
    <x v="2"/>
    <n v="4601"/>
  </r>
  <r>
    <d v="2024-03-16T00:00:00"/>
    <s v="YouTube"/>
    <s v="Image"/>
    <n v="81931"/>
    <n v="150"/>
    <n v="490"/>
    <n v="1302"/>
    <n v="1411"/>
    <n v="0"/>
    <n v="29"/>
    <n v="2.3702871928818151E-2"/>
    <n v="2.0552799433026223E-2"/>
    <s v="organic"/>
    <x v="2"/>
    <n v="1942"/>
  </r>
  <r>
    <d v="2024-03-17T00:00:00"/>
    <s v="Twitter"/>
    <s v="Video"/>
    <n v="98880"/>
    <n v="195"/>
    <n v="898"/>
    <n v="211"/>
    <n v="1567"/>
    <n v="0"/>
    <n v="20"/>
    <n v="1.3187702265372168E-2"/>
    <n v="1.2763241863433313E-2"/>
    <s v="organic"/>
    <x v="2"/>
    <n v="1304"/>
  </r>
  <r>
    <d v="2024-03-18T00:00:00"/>
    <s v="TikTok"/>
    <s v="Image"/>
    <n v="59153"/>
    <n v="350"/>
    <n v="1431"/>
    <n v="623"/>
    <n v="1860"/>
    <n v="0"/>
    <n v="0"/>
    <n v="4.0640373269318547E-2"/>
    <n v="0"/>
    <s v="organic"/>
    <x v="2"/>
    <n v="2404"/>
  </r>
  <r>
    <d v="2024-03-19T00:00:00"/>
    <s v="Facebook"/>
    <s v="Link"/>
    <n v="8355"/>
    <n v="610"/>
    <n v="744"/>
    <n v="777"/>
    <n v="892"/>
    <n v="0"/>
    <n v="4"/>
    <n v="0.25505685218432078"/>
    <n v="4.4843049327354259E-3"/>
    <s v="organic"/>
    <x v="2"/>
    <n v="2131"/>
  </r>
  <r>
    <d v="2024-03-20T00:00:00"/>
    <s v="Instagram"/>
    <s v="Ad"/>
    <n v="55008"/>
    <n v="1169"/>
    <n v="1406"/>
    <n v="1633"/>
    <n v="378"/>
    <n v="87"/>
    <n v="22"/>
    <n v="7.6497963932518911E-2"/>
    <n v="5.8201058201058198E-2"/>
    <s v="paid"/>
    <x v="2"/>
    <n v="4208"/>
  </r>
  <r>
    <d v="2024-03-21T00:00:00"/>
    <s v="Facebook"/>
    <s v="Ad"/>
    <n v="51140"/>
    <n v="1279"/>
    <n v="1409"/>
    <n v="503"/>
    <n v="1029"/>
    <n v="467"/>
    <n v="74"/>
    <n v="6.2397340633554947E-2"/>
    <n v="7.1914480077745382E-2"/>
    <s v="paid"/>
    <x v="2"/>
    <n v="3191"/>
  </r>
  <r>
    <d v="2024-03-22T00:00:00"/>
    <s v="Instagram"/>
    <s v="Video"/>
    <n v="61443"/>
    <n v="1316"/>
    <n v="530"/>
    <n v="951"/>
    <n v="532"/>
    <n v="0"/>
    <n v="21"/>
    <n v="4.5521865794313429E-2"/>
    <n v="3.9473684210526314E-2"/>
    <s v="organic"/>
    <x v="2"/>
    <n v="2797"/>
  </r>
  <r>
    <d v="2024-03-23T00:00:00"/>
    <s v="Facebook"/>
    <s v="Text"/>
    <n v="38700"/>
    <n v="1397"/>
    <n v="1129"/>
    <n v="333"/>
    <n v="161"/>
    <n v="0"/>
    <n v="14"/>
    <n v="7.3875968992248062E-2"/>
    <n v="8.6956521739130432E-2"/>
    <s v="organic"/>
    <x v="2"/>
    <n v="2859"/>
  </r>
  <r>
    <d v="2024-03-24T00:00:00"/>
    <s v="Twitter"/>
    <s v="Ad"/>
    <n v="40210"/>
    <n v="1318"/>
    <n v="1980"/>
    <n v="878"/>
    <n v="1423"/>
    <n v="128"/>
    <n v="58"/>
    <n v="0.10385476249689132"/>
    <n v="4.0758959943780745E-2"/>
    <s v="paid"/>
    <x v="2"/>
    <n v="4176"/>
  </r>
  <r>
    <d v="2024-03-25T00:00:00"/>
    <s v="Twitter"/>
    <s v="Video"/>
    <n v="51422"/>
    <n v="1757"/>
    <n v="999"/>
    <n v="228"/>
    <n v="495"/>
    <n v="0"/>
    <n v="12"/>
    <n v="5.8029637120298704E-2"/>
    <n v="2.4242424242424242E-2"/>
    <s v="organic"/>
    <x v="2"/>
    <n v="2984"/>
  </r>
  <r>
    <d v="2024-03-26T00:00:00"/>
    <s v="YouTube"/>
    <s v="Link"/>
    <n v="76341"/>
    <n v="615"/>
    <n v="1442"/>
    <n v="614"/>
    <n v="54"/>
    <n v="0"/>
    <n v="26"/>
    <n v="3.4987752321819207E-2"/>
    <n v="0.48148148148148145"/>
    <s v="organic"/>
    <x v="2"/>
    <n v="2671"/>
  </r>
  <r>
    <d v="2024-03-27T00:00:00"/>
    <s v="TikTok"/>
    <s v="Text"/>
    <n v="36976"/>
    <n v="26"/>
    <n v="1169"/>
    <n v="1781"/>
    <n v="1414"/>
    <n v="0"/>
    <n v="24"/>
    <n v="8.0484638684552148E-2"/>
    <n v="1.6973125884016973E-2"/>
    <s v="organic"/>
    <x v="2"/>
    <n v="2976"/>
  </r>
  <r>
    <d v="2024-03-28T00:00:00"/>
    <s v="TikTok"/>
    <s v="Image"/>
    <n v="80482"/>
    <n v="1536"/>
    <n v="1027"/>
    <n v="1715"/>
    <n v="1861"/>
    <n v="0"/>
    <n v="28"/>
    <n v="5.3154742675380832E-2"/>
    <n v="1.5045674368619023E-2"/>
    <s v="organic"/>
    <x v="2"/>
    <n v="4278"/>
  </r>
  <r>
    <d v="2024-03-29T00:00:00"/>
    <s v="Twitter"/>
    <s v="Video"/>
    <n v="80569"/>
    <n v="1652"/>
    <n v="731"/>
    <n v="458"/>
    <n v="1313"/>
    <n v="0"/>
    <n v="6"/>
    <n v="3.5261701150566593E-2"/>
    <n v="4.56968773800457E-3"/>
    <s v="organic"/>
    <x v="2"/>
    <n v="2841"/>
  </r>
  <r>
    <d v="2024-03-30T00:00:00"/>
    <s v="YouTube"/>
    <s v="Link"/>
    <n v="89835"/>
    <n v="1557"/>
    <n v="1486"/>
    <n v="1581"/>
    <n v="1360"/>
    <n v="0"/>
    <n v="21"/>
    <n v="5.1472143373963379E-2"/>
    <n v="1.5441176470588236E-2"/>
    <s v="organic"/>
    <x v="2"/>
    <n v="4624"/>
  </r>
  <r>
    <d v="2024-03-31T00:00:00"/>
    <s v="Instagram"/>
    <s v="Image"/>
    <n v="83242"/>
    <n v="1333"/>
    <n v="90"/>
    <n v="642"/>
    <n v="1625"/>
    <n v="0"/>
    <n v="14"/>
    <n v="2.4807188678791958E-2"/>
    <n v="8.615384615384615E-3"/>
    <s v="organic"/>
    <x v="2"/>
    <n v="2065"/>
  </r>
  <r>
    <d v="2024-04-01T00:00:00"/>
    <s v="Facebook"/>
    <s v="Ad"/>
    <n v="48823"/>
    <n v="1509"/>
    <n v="279"/>
    <n v="194"/>
    <n v="1872"/>
    <n v="151"/>
    <n v="41"/>
    <n v="4.059562091637138E-2"/>
    <n v="2.19017094017094E-2"/>
    <s v="paid"/>
    <x v="3"/>
    <n v="1982"/>
  </r>
  <r>
    <d v="2024-04-02T00:00:00"/>
    <s v="TikTok"/>
    <s v="Text"/>
    <n v="24021"/>
    <n v="421"/>
    <n v="280"/>
    <n v="1620"/>
    <n v="1114"/>
    <n v="0"/>
    <n v="28"/>
    <n v="9.662378751925399E-2"/>
    <n v="2.5134649910233394E-2"/>
    <s v="organic"/>
    <x v="3"/>
    <n v="2321"/>
  </r>
  <r>
    <d v="2024-04-03T00:00:00"/>
    <s v="Twitter"/>
    <s v="Ad"/>
    <n v="66771"/>
    <n v="1880"/>
    <n v="568"/>
    <n v="1710"/>
    <n v="346"/>
    <n v="131"/>
    <n v="61"/>
    <n v="6.2272543469470282E-2"/>
    <n v="0.17630057803468208"/>
    <s v="paid"/>
    <x v="3"/>
    <n v="4158"/>
  </r>
  <r>
    <d v="2024-04-04T00:00:00"/>
    <s v="Twitter"/>
    <s v="Link"/>
    <n v="16095"/>
    <n v="969"/>
    <n v="1982"/>
    <n v="164"/>
    <n v="298"/>
    <n v="0"/>
    <n v="24"/>
    <n v="0.19353836595215906"/>
    <n v="8.0536912751677847E-2"/>
    <s v="organic"/>
    <x v="3"/>
    <n v="3115"/>
  </r>
  <r>
    <d v="2024-04-05T00:00:00"/>
    <s v="Instagram"/>
    <s v="Text"/>
    <n v="74048"/>
    <n v="759"/>
    <n v="194"/>
    <n v="1629"/>
    <n v="818"/>
    <n v="0"/>
    <n v="0"/>
    <n v="3.4869273984442527E-2"/>
    <n v="0"/>
    <s v="organic"/>
    <x v="3"/>
    <n v="2582"/>
  </r>
  <r>
    <d v="2024-04-06T00:00:00"/>
    <s v="Twitter"/>
    <s v="Ad"/>
    <n v="17199"/>
    <n v="941"/>
    <n v="764"/>
    <n v="1387"/>
    <n v="1543"/>
    <n v="344"/>
    <n v="33"/>
    <n v="0.17977789406360836"/>
    <n v="2.1386908619572261E-2"/>
    <s v="paid"/>
    <x v="3"/>
    <n v="3092"/>
  </r>
  <r>
    <d v="2024-04-07T00:00:00"/>
    <s v="YouTube"/>
    <s v="Text"/>
    <n v="84695"/>
    <n v="1935"/>
    <n v="770"/>
    <n v="231"/>
    <n v="1392"/>
    <n v="0"/>
    <n v="7"/>
    <n v="3.4665564673239273E-2"/>
    <n v="5.028735632183908E-3"/>
    <s v="organic"/>
    <x v="3"/>
    <n v="2936"/>
  </r>
  <r>
    <d v="2024-04-08T00:00:00"/>
    <s v="LinkedIn"/>
    <s v="Image"/>
    <n v="82205"/>
    <n v="1820"/>
    <n v="1941"/>
    <n v="1159"/>
    <n v="681"/>
    <n v="0"/>
    <n v="29"/>
    <n v="5.9850374064837904E-2"/>
    <n v="4.2584434654919234E-2"/>
    <s v="organic"/>
    <x v="3"/>
    <n v="4920"/>
  </r>
  <r>
    <d v="2024-04-09T00:00:00"/>
    <s v="YouTube"/>
    <s v="Video"/>
    <n v="85889"/>
    <n v="139"/>
    <n v="1311"/>
    <n v="1697"/>
    <n v="960"/>
    <n v="0"/>
    <n v="29"/>
    <n v="3.6640314824948478E-2"/>
    <n v="3.0208333333333334E-2"/>
    <s v="organic"/>
    <x v="3"/>
    <n v="3147"/>
  </r>
  <r>
    <d v="2024-01-01T00:00:00"/>
    <s v="TikTok"/>
    <s v="Link"/>
    <n v="86097"/>
    <n v="846"/>
    <n v="248"/>
    <n v="296"/>
    <n v="102"/>
    <n v="0"/>
    <n v="30"/>
    <n v="1.614458111200158E-2"/>
    <n v="0.29411764705882354"/>
    <s v="organic"/>
    <x v="0"/>
    <n v="1390"/>
  </r>
  <r>
    <d v="2024-01-02T00:00:00"/>
    <s v="Facebook"/>
    <s v="Link"/>
    <n v="65569"/>
    <n v="247"/>
    <n v="209"/>
    <n v="490"/>
    <n v="1827"/>
    <n v="0"/>
    <n v="17"/>
    <n v="1.4427549604233708E-2"/>
    <n v="9.3048713738368913E-3"/>
    <s v="organic"/>
    <x v="0"/>
    <n v="946"/>
  </r>
  <r>
    <d v="2024-01-03T00:00:00"/>
    <s v="Instagram"/>
    <s v="Text"/>
    <n v="60459"/>
    <n v="769"/>
    <n v="1383"/>
    <n v="1954"/>
    <n v="1531"/>
    <n v="0"/>
    <n v="22"/>
    <n v="6.7913792818273547E-2"/>
    <n v="1.4369693011103853E-2"/>
    <s v="organic"/>
    <x v="0"/>
    <n v="4106"/>
  </r>
  <r>
    <d v="2024-01-04T00:00:00"/>
    <s v="YouTube"/>
    <s v="Text"/>
    <n v="77983"/>
    <n v="1530"/>
    <n v="1498"/>
    <n v="326"/>
    <n v="1823"/>
    <n v="0"/>
    <n v="13"/>
    <n v="4.3009373837887742E-2"/>
    <n v="7.131102578167855E-3"/>
    <s v="organic"/>
    <x v="0"/>
    <n v="3354"/>
  </r>
  <r>
    <d v="2024-01-05T00:00:00"/>
    <s v="TikTok"/>
    <s v="Image"/>
    <n v="65139"/>
    <n v="1270"/>
    <n v="845"/>
    <n v="1933"/>
    <n v="1958"/>
    <n v="0"/>
    <n v="8"/>
    <n v="6.2144030457943783E-2"/>
    <n v="4.0858018386108275E-3"/>
    <s v="organic"/>
    <x v="0"/>
    <n v="4048"/>
  </r>
  <r>
    <d v="2024-01-06T00:00:00"/>
    <s v="Facebook"/>
    <s v="Link"/>
    <n v="29477"/>
    <n v="918"/>
    <n v="920"/>
    <n v="1956"/>
    <n v="493"/>
    <n v="0"/>
    <n v="27"/>
    <n v="0.12871052006649253"/>
    <n v="5.4766734279918863E-2"/>
    <s v="organic"/>
    <x v="0"/>
    <n v="3794"/>
  </r>
  <r>
    <d v="2024-01-07T00:00:00"/>
    <s v="Twitter"/>
    <s v="Image"/>
    <n v="90873"/>
    <n v="762"/>
    <n v="1125"/>
    <n v="1856"/>
    <n v="1330"/>
    <n v="0"/>
    <n v="11"/>
    <n v="4.118935217281261E-2"/>
    <n v="8.2706766917293225E-3"/>
    <s v="organic"/>
    <x v="0"/>
    <n v="3743"/>
  </r>
  <r>
    <d v="2024-01-08T00:00:00"/>
    <s v="Facebook"/>
    <s v="Text"/>
    <n v="37160"/>
    <n v="398"/>
    <n v="1992"/>
    <n v="260"/>
    <n v="1953"/>
    <n v="0"/>
    <n v="27"/>
    <n v="7.1313240043057044E-2"/>
    <n v="1.3824884792626729E-2"/>
    <s v="organic"/>
    <x v="0"/>
    <n v="2650"/>
  </r>
  <r>
    <d v="2024-01-09T00:00:00"/>
    <s v="LinkedIn"/>
    <s v="Image"/>
    <n v="87870"/>
    <n v="444"/>
    <n v="1324"/>
    <n v="1319"/>
    <n v="1232"/>
    <n v="0"/>
    <n v="0"/>
    <n v="3.5131444178900649E-2"/>
    <n v="0"/>
    <s v="organic"/>
    <x v="0"/>
    <n v="3087"/>
  </r>
  <r>
    <d v="2024-01-10T00:00:00"/>
    <s v="Facebook"/>
    <s v="Link"/>
    <n v="32925"/>
    <n v="267"/>
    <n v="1621"/>
    <n v="1166"/>
    <n v="430"/>
    <n v="0"/>
    <n v="2"/>
    <n v="9.2756264236902045E-2"/>
    <n v="4.6511627906976744E-3"/>
    <s v="organic"/>
    <x v="0"/>
    <n v="3054"/>
  </r>
  <r>
    <d v="2024-01-11T00:00:00"/>
    <s v="YouTube"/>
    <s v="Video"/>
    <n v="77858"/>
    <n v="452"/>
    <n v="1675"/>
    <n v="1791"/>
    <n v="487"/>
    <n v="0"/>
    <n v="10"/>
    <n v="5.0322381771943793E-2"/>
    <n v="2.0533880903490759E-2"/>
    <s v="organic"/>
    <x v="0"/>
    <n v="3918"/>
  </r>
  <r>
    <d v="2024-01-12T00:00:00"/>
    <s v="Instagram"/>
    <s v="Ad"/>
    <n v="1371"/>
    <n v="577"/>
    <n v="1768"/>
    <n v="306"/>
    <n v="276"/>
    <n v="276"/>
    <n v="32"/>
    <n v="1.9336250911743253"/>
    <n v="0.11594202898550725"/>
    <s v="paid"/>
    <x v="0"/>
    <n v="2651"/>
  </r>
  <r>
    <d v="2024-01-13T00:00:00"/>
    <s v="Instagram"/>
    <s v="Image"/>
    <n v="87646"/>
    <n v="1784"/>
    <n v="62"/>
    <n v="279"/>
    <n v="40"/>
    <n v="0"/>
    <n v="11"/>
    <n v="2.4245259338703421E-2"/>
    <n v="0.27500000000000002"/>
    <s v="organic"/>
    <x v="0"/>
    <n v="2125"/>
  </r>
  <r>
    <d v="2024-01-14T00:00:00"/>
    <s v="Instagram"/>
    <s v="Ad"/>
    <n v="43437"/>
    <n v="42"/>
    <n v="366"/>
    <n v="553"/>
    <n v="117"/>
    <n v="64"/>
    <n v="94"/>
    <n v="2.2123995671892625E-2"/>
    <n v="0.80341880341880345"/>
    <s v="paid"/>
    <x v="0"/>
    <n v="961"/>
  </r>
  <r>
    <d v="2024-01-15T00:00:00"/>
    <s v="LinkedIn"/>
    <s v="Ad"/>
    <n v="15896"/>
    <n v="1537"/>
    <n v="140"/>
    <n v="985"/>
    <n v="928"/>
    <n v="398"/>
    <n v="46"/>
    <n v="0.16746351283341721"/>
    <n v="4.9568965517241381E-2"/>
    <s v="paid"/>
    <x v="0"/>
    <n v="2662"/>
  </r>
  <r>
    <d v="2024-01-16T00:00:00"/>
    <s v="YouTube"/>
    <s v="Ad"/>
    <n v="15293"/>
    <n v="935"/>
    <n v="1041"/>
    <n v="463"/>
    <n v="1946"/>
    <n v="314"/>
    <n v="5"/>
    <n v="0.15948473157653828"/>
    <n v="2.5693730729701952E-3"/>
    <s v="paid"/>
    <x v="0"/>
    <n v="2439"/>
  </r>
  <r>
    <d v="2024-01-17T00:00:00"/>
    <s v="TikTok"/>
    <s v="Ad"/>
    <n v="40535"/>
    <n v="948"/>
    <n v="1327"/>
    <n v="1984"/>
    <n v="73"/>
    <n v="31"/>
    <n v="61"/>
    <n v="0.10506969285802394"/>
    <n v="0.83561643835616439"/>
    <s v="paid"/>
    <x v="0"/>
    <n v="4259"/>
  </r>
  <r>
    <d v="2024-01-18T00:00:00"/>
    <s v="LinkedIn"/>
    <s v="Text"/>
    <n v="90928"/>
    <n v="231"/>
    <n v="1014"/>
    <n v="1468"/>
    <n v="1873"/>
    <n v="0"/>
    <n v="14"/>
    <n v="2.9836793946859053E-2"/>
    <n v="7.4746396155899626E-3"/>
    <s v="organic"/>
    <x v="0"/>
    <n v="2713"/>
  </r>
  <r>
    <d v="2024-01-19T00:00:00"/>
    <s v="Facebook"/>
    <s v="Image"/>
    <n v="43219"/>
    <n v="1255"/>
    <n v="313"/>
    <n v="144"/>
    <n v="268"/>
    <n v="0"/>
    <n v="8"/>
    <n v="3.9612207593882322E-2"/>
    <n v="2.9850746268656716E-2"/>
    <s v="organic"/>
    <x v="0"/>
    <n v="1712"/>
  </r>
  <r>
    <d v="2024-01-20T00:00:00"/>
    <s v="YouTube"/>
    <s v="Ad"/>
    <n v="72874"/>
    <n v="1468"/>
    <n v="675"/>
    <n v="790"/>
    <n v="1233"/>
    <n v="271"/>
    <n v="37"/>
    <n v="4.024755056673162E-2"/>
    <n v="3.0008110300081103E-2"/>
    <s v="paid"/>
    <x v="0"/>
    <n v="2933"/>
  </r>
  <r>
    <d v="2024-01-21T00:00:00"/>
    <s v="LinkedIn"/>
    <s v="Ad"/>
    <n v="80354"/>
    <n v="891"/>
    <n v="213"/>
    <n v="1634"/>
    <n v="1447"/>
    <n v="58"/>
    <n v="83"/>
    <n v="3.4074221569554718E-2"/>
    <n v="5.7360055286800278E-2"/>
    <s v="paid"/>
    <x v="0"/>
    <n v="2738"/>
  </r>
  <r>
    <d v="2024-01-22T00:00:00"/>
    <s v="TikTok"/>
    <s v="Ad"/>
    <n v="95481"/>
    <n v="1782"/>
    <n v="450"/>
    <n v="890"/>
    <n v="934"/>
    <n v="454"/>
    <n v="29"/>
    <n v="3.2697604759062013E-2"/>
    <n v="3.1049250535331904E-2"/>
    <s v="paid"/>
    <x v="0"/>
    <n v="3122"/>
  </r>
  <r>
    <d v="2024-01-23T00:00:00"/>
    <s v="LinkedIn"/>
    <s v="Link"/>
    <n v="60441"/>
    <n v="826"/>
    <n v="861"/>
    <n v="1504"/>
    <n v="204"/>
    <n v="0"/>
    <n v="10"/>
    <n v="5.2795287966777515E-2"/>
    <n v="4.9019607843137254E-2"/>
    <s v="organic"/>
    <x v="0"/>
    <n v="3191"/>
  </r>
  <r>
    <d v="2024-01-24T00:00:00"/>
    <s v="LinkedIn"/>
    <s v="Link"/>
    <n v="88177"/>
    <n v="532"/>
    <n v="776"/>
    <n v="1962"/>
    <n v="322"/>
    <n v="0"/>
    <n v="21"/>
    <n v="3.7084500493325921E-2"/>
    <n v="6.5217391304347824E-2"/>
    <s v="organic"/>
    <x v="0"/>
    <n v="3270"/>
  </r>
  <r>
    <d v="2024-01-25T00:00:00"/>
    <s v="LinkedIn"/>
    <s v="Image"/>
    <n v="12957"/>
    <n v="1713"/>
    <n v="184"/>
    <n v="200"/>
    <n v="894"/>
    <n v="0"/>
    <n v="3"/>
    <n v="0.16184301921741143"/>
    <n v="3.3557046979865771E-3"/>
    <s v="organic"/>
    <x v="0"/>
    <n v="2097"/>
  </r>
  <r>
    <d v="2024-01-26T00:00:00"/>
    <s v="TikTok"/>
    <s v="Link"/>
    <n v="18054"/>
    <n v="1149"/>
    <n v="132"/>
    <n v="1211"/>
    <n v="1969"/>
    <n v="0"/>
    <n v="17"/>
    <n v="0.13803035338429157"/>
    <n v="8.6338242762823772E-3"/>
    <s v="organic"/>
    <x v="0"/>
    <n v="2492"/>
  </r>
  <r>
    <d v="2024-01-27T00:00:00"/>
    <s v="YouTube"/>
    <s v="Link"/>
    <n v="88819"/>
    <n v="260"/>
    <n v="851"/>
    <n v="734"/>
    <n v="1799"/>
    <n v="0"/>
    <n v="21"/>
    <n v="2.0772582442945765E-2"/>
    <n v="1.1673151750972763E-2"/>
    <s v="organic"/>
    <x v="0"/>
    <n v="1845"/>
  </r>
  <r>
    <d v="2024-01-28T00:00:00"/>
    <s v="LinkedIn"/>
    <s v="Image"/>
    <n v="38700"/>
    <n v="1239"/>
    <n v="649"/>
    <n v="730"/>
    <n v="222"/>
    <n v="0"/>
    <n v="18"/>
    <n v="6.7648578811369514E-2"/>
    <n v="8.1081081081081086E-2"/>
    <s v="organic"/>
    <x v="0"/>
    <n v="2618"/>
  </r>
  <r>
    <d v="2024-01-29T00:00:00"/>
    <s v="YouTube"/>
    <s v="Video"/>
    <n v="21280"/>
    <n v="1354"/>
    <n v="997"/>
    <n v="469"/>
    <n v="1745"/>
    <n v="0"/>
    <n v="3"/>
    <n v="0.1325187969924812"/>
    <n v="1.7191977077363897E-3"/>
    <s v="organic"/>
    <x v="0"/>
    <n v="2820"/>
  </r>
  <r>
    <d v="2024-01-30T00:00:00"/>
    <s v="Twitter"/>
    <s v="Ad"/>
    <n v="49176"/>
    <n v="245"/>
    <n v="1571"/>
    <n v="580"/>
    <n v="1185"/>
    <n v="115"/>
    <n v="54"/>
    <n v="4.8722954286643888E-2"/>
    <n v="4.5569620253164557E-2"/>
    <s v="paid"/>
    <x v="0"/>
    <n v="2396"/>
  </r>
  <r>
    <d v="2024-01-31T00:00:00"/>
    <s v="YouTube"/>
    <s v="Ad"/>
    <n v="81422"/>
    <n v="1392"/>
    <n v="1326"/>
    <n v="1150"/>
    <n v="63"/>
    <n v="311"/>
    <n v="84"/>
    <n v="4.7505588170273387E-2"/>
    <n v="1.3333333333333333"/>
    <s v="paid"/>
    <x v="0"/>
    <n v="3868"/>
  </r>
  <r>
    <d v="2024-02-01T00:00:00"/>
    <s v="TikTok"/>
    <s v="Link"/>
    <n v="4794"/>
    <n v="379"/>
    <n v="569"/>
    <n v="1449"/>
    <n v="1571"/>
    <n v="0"/>
    <n v="9"/>
    <n v="0.5"/>
    <n v="5.7288351368555059E-3"/>
    <s v="organic"/>
    <x v="1"/>
    <n v="2397"/>
  </r>
  <r>
    <d v="2024-02-02T00:00:00"/>
    <s v="Twitter"/>
    <s v="Link"/>
    <n v="1800"/>
    <n v="381"/>
    <n v="1791"/>
    <n v="303"/>
    <n v="1169"/>
    <n v="0"/>
    <n v="21"/>
    <n v="1.375"/>
    <n v="1.7964071856287425E-2"/>
    <s v="organic"/>
    <x v="1"/>
    <n v="2475"/>
  </r>
  <r>
    <d v="2024-02-03T00:00:00"/>
    <s v="LinkedIn"/>
    <s v="Image"/>
    <n v="19595"/>
    <n v="1527"/>
    <n v="1306"/>
    <n v="2000"/>
    <n v="72"/>
    <n v="0"/>
    <n v="2"/>
    <n v="0.24664455218167899"/>
    <n v="2.7777777777777776E-2"/>
    <s v="organic"/>
    <x v="1"/>
    <n v="4833"/>
  </r>
  <r>
    <d v="2024-02-04T00:00:00"/>
    <s v="TikTok"/>
    <s v="Ad"/>
    <n v="29197"/>
    <n v="780"/>
    <n v="869"/>
    <n v="939"/>
    <n v="708"/>
    <n v="80"/>
    <n v="47"/>
    <n v="8.863924375792033E-2"/>
    <n v="6.6384180790960451E-2"/>
    <s v="paid"/>
    <x v="1"/>
    <n v="2588"/>
  </r>
  <r>
    <d v="2024-02-05T00:00:00"/>
    <s v="Twitter"/>
    <s v="Link"/>
    <n v="75395"/>
    <n v="1231"/>
    <n v="183"/>
    <n v="1819"/>
    <n v="117"/>
    <n v="0"/>
    <n v="4"/>
    <n v="4.2880827641090261E-2"/>
    <n v="3.4188034188034191E-2"/>
    <s v="organic"/>
    <x v="1"/>
    <n v="3233"/>
  </r>
  <r>
    <d v="2024-02-06T00:00:00"/>
    <s v="Instagram"/>
    <s v="Ad"/>
    <n v="7522"/>
    <n v="1390"/>
    <n v="177"/>
    <n v="567"/>
    <n v="917"/>
    <n v="338"/>
    <n v="54"/>
    <n v="0.28370114331294871"/>
    <n v="5.8887677208287893E-2"/>
    <s v="paid"/>
    <x v="1"/>
    <n v="2134"/>
  </r>
  <r>
    <d v="2024-02-07T00:00:00"/>
    <s v="LinkedIn"/>
    <s v="Ad"/>
    <n v="58939"/>
    <n v="858"/>
    <n v="569"/>
    <n v="451"/>
    <n v="1556"/>
    <n v="262"/>
    <n v="14"/>
    <n v="3.1863452043638336E-2"/>
    <n v="8.9974293059125968E-3"/>
    <s v="paid"/>
    <x v="1"/>
    <n v="1878"/>
  </r>
  <r>
    <d v="2024-02-08T00:00:00"/>
    <s v="Twitter"/>
    <s v="Text"/>
    <n v="15534"/>
    <n v="590"/>
    <n v="1398"/>
    <n v="1399"/>
    <n v="1224"/>
    <n v="0"/>
    <n v="15"/>
    <n v="0.21803785245268442"/>
    <n v="1.2254901960784314E-2"/>
    <s v="organic"/>
    <x v="1"/>
    <n v="3387"/>
  </r>
  <r>
    <d v="2024-02-09T00:00:00"/>
    <s v="YouTube"/>
    <s v="Link"/>
    <n v="6952"/>
    <n v="461"/>
    <n v="819"/>
    <n v="1237"/>
    <n v="122"/>
    <n v="0"/>
    <n v="0"/>
    <n v="0.36205408515535098"/>
    <n v="0"/>
    <s v="organic"/>
    <x v="1"/>
    <n v="2517"/>
  </r>
  <r>
    <d v="2024-02-10T00:00:00"/>
    <s v="Instagram"/>
    <s v="Link"/>
    <n v="28686"/>
    <n v="1581"/>
    <n v="291"/>
    <n v="1575"/>
    <n v="533"/>
    <n v="0"/>
    <n v="9"/>
    <n v="0.12016314578540055"/>
    <n v="1.6885553470919325E-2"/>
    <s v="organic"/>
    <x v="1"/>
    <n v="3447"/>
  </r>
  <r>
    <d v="2024-02-11T00:00:00"/>
    <s v="Twitter"/>
    <s v="Image"/>
    <n v="2013"/>
    <n v="1028"/>
    <n v="1539"/>
    <n v="891"/>
    <n v="369"/>
    <n v="0"/>
    <n v="4"/>
    <n v="1.7178340784898163"/>
    <n v="1.0840108401084011E-2"/>
    <s v="organic"/>
    <x v="1"/>
    <n v="3458"/>
  </r>
  <r>
    <d v="2024-02-12T00:00:00"/>
    <s v="LinkedIn"/>
    <s v="Ad"/>
    <n v="93231"/>
    <n v="481"/>
    <n v="1034"/>
    <n v="1154"/>
    <n v="1716"/>
    <n v="342"/>
    <n v="45"/>
    <n v="2.8627816927845887E-2"/>
    <n v="2.6223776223776224E-2"/>
    <s v="paid"/>
    <x v="1"/>
    <n v="2669"/>
  </r>
  <r>
    <d v="2024-02-13T00:00:00"/>
    <s v="Facebook"/>
    <s v="Text"/>
    <n v="98260"/>
    <n v="96"/>
    <n v="903"/>
    <n v="48"/>
    <n v="951"/>
    <n v="0"/>
    <n v="29"/>
    <n v="1.065540403012416E-2"/>
    <n v="3.0494216614090432E-2"/>
    <s v="organic"/>
    <x v="1"/>
    <n v="1047"/>
  </r>
  <r>
    <d v="2024-02-14T00:00:00"/>
    <s v="Facebook"/>
    <s v="Link"/>
    <n v="76465"/>
    <n v="889"/>
    <n v="1184"/>
    <n v="838"/>
    <n v="1463"/>
    <n v="0"/>
    <n v="20"/>
    <n v="3.8069705093833783E-2"/>
    <n v="1.367053998632946E-2"/>
    <s v="organic"/>
    <x v="1"/>
    <n v="2911"/>
  </r>
  <r>
    <d v="2024-02-15T00:00:00"/>
    <s v="LinkedIn"/>
    <s v="Link"/>
    <n v="16096"/>
    <n v="839"/>
    <n v="52"/>
    <n v="1988"/>
    <n v="675"/>
    <n v="0"/>
    <n v="5"/>
    <n v="0.17886431411530815"/>
    <n v="7.4074074074074077E-3"/>
    <s v="organic"/>
    <x v="1"/>
    <n v="2879"/>
  </r>
  <r>
    <d v="2024-02-16T00:00:00"/>
    <s v="YouTube"/>
    <s v="Text"/>
    <n v="91388"/>
    <n v="1893"/>
    <n v="751"/>
    <n v="190"/>
    <n v="904"/>
    <n v="0"/>
    <n v="27"/>
    <n v="3.1010635969711559E-2"/>
    <n v="2.9867256637168143E-2"/>
    <s v="organic"/>
    <x v="1"/>
    <n v="2834"/>
  </r>
  <r>
    <d v="2024-02-17T00:00:00"/>
    <s v="Facebook"/>
    <s v="Video"/>
    <n v="58104"/>
    <n v="1216"/>
    <n v="830"/>
    <n v="1083"/>
    <n v="171"/>
    <n v="0"/>
    <n v="12"/>
    <n v="5.3851714167699301E-2"/>
    <n v="7.0175438596491224E-2"/>
    <s v="organic"/>
    <x v="1"/>
    <n v="3129"/>
  </r>
  <r>
    <d v="2024-02-18T00:00:00"/>
    <s v="Twitter"/>
    <s v="Link"/>
    <n v="30041"/>
    <n v="692"/>
    <n v="1605"/>
    <n v="354"/>
    <n v="166"/>
    <n v="0"/>
    <n v="16"/>
    <n v="8.8246063712925663E-2"/>
    <n v="9.6385542168674704E-2"/>
    <s v="organic"/>
    <x v="1"/>
    <n v="2651"/>
  </r>
  <r>
    <d v="2024-02-19T00:00:00"/>
    <s v="TikTok"/>
    <s v="Image"/>
    <n v="70547"/>
    <n v="1054"/>
    <n v="407"/>
    <n v="1865"/>
    <n v="1599"/>
    <n v="0"/>
    <n v="11"/>
    <n v="4.7145874381617929E-2"/>
    <n v="6.8792995622263915E-3"/>
    <s v="organic"/>
    <x v="1"/>
    <n v="3326"/>
  </r>
  <r>
    <d v="2024-02-20T00:00:00"/>
    <s v="Twitter"/>
    <s v="Video"/>
    <n v="31968"/>
    <n v="220"/>
    <n v="309"/>
    <n v="534"/>
    <n v="414"/>
    <n v="0"/>
    <n v="5"/>
    <n v="3.3252002002002005E-2"/>
    <n v="1.2077294685990338E-2"/>
    <s v="organic"/>
    <x v="1"/>
    <n v="1063"/>
  </r>
  <r>
    <d v="2024-02-21T00:00:00"/>
    <s v="YouTube"/>
    <s v="Video"/>
    <n v="86918"/>
    <n v="164"/>
    <n v="372"/>
    <n v="1958"/>
    <n v="1592"/>
    <n v="0"/>
    <n v="20"/>
    <n v="2.8693711314112153E-2"/>
    <n v="1.2562814070351759E-2"/>
    <s v="organic"/>
    <x v="1"/>
    <n v="2494"/>
  </r>
  <r>
    <d v="2024-02-22T00:00:00"/>
    <s v="LinkedIn"/>
    <s v="Text"/>
    <n v="99886"/>
    <n v="1164"/>
    <n v="1566"/>
    <n v="1196"/>
    <n v="929"/>
    <n v="0"/>
    <n v="21"/>
    <n v="3.9304807480527802E-2"/>
    <n v="2.2604951560818085E-2"/>
    <s v="organic"/>
    <x v="1"/>
    <n v="3926"/>
  </r>
  <r>
    <d v="2024-02-23T00:00:00"/>
    <s v="YouTube"/>
    <s v="Ad"/>
    <n v="43363"/>
    <n v="1779"/>
    <n v="1998"/>
    <n v="1294"/>
    <n v="657"/>
    <n v="77"/>
    <n v="56"/>
    <n v="0.11694301593524434"/>
    <n v="8.5235920852359204E-2"/>
    <s v="paid"/>
    <x v="1"/>
    <n v="5071"/>
  </r>
  <r>
    <d v="2024-02-24T00:00:00"/>
    <s v="Facebook"/>
    <s v="Text"/>
    <n v="58961"/>
    <n v="1303"/>
    <n v="630"/>
    <n v="1640"/>
    <n v="572"/>
    <n v="0"/>
    <n v="18"/>
    <n v="6.0599379250691136E-2"/>
    <n v="3.1468531468531472E-2"/>
    <s v="organic"/>
    <x v="1"/>
    <n v="3573"/>
  </r>
  <r>
    <d v="2024-02-25T00:00:00"/>
    <s v="Facebook"/>
    <s v="Link"/>
    <n v="67497"/>
    <n v="161"/>
    <n v="645"/>
    <n v="955"/>
    <n v="935"/>
    <n v="0"/>
    <n v="1"/>
    <n v="2.6090048446597628E-2"/>
    <n v="1.0695187165775401E-3"/>
    <s v="organic"/>
    <x v="1"/>
    <n v="1761"/>
  </r>
  <r>
    <d v="2024-02-26T00:00:00"/>
    <s v="Facebook"/>
    <s v="Link"/>
    <n v="38627"/>
    <n v="167"/>
    <n v="1330"/>
    <n v="1779"/>
    <n v="1761"/>
    <n v="0"/>
    <n v="2"/>
    <n v="8.4811142465115077E-2"/>
    <n v="1.1357183418512209E-3"/>
    <s v="organic"/>
    <x v="1"/>
    <n v="3276"/>
  </r>
  <r>
    <d v="2024-02-27T00:00:00"/>
    <s v="YouTube"/>
    <s v="Ad"/>
    <n v="67462"/>
    <n v="797"/>
    <n v="957"/>
    <n v="1198"/>
    <n v="1145"/>
    <n v="488"/>
    <n v="94"/>
    <n v="4.3757967448341289E-2"/>
    <n v="8.2096069868995633E-2"/>
    <s v="paid"/>
    <x v="1"/>
    <n v="2952"/>
  </r>
  <r>
    <d v="2024-02-28T00:00:00"/>
    <s v="Facebook"/>
    <s v="Text"/>
    <n v="75928"/>
    <n v="1344"/>
    <n v="395"/>
    <n v="668"/>
    <n v="1249"/>
    <n v="0"/>
    <n v="15"/>
    <n v="3.1701085238647141E-2"/>
    <n v="1.2009607686148919E-2"/>
    <s v="organic"/>
    <x v="1"/>
    <n v="2407"/>
  </r>
  <r>
    <d v="2024-02-29T00:00:00"/>
    <s v="YouTube"/>
    <s v="Video"/>
    <n v="9109"/>
    <n v="932"/>
    <n v="221"/>
    <n v="1670"/>
    <n v="1851"/>
    <n v="0"/>
    <n v="26"/>
    <n v="0.30991327258755075"/>
    <n v="1.4046461372231226E-2"/>
    <s v="organic"/>
    <x v="1"/>
    <n v="2823"/>
  </r>
  <r>
    <d v="2024-03-01T00:00:00"/>
    <s v="Twitter"/>
    <s v="Image"/>
    <n v="67132"/>
    <n v="1333"/>
    <n v="363"/>
    <n v="90"/>
    <n v="517"/>
    <n v="0"/>
    <n v="22"/>
    <n v="2.6604301972233808E-2"/>
    <n v="4.2553191489361701E-2"/>
    <s v="organic"/>
    <x v="2"/>
    <n v="1786"/>
  </r>
  <r>
    <d v="2024-03-02T00:00:00"/>
    <s v="LinkedIn"/>
    <s v="Text"/>
    <n v="69690"/>
    <n v="1080"/>
    <n v="1258"/>
    <n v="335"/>
    <n v="755"/>
    <n v="0"/>
    <n v="11"/>
    <n v="3.8355574687903571E-2"/>
    <n v="1.456953642384106E-2"/>
    <s v="organic"/>
    <x v="2"/>
    <n v="2673"/>
  </r>
  <r>
    <d v="2024-03-03T00:00:00"/>
    <s v="Twitter"/>
    <s v="Text"/>
    <n v="54578"/>
    <n v="1596"/>
    <n v="702"/>
    <n v="1400"/>
    <n v="1234"/>
    <n v="0"/>
    <n v="1"/>
    <n v="6.7756238777529412E-2"/>
    <n v="8.1037277147487841E-4"/>
    <s v="organic"/>
    <x v="2"/>
    <n v="3698"/>
  </r>
  <r>
    <d v="2024-03-04T00:00:00"/>
    <s v="TikTok"/>
    <s v="Link"/>
    <n v="9639"/>
    <n v="685"/>
    <n v="203"/>
    <n v="1152"/>
    <n v="1399"/>
    <n v="0"/>
    <n v="12"/>
    <n v="0.21164021164021163"/>
    <n v="8.5775553967119365E-3"/>
    <s v="organic"/>
    <x v="2"/>
    <n v="2040"/>
  </r>
  <r>
    <d v="2024-03-05T00:00:00"/>
    <s v="Twitter"/>
    <s v="Link"/>
    <n v="95861"/>
    <n v="1754"/>
    <n v="1354"/>
    <n v="1985"/>
    <n v="1866"/>
    <n v="0"/>
    <n v="19"/>
    <n v="5.31290097119788E-2"/>
    <n v="1.0182207931404072E-2"/>
    <s v="organic"/>
    <x v="2"/>
    <n v="5093"/>
  </r>
  <r>
    <d v="2024-03-06T00:00:00"/>
    <s v="Instagram"/>
    <s v="Link"/>
    <n v="11682"/>
    <n v="1203"/>
    <n v="1369"/>
    <n v="299"/>
    <n v="1887"/>
    <n v="0"/>
    <n v="11"/>
    <n v="0.24576271186440679"/>
    <n v="5.8293587705352413E-3"/>
    <s v="organic"/>
    <x v="2"/>
    <n v="2871"/>
  </r>
  <r>
    <d v="2024-03-07T00:00:00"/>
    <s v="Twitter"/>
    <s v="Text"/>
    <n v="17901"/>
    <n v="1228"/>
    <n v="1461"/>
    <n v="1931"/>
    <n v="183"/>
    <n v="0"/>
    <n v="9"/>
    <n v="0.25808614043908162"/>
    <n v="4.9180327868852458E-2"/>
    <s v="organic"/>
    <x v="2"/>
    <n v="4620"/>
  </r>
  <r>
    <d v="2024-03-08T00:00:00"/>
    <s v="YouTube"/>
    <s v="Text"/>
    <n v="85343"/>
    <n v="1631"/>
    <n v="682"/>
    <n v="1675"/>
    <n v="271"/>
    <n v="0"/>
    <n v="21"/>
    <n v="4.6729081471239588E-2"/>
    <n v="7.7490774907749083E-2"/>
    <s v="organic"/>
    <x v="2"/>
    <n v="3988"/>
  </r>
  <r>
    <d v="2024-03-09T00:00:00"/>
    <s v="TikTok"/>
    <s v="Ad"/>
    <n v="13249"/>
    <n v="1333"/>
    <n v="1383"/>
    <n v="877"/>
    <n v="1051"/>
    <n v="185"/>
    <n v="2"/>
    <n v="0.27119027851158578"/>
    <n v="1.9029495718363464E-3"/>
    <s v="paid"/>
    <x v="2"/>
    <n v="3593"/>
  </r>
  <r>
    <d v="2024-03-10T00:00:00"/>
    <s v="Twitter"/>
    <s v="Link"/>
    <n v="24627"/>
    <n v="1957"/>
    <n v="448"/>
    <n v="709"/>
    <n v="1950"/>
    <n v="0"/>
    <n v="24"/>
    <n v="0.12644658301863809"/>
    <n v="1.2307692307692308E-2"/>
    <s v="organic"/>
    <x v="2"/>
    <n v="3114"/>
  </r>
  <r>
    <d v="2024-03-11T00:00:00"/>
    <s v="LinkedIn"/>
    <s v="Video"/>
    <n v="30693"/>
    <n v="291"/>
    <n v="327"/>
    <n v="168"/>
    <n v="615"/>
    <n v="0"/>
    <n v="27"/>
    <n v="2.5608444922294984E-2"/>
    <n v="4.3902439024390241E-2"/>
    <s v="organic"/>
    <x v="2"/>
    <n v="786"/>
  </r>
  <r>
    <d v="2024-03-12T00:00:00"/>
    <s v="Facebook"/>
    <s v="Ad"/>
    <n v="71748"/>
    <n v="1720"/>
    <n v="1522"/>
    <n v="1819"/>
    <n v="1088"/>
    <n v="19"/>
    <n v="84"/>
    <n v="7.0538551597257068E-2"/>
    <n v="7.720588235294118E-2"/>
    <s v="paid"/>
    <x v="2"/>
    <n v="5061"/>
  </r>
  <r>
    <d v="2024-03-13T00:00:00"/>
    <s v="Twitter"/>
    <s v="Ad"/>
    <n v="18176"/>
    <n v="1233"/>
    <n v="781"/>
    <n v="325"/>
    <n v="342"/>
    <n v="92"/>
    <n v="88"/>
    <n v="0.12868617957746478"/>
    <n v="0.25730994152046782"/>
    <s v="paid"/>
    <x v="2"/>
    <n v="2339"/>
  </r>
  <r>
    <d v="2024-03-14T00:00:00"/>
    <s v="YouTube"/>
    <s v="Video"/>
    <n v="95526"/>
    <n v="906"/>
    <n v="99"/>
    <n v="851"/>
    <n v="756"/>
    <n v="0"/>
    <n v="21"/>
    <n v="1.9429265330904676E-2"/>
    <n v="2.7777777777777776E-2"/>
    <s v="organic"/>
    <x v="2"/>
    <n v="1856"/>
  </r>
  <r>
    <d v="2024-03-15T00:00:00"/>
    <s v="TikTok"/>
    <s v="Video"/>
    <n v="59222"/>
    <n v="1260"/>
    <n v="593"/>
    <n v="1550"/>
    <n v="1543"/>
    <n v="0"/>
    <n v="25"/>
    <n v="5.7461754077876466E-2"/>
    <n v="1.6202203499675955E-2"/>
    <s v="organic"/>
    <x v="2"/>
    <n v="3403"/>
  </r>
  <r>
    <d v="2024-03-16T00:00:00"/>
    <s v="LinkedIn"/>
    <s v="Video"/>
    <n v="70993"/>
    <n v="499"/>
    <n v="643"/>
    <n v="1987"/>
    <n v="1666"/>
    <n v="0"/>
    <n v="25"/>
    <n v="4.4074767934866817E-2"/>
    <n v="1.5006002400960384E-2"/>
    <s v="organic"/>
    <x v="2"/>
    <n v="3129"/>
  </r>
  <r>
    <d v="2024-03-17T00:00:00"/>
    <s v="LinkedIn"/>
    <s v="Video"/>
    <n v="49213"/>
    <n v="1399"/>
    <n v="1949"/>
    <n v="1178"/>
    <n v="912"/>
    <n v="0"/>
    <n v="14"/>
    <n v="9.1967569544632519E-2"/>
    <n v="1.5350877192982455E-2"/>
    <s v="organic"/>
    <x v="2"/>
    <n v="4526"/>
  </r>
  <r>
    <d v="2024-03-18T00:00:00"/>
    <s v="Twitter"/>
    <s v="Text"/>
    <n v="66916"/>
    <n v="1090"/>
    <n v="867"/>
    <n v="1988"/>
    <n v="341"/>
    <n v="0"/>
    <n v="26"/>
    <n v="5.8954510132105925E-2"/>
    <n v="7.6246334310850442E-2"/>
    <s v="organic"/>
    <x v="2"/>
    <n v="3945"/>
  </r>
  <r>
    <d v="2024-03-19T00:00:00"/>
    <s v="Instagram"/>
    <s v="Ad"/>
    <n v="19140"/>
    <n v="1797"/>
    <n v="522"/>
    <n v="116"/>
    <n v="1323"/>
    <n v="246"/>
    <n v="47"/>
    <n v="0.12722048066875652"/>
    <n v="3.5525321239606951E-2"/>
    <s v="paid"/>
    <x v="2"/>
    <n v="2435"/>
  </r>
  <r>
    <d v="2024-03-20T00:00:00"/>
    <s v="YouTube"/>
    <s v="Image"/>
    <n v="94244"/>
    <n v="1742"/>
    <n v="1066"/>
    <n v="1753"/>
    <n v="265"/>
    <n v="0"/>
    <n v="9"/>
    <n v="4.8395653834726882E-2"/>
    <n v="3.3962264150943396E-2"/>
    <s v="organic"/>
    <x v="2"/>
    <n v="4561"/>
  </r>
  <r>
    <d v="2024-03-21T00:00:00"/>
    <s v="Facebook"/>
    <s v="Video"/>
    <n v="36755"/>
    <n v="930"/>
    <n v="1864"/>
    <n v="1061"/>
    <n v="311"/>
    <n v="0"/>
    <n v="26"/>
    <n v="0.10488368929397361"/>
    <n v="8.3601286173633438E-2"/>
    <s v="organic"/>
    <x v="2"/>
    <n v="3855"/>
  </r>
  <r>
    <d v="2024-03-22T00:00:00"/>
    <s v="LinkedIn"/>
    <s v="Image"/>
    <n v="30102"/>
    <n v="1682"/>
    <n v="933"/>
    <n v="1821"/>
    <n v="725"/>
    <n v="0"/>
    <n v="29"/>
    <n v="0.1473656235466082"/>
    <n v="0.04"/>
    <s v="organic"/>
    <x v="2"/>
    <n v="4436"/>
  </r>
  <r>
    <d v="2024-03-23T00:00:00"/>
    <s v="Facebook"/>
    <s v="Text"/>
    <n v="7980"/>
    <n v="821"/>
    <n v="1038"/>
    <n v="775"/>
    <n v="492"/>
    <n v="0"/>
    <n v="12"/>
    <n v="0.3300751879699248"/>
    <n v="2.4390243902439025E-2"/>
    <s v="organic"/>
    <x v="2"/>
    <n v="2634"/>
  </r>
  <r>
    <d v="2024-03-24T00:00:00"/>
    <s v="Facebook"/>
    <s v="Link"/>
    <n v="30430"/>
    <n v="67"/>
    <n v="662"/>
    <n v="1916"/>
    <n v="212"/>
    <n v="0"/>
    <n v="26"/>
    <n v="8.6920801840289191E-2"/>
    <n v="0.12264150943396226"/>
    <s v="organic"/>
    <x v="2"/>
    <n v="2645"/>
  </r>
  <r>
    <d v="2024-03-25T00:00:00"/>
    <s v="TikTok"/>
    <s v="Link"/>
    <n v="20142"/>
    <n v="291"/>
    <n v="88"/>
    <n v="597"/>
    <n v="1888"/>
    <n v="0"/>
    <n v="26"/>
    <n v="4.8455962665077949E-2"/>
    <n v="1.3771186440677966E-2"/>
    <s v="organic"/>
    <x v="2"/>
    <n v="976"/>
  </r>
  <r>
    <d v="2024-03-26T00:00:00"/>
    <s v="LinkedIn"/>
    <s v="Video"/>
    <n v="93476"/>
    <n v="970"/>
    <n v="928"/>
    <n v="1270"/>
    <n v="20"/>
    <n v="0"/>
    <n v="28"/>
    <n v="3.3891052248705547E-2"/>
    <n v="1.4"/>
    <s v="organic"/>
    <x v="2"/>
    <n v="3168"/>
  </r>
  <r>
    <d v="2024-03-27T00:00:00"/>
    <s v="Facebook"/>
    <s v="Image"/>
    <n v="34544"/>
    <n v="451"/>
    <n v="1720"/>
    <n v="316"/>
    <n v="1133"/>
    <n v="0"/>
    <n v="30"/>
    <n v="7.1995136637332105E-2"/>
    <n v="2.6478375992939101E-2"/>
    <s v="organic"/>
    <x v="2"/>
    <n v="2487"/>
  </r>
  <r>
    <d v="2024-03-28T00:00:00"/>
    <s v="TikTok"/>
    <s v="Ad"/>
    <n v="70176"/>
    <n v="876"/>
    <n v="237"/>
    <n v="1599"/>
    <n v="600"/>
    <n v="121"/>
    <n v="38"/>
    <n v="3.8645690834473327E-2"/>
    <n v="6.3333333333333339E-2"/>
    <s v="paid"/>
    <x v="2"/>
    <n v="2712"/>
  </r>
  <r>
    <d v="2024-03-29T00:00:00"/>
    <s v="Facebook"/>
    <s v="Image"/>
    <n v="32252"/>
    <n v="869"/>
    <n v="1318"/>
    <n v="1635"/>
    <n v="1285"/>
    <n v="0"/>
    <n v="14"/>
    <n v="0.11850427880441523"/>
    <n v="1.0894941634241245E-2"/>
    <s v="organic"/>
    <x v="2"/>
    <n v="3822"/>
  </r>
  <r>
    <d v="2024-03-30T00:00:00"/>
    <s v="Facebook"/>
    <s v="Image"/>
    <n v="66513"/>
    <n v="1232"/>
    <n v="1107"/>
    <n v="43"/>
    <n v="1304"/>
    <n v="0"/>
    <n v="16"/>
    <n v="3.5812547922962429E-2"/>
    <n v="1.2269938650306749E-2"/>
    <s v="organic"/>
    <x v="2"/>
    <n v="2382"/>
  </r>
  <r>
    <d v="2024-03-31T00:00:00"/>
    <s v="YouTube"/>
    <s v="Video"/>
    <n v="95181"/>
    <n v="304"/>
    <n v="606"/>
    <n v="889"/>
    <n v="13"/>
    <n v="0"/>
    <n v="19"/>
    <n v="1.8900831048213405E-2"/>
    <n v="1.4615384615384615"/>
    <s v="organic"/>
    <x v="2"/>
    <n v="1799"/>
  </r>
  <r>
    <d v="2024-04-01T00:00:00"/>
    <s v="Twitter"/>
    <s v="Video"/>
    <n v="75798"/>
    <n v="863"/>
    <n v="393"/>
    <n v="1370"/>
    <n v="1378"/>
    <n v="0"/>
    <n v="2"/>
    <n v="3.4644713580833264E-2"/>
    <n v="1.4513788098693759E-3"/>
    <s v="organic"/>
    <x v="3"/>
    <n v="2626"/>
  </r>
  <r>
    <d v="2024-04-02T00:00:00"/>
    <s v="YouTube"/>
    <s v="Link"/>
    <n v="9870"/>
    <n v="1962"/>
    <n v="1087"/>
    <n v="1124"/>
    <n v="1049"/>
    <n v="0"/>
    <n v="25"/>
    <n v="0.42279635258358661"/>
    <n v="2.3832221163012392E-2"/>
    <s v="organic"/>
    <x v="3"/>
    <n v="4173"/>
  </r>
  <r>
    <d v="2024-04-03T00:00:00"/>
    <s v="YouTube"/>
    <s v="Ad"/>
    <n v="3665"/>
    <n v="809"/>
    <n v="1798"/>
    <n v="972"/>
    <n v="99"/>
    <n v="325"/>
    <n v="49"/>
    <n v="0.97653478854024556"/>
    <n v="0.49494949494949497"/>
    <s v="paid"/>
    <x v="3"/>
    <n v="3579"/>
  </r>
  <r>
    <d v="2024-04-04T00:00:00"/>
    <s v="Twitter"/>
    <s v="Link"/>
    <n v="98952"/>
    <n v="43"/>
    <n v="741"/>
    <n v="1624"/>
    <n v="148"/>
    <n v="0"/>
    <n v="11"/>
    <n v="2.4335031126202604E-2"/>
    <n v="7.4324324324324328E-2"/>
    <s v="organic"/>
    <x v="3"/>
    <n v="2408"/>
  </r>
  <r>
    <d v="2024-04-05T00:00:00"/>
    <s v="Instagram"/>
    <s v="Image"/>
    <n v="77271"/>
    <n v="1515"/>
    <n v="1559"/>
    <n v="690"/>
    <n v="283"/>
    <n v="0"/>
    <n v="1"/>
    <n v="4.8711677084546594E-2"/>
    <n v="3.5335689045936395E-3"/>
    <s v="organic"/>
    <x v="3"/>
    <n v="3764"/>
  </r>
  <r>
    <d v="2024-04-06T00:00:00"/>
    <s v="Twitter"/>
    <s v="Ad"/>
    <n v="45374"/>
    <n v="1676"/>
    <n v="1326"/>
    <n v="368"/>
    <n v="1710"/>
    <n v="398"/>
    <n v="87"/>
    <n v="7.4271609291664833E-2"/>
    <n v="5.0877192982456139E-2"/>
    <s v="paid"/>
    <x v="3"/>
    <n v="3370"/>
  </r>
  <r>
    <d v="2024-04-07T00:00:00"/>
    <s v="LinkedIn"/>
    <s v="Text"/>
    <n v="83802"/>
    <n v="383"/>
    <n v="1671"/>
    <n v="286"/>
    <n v="139"/>
    <n v="0"/>
    <n v="22"/>
    <n v="2.7922961265840911E-2"/>
    <n v="0.15827338129496402"/>
    <s v="organic"/>
    <x v="3"/>
    <n v="2340"/>
  </r>
  <r>
    <d v="2024-04-08T00:00:00"/>
    <s v="LinkedIn"/>
    <s v="Image"/>
    <n v="39462"/>
    <n v="422"/>
    <n v="99"/>
    <n v="1630"/>
    <n v="418"/>
    <n v="0"/>
    <n v="28"/>
    <n v="5.4508134407784702E-2"/>
    <n v="6.6985645933014357E-2"/>
    <s v="organic"/>
    <x v="3"/>
    <n v="2151"/>
  </r>
  <r>
    <d v="2024-04-09T00:00:00"/>
    <s v="Facebook"/>
    <s v="Link"/>
    <n v="41642"/>
    <n v="1065"/>
    <n v="825"/>
    <n v="1679"/>
    <n v="1122"/>
    <n v="0"/>
    <n v="15"/>
    <n v="8.5706738389126361E-2"/>
    <n v="1.3368983957219251E-2"/>
    <s v="organic"/>
    <x v="3"/>
    <n v="3569"/>
  </r>
  <r>
    <m/>
    <m/>
    <m/>
    <m/>
    <m/>
    <m/>
    <m/>
    <m/>
    <m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1D19D-9B1A-4085-B7E3-18520B20B208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7:C42" firstHeaderRow="0" firstDataRow="1" firstDataCol="1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dataField="1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ach" fld="3" baseField="13" baseItem="0"/>
    <dataField name="Sum of Engagement" fld="14" baseField="1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5AEA8-A5F4-458A-BAB7-13E09697712D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0:B2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Conversion Rate" fld="11" subtotal="average" baseField="12" baseItem="0" numFmtId="10"/>
  </dataFields>
  <formats count="2">
    <format dxfId="12">
      <pivotArea outline="0" collapsedLevelsAreSubtotals="1" fieldPosition="0"/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2B5B5-5356-42D3-9C62-A4D10345DEF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1">
    <pivotField showAll="0"/>
    <pivotField axis="axisRow" showAll="0">
      <items count="8">
        <item x="2"/>
        <item x="5"/>
        <item x="1"/>
        <item x="0"/>
        <item x="3"/>
        <item x="4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ngagement Rate" fld="10" subtotal="average" baseField="1" baseItem="0" numFmtId="10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221-D474-402A-BC1F-BE10D9FCB955}">
  <dimension ref="A3:C54"/>
  <sheetViews>
    <sheetView tabSelected="1" workbookViewId="0">
      <selection activeCell="P39" sqref="P39"/>
    </sheetView>
  </sheetViews>
  <sheetFormatPr defaultRowHeight="14.4" x14ac:dyDescent="0.3"/>
  <cols>
    <col min="1" max="1" width="12.5546875" bestFit="1" customWidth="1"/>
    <col min="2" max="2" width="12.5546875" style="9" bestFit="1" customWidth="1"/>
    <col min="3" max="3" width="18.21875" bestFit="1" customWidth="1"/>
  </cols>
  <sheetData>
    <row r="3" spans="1:2" x14ac:dyDescent="0.3">
      <c r="A3" s="4" t="s">
        <v>22</v>
      </c>
      <c r="B3" s="9" t="s">
        <v>29</v>
      </c>
    </row>
    <row r="4" spans="1:2" x14ac:dyDescent="0.3">
      <c r="A4" s="5" t="s">
        <v>12</v>
      </c>
      <c r="B4" s="9">
        <v>0.11061546208776282</v>
      </c>
    </row>
    <row r="5" spans="1:2" x14ac:dyDescent="0.3">
      <c r="A5" s="5" t="s">
        <v>15</v>
      </c>
      <c r="B5" s="9">
        <v>0.15372362893748229</v>
      </c>
    </row>
    <row r="6" spans="1:2" x14ac:dyDescent="0.3">
      <c r="A6" s="5" t="s">
        <v>11</v>
      </c>
      <c r="B6" s="9">
        <v>0.17193223039225045</v>
      </c>
    </row>
    <row r="7" spans="1:2" x14ac:dyDescent="0.3">
      <c r="A7" s="5" t="s">
        <v>10</v>
      </c>
      <c r="B7" s="9">
        <v>0.13397210166054305</v>
      </c>
    </row>
    <row r="8" spans="1:2" x14ac:dyDescent="0.3">
      <c r="A8" s="5" t="s">
        <v>13</v>
      </c>
      <c r="B8" s="9">
        <v>0.18643463582051548</v>
      </c>
    </row>
    <row r="9" spans="1:2" x14ac:dyDescent="0.3">
      <c r="A9" s="5" t="s">
        <v>14</v>
      </c>
      <c r="B9" s="9">
        <v>0.13389241975279417</v>
      </c>
    </row>
    <row r="10" spans="1:2" x14ac:dyDescent="0.3">
      <c r="A10" s="5" t="s">
        <v>23</v>
      </c>
      <c r="B10" s="9">
        <v>0.14756459696415475</v>
      </c>
    </row>
    <row r="20" spans="1:2" x14ac:dyDescent="0.3">
      <c r="A20" s="4" t="s">
        <v>22</v>
      </c>
      <c r="B20" s="9" t="s">
        <v>28</v>
      </c>
    </row>
    <row r="21" spans="1:2" x14ac:dyDescent="0.3">
      <c r="A21" s="5" t="s">
        <v>26</v>
      </c>
      <c r="B21" s="9">
        <v>4.2646873112043723E-2</v>
      </c>
    </row>
    <row r="22" spans="1:2" x14ac:dyDescent="0.3">
      <c r="A22" s="5" t="s">
        <v>27</v>
      </c>
      <c r="B22" s="9">
        <v>0.14985019786678416</v>
      </c>
    </row>
    <row r="23" spans="1:2" x14ac:dyDescent="0.3">
      <c r="A23" s="5" t="s">
        <v>23</v>
      </c>
      <c r="B23" s="9">
        <v>6.3372849231293563E-2</v>
      </c>
    </row>
    <row r="37" spans="1:3" x14ac:dyDescent="0.3">
      <c r="A37" s="4" t="s">
        <v>22</v>
      </c>
      <c r="B37" t="s">
        <v>36</v>
      </c>
      <c r="C37" t="s">
        <v>37</v>
      </c>
    </row>
    <row r="38" spans="1:3" x14ac:dyDescent="0.3">
      <c r="A38" s="5" t="s">
        <v>32</v>
      </c>
      <c r="B38" s="6">
        <v>4876946</v>
      </c>
      <c r="C38" s="6">
        <v>275840</v>
      </c>
    </row>
    <row r="39" spans="1:3" x14ac:dyDescent="0.3">
      <c r="A39" s="5" t="s">
        <v>33</v>
      </c>
      <c r="B39" s="6">
        <v>4341852</v>
      </c>
      <c r="C39" s="6">
        <v>247899</v>
      </c>
    </row>
    <row r="40" spans="1:3" x14ac:dyDescent="0.3">
      <c r="A40" s="5" t="s">
        <v>34</v>
      </c>
      <c r="B40" s="6">
        <v>4983529</v>
      </c>
      <c r="C40" s="6">
        <v>287596</v>
      </c>
    </row>
    <row r="41" spans="1:3" x14ac:dyDescent="0.3">
      <c r="A41" s="5" t="s">
        <v>35</v>
      </c>
      <c r="B41" s="6">
        <v>1504701</v>
      </c>
      <c r="C41" s="6">
        <v>82149</v>
      </c>
    </row>
    <row r="42" spans="1:3" x14ac:dyDescent="0.3">
      <c r="A42" s="5" t="s">
        <v>23</v>
      </c>
      <c r="B42" s="6">
        <v>15707028</v>
      </c>
      <c r="C42" s="6">
        <v>893484</v>
      </c>
    </row>
    <row r="43" spans="1:3" x14ac:dyDescent="0.3">
      <c r="B43"/>
    </row>
    <row r="44" spans="1:3" x14ac:dyDescent="0.3">
      <c r="B44"/>
    </row>
    <row r="45" spans="1:3" x14ac:dyDescent="0.3">
      <c r="B45"/>
    </row>
    <row r="46" spans="1:3" x14ac:dyDescent="0.3">
      <c r="B46"/>
    </row>
    <row r="47" spans="1:3" x14ac:dyDescent="0.3">
      <c r="B47"/>
    </row>
    <row r="48" spans="1:3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workbookViewId="0">
      <selection activeCell="K21" sqref="K21"/>
    </sheetView>
  </sheetViews>
  <sheetFormatPr defaultRowHeight="14.4" x14ac:dyDescent="0.3"/>
  <cols>
    <col min="1" max="1" width="18.109375" style="2" bestFit="1" customWidth="1"/>
    <col min="2" max="2" width="9.109375" style="2" bestFit="1" customWidth="1"/>
    <col min="3" max="3" width="9.21875" style="2" bestFit="1" customWidth="1"/>
    <col min="4" max="4" width="6.109375" style="2" bestFit="1" customWidth="1"/>
    <col min="5" max="5" width="5.109375" style="2" bestFit="1" customWidth="1"/>
    <col min="6" max="6" width="10.109375" style="2" bestFit="1" customWidth="1"/>
    <col min="7" max="7" width="6.5546875" style="2" bestFit="1" customWidth="1"/>
    <col min="8" max="8" width="5.6640625" style="2" bestFit="1" customWidth="1"/>
    <col min="9" max="9" width="9.109375" style="2" bestFit="1" customWidth="1"/>
    <col min="10" max="10" width="11.21875" style="2" bestFit="1" customWidth="1"/>
    <col min="11" max="11" width="22.88671875" style="8" customWidth="1"/>
    <col min="12" max="12" width="24.77734375" style="8" customWidth="1"/>
    <col min="13" max="13" width="17.5546875" style="2" customWidth="1"/>
    <col min="14" max="14" width="8.88671875" style="2"/>
    <col min="15" max="15" width="16.33203125" style="2" customWidth="1"/>
    <col min="16" max="16384" width="8.88671875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21</v>
      </c>
      <c r="L1" s="7" t="s">
        <v>24</v>
      </c>
      <c r="M1" s="7" t="s">
        <v>25</v>
      </c>
      <c r="N1" s="7" t="s">
        <v>30</v>
      </c>
      <c r="O1" s="7" t="s">
        <v>31</v>
      </c>
    </row>
    <row r="2" spans="1:15" x14ac:dyDescent="0.3">
      <c r="A2" s="3">
        <v>45292</v>
      </c>
      <c r="B2" s="2" t="s">
        <v>10</v>
      </c>
      <c r="C2" s="2" t="s">
        <v>16</v>
      </c>
      <c r="D2" s="2">
        <v>4278</v>
      </c>
      <c r="E2" s="2">
        <v>1528</v>
      </c>
      <c r="F2" s="2">
        <v>573</v>
      </c>
      <c r="G2" s="2">
        <v>511</v>
      </c>
      <c r="H2" s="2">
        <v>467</v>
      </c>
      <c r="I2" s="2">
        <v>0</v>
      </c>
      <c r="J2" s="2">
        <v>4</v>
      </c>
      <c r="K2" s="8">
        <f>(SUM(E2:G2)/D2)</f>
        <v>0.61056568489948571</v>
      </c>
      <c r="L2" s="8">
        <f>J2/H2</f>
        <v>8.5653104925053538E-3</v>
      </c>
      <c r="M2" s="2" t="str">
        <f>IF(I2=0,"organic","paid")</f>
        <v>organic</v>
      </c>
      <c r="N2" s="2" t="str">
        <f>TEXT(A2,"mmm")</f>
        <v>Jan</v>
      </c>
      <c r="O2" s="2">
        <f>SUM(E2:G2)</f>
        <v>2612</v>
      </c>
    </row>
    <row r="3" spans="1:15" x14ac:dyDescent="0.3">
      <c r="A3" s="3">
        <v>45293</v>
      </c>
      <c r="B3" s="2" t="s">
        <v>10</v>
      </c>
      <c r="C3" s="2" t="s">
        <v>16</v>
      </c>
      <c r="D3" s="2">
        <v>89696</v>
      </c>
      <c r="E3" s="2">
        <v>1526</v>
      </c>
      <c r="F3" s="2">
        <v>1837</v>
      </c>
      <c r="G3" s="2">
        <v>1126</v>
      </c>
      <c r="H3" s="2">
        <v>188</v>
      </c>
      <c r="I3" s="2">
        <v>0</v>
      </c>
      <c r="J3" s="2">
        <v>18</v>
      </c>
      <c r="K3" s="8">
        <f t="shared" ref="K3:K66" si="0">(SUM(E3:G3)/D3)</f>
        <v>5.0046824830538711E-2</v>
      </c>
      <c r="L3" s="8">
        <f t="shared" ref="L3:L66" si="1">J3/H3</f>
        <v>9.5744680851063829E-2</v>
      </c>
      <c r="M3" s="2" t="str">
        <f t="shared" ref="M3:M66" si="2">IF(I3=0,"organic","paid")</f>
        <v>organic</v>
      </c>
      <c r="N3" s="2" t="str">
        <f t="shared" ref="N3:N66" si="3">TEXT(A3,"mmm")</f>
        <v>Jan</v>
      </c>
      <c r="O3" s="2">
        <f t="shared" ref="O3:O66" si="4">SUM(E3:G3)</f>
        <v>4489</v>
      </c>
    </row>
    <row r="4" spans="1:15" x14ac:dyDescent="0.3">
      <c r="A4" s="3">
        <v>45294</v>
      </c>
      <c r="B4" s="2" t="s">
        <v>11</v>
      </c>
      <c r="C4" s="2" t="s">
        <v>16</v>
      </c>
      <c r="D4" s="2">
        <v>4905</v>
      </c>
      <c r="E4" s="2">
        <v>201</v>
      </c>
      <c r="F4" s="2">
        <v>457</v>
      </c>
      <c r="G4" s="2">
        <v>486</v>
      </c>
      <c r="H4" s="2">
        <v>1044</v>
      </c>
      <c r="I4" s="2">
        <v>0</v>
      </c>
      <c r="J4" s="2">
        <v>19</v>
      </c>
      <c r="K4" s="8">
        <f t="shared" si="0"/>
        <v>0.23323139653414882</v>
      </c>
      <c r="L4" s="8">
        <f t="shared" si="1"/>
        <v>1.8199233716475097E-2</v>
      </c>
      <c r="M4" s="2" t="str">
        <f t="shared" si="2"/>
        <v>organic</v>
      </c>
      <c r="N4" s="2" t="str">
        <f t="shared" si="3"/>
        <v>Jan</v>
      </c>
      <c r="O4" s="2">
        <f t="shared" si="4"/>
        <v>1144</v>
      </c>
    </row>
    <row r="5" spans="1:15" x14ac:dyDescent="0.3">
      <c r="A5" s="3">
        <v>45295</v>
      </c>
      <c r="B5" s="2" t="s">
        <v>12</v>
      </c>
      <c r="C5" s="2" t="s">
        <v>17</v>
      </c>
      <c r="D5" s="2">
        <v>27062</v>
      </c>
      <c r="E5" s="2">
        <v>1476</v>
      </c>
      <c r="F5" s="2">
        <v>1340</v>
      </c>
      <c r="G5" s="2">
        <v>1446</v>
      </c>
      <c r="H5" s="2">
        <v>1126</v>
      </c>
      <c r="I5" s="2">
        <v>214</v>
      </c>
      <c r="J5" s="2">
        <v>28</v>
      </c>
      <c r="K5" s="8">
        <f t="shared" si="0"/>
        <v>0.15749020767127336</v>
      </c>
      <c r="L5" s="8">
        <f t="shared" si="1"/>
        <v>2.4866785079928951E-2</v>
      </c>
      <c r="M5" s="2" t="str">
        <f t="shared" si="2"/>
        <v>paid</v>
      </c>
      <c r="N5" s="2" t="str">
        <f t="shared" si="3"/>
        <v>Jan</v>
      </c>
      <c r="O5" s="2">
        <f t="shared" si="4"/>
        <v>4262</v>
      </c>
    </row>
    <row r="6" spans="1:15" x14ac:dyDescent="0.3">
      <c r="A6" s="3">
        <v>45296</v>
      </c>
      <c r="B6" s="2" t="s">
        <v>11</v>
      </c>
      <c r="C6" s="2" t="s">
        <v>17</v>
      </c>
      <c r="D6" s="2">
        <v>37463</v>
      </c>
      <c r="E6" s="2">
        <v>1667</v>
      </c>
      <c r="F6" s="2">
        <v>1790</v>
      </c>
      <c r="G6" s="2">
        <v>23</v>
      </c>
      <c r="H6" s="2">
        <v>1564</v>
      </c>
      <c r="I6" s="2">
        <v>412</v>
      </c>
      <c r="J6" s="2">
        <v>20</v>
      </c>
      <c r="K6" s="8">
        <f t="shared" si="0"/>
        <v>9.2891653097723084E-2</v>
      </c>
      <c r="L6" s="8">
        <f t="shared" si="1"/>
        <v>1.278772378516624E-2</v>
      </c>
      <c r="M6" s="2" t="str">
        <f t="shared" si="2"/>
        <v>paid</v>
      </c>
      <c r="N6" s="2" t="str">
        <f t="shared" si="3"/>
        <v>Jan</v>
      </c>
      <c r="O6" s="2">
        <f t="shared" si="4"/>
        <v>3480</v>
      </c>
    </row>
    <row r="7" spans="1:15" x14ac:dyDescent="0.3">
      <c r="A7" s="3">
        <v>45297</v>
      </c>
      <c r="B7" s="2" t="s">
        <v>10</v>
      </c>
      <c r="C7" s="2" t="s">
        <v>18</v>
      </c>
      <c r="D7" s="2">
        <v>45597</v>
      </c>
      <c r="E7" s="2">
        <v>579</v>
      </c>
      <c r="F7" s="2">
        <v>328</v>
      </c>
      <c r="G7" s="2">
        <v>450</v>
      </c>
      <c r="H7" s="2">
        <v>1970</v>
      </c>
      <c r="I7" s="2">
        <v>0</v>
      </c>
      <c r="J7" s="2">
        <v>24</v>
      </c>
      <c r="K7" s="8">
        <f t="shared" si="0"/>
        <v>2.9760729872579335E-2</v>
      </c>
      <c r="L7" s="8">
        <f t="shared" si="1"/>
        <v>1.2182741116751269E-2</v>
      </c>
      <c r="M7" s="2" t="str">
        <f t="shared" si="2"/>
        <v>organic</v>
      </c>
      <c r="N7" s="2" t="str">
        <f t="shared" si="3"/>
        <v>Jan</v>
      </c>
      <c r="O7" s="2">
        <f t="shared" si="4"/>
        <v>1357</v>
      </c>
    </row>
    <row r="8" spans="1:15" x14ac:dyDescent="0.3">
      <c r="A8" s="3">
        <v>45298</v>
      </c>
      <c r="B8" s="2" t="s">
        <v>13</v>
      </c>
      <c r="C8" s="2" t="s">
        <v>16</v>
      </c>
      <c r="D8" s="2">
        <v>13156</v>
      </c>
      <c r="E8" s="2">
        <v>788</v>
      </c>
      <c r="F8" s="2">
        <v>208</v>
      </c>
      <c r="G8" s="2">
        <v>745</v>
      </c>
      <c r="H8" s="2">
        <v>1745</v>
      </c>
      <c r="I8" s="2">
        <v>0</v>
      </c>
      <c r="J8" s="2">
        <v>11</v>
      </c>
      <c r="K8" s="8">
        <f t="shared" si="0"/>
        <v>0.13233505624809971</v>
      </c>
      <c r="L8" s="8">
        <f t="shared" si="1"/>
        <v>6.3037249283667621E-3</v>
      </c>
      <c r="M8" s="2" t="str">
        <f t="shared" si="2"/>
        <v>organic</v>
      </c>
      <c r="N8" s="2" t="str">
        <f t="shared" si="3"/>
        <v>Jan</v>
      </c>
      <c r="O8" s="2">
        <f t="shared" si="4"/>
        <v>1741</v>
      </c>
    </row>
    <row r="9" spans="1:15" x14ac:dyDescent="0.3">
      <c r="A9" s="3">
        <v>45299</v>
      </c>
      <c r="B9" s="2" t="s">
        <v>14</v>
      </c>
      <c r="C9" s="2" t="s">
        <v>19</v>
      </c>
      <c r="D9" s="2">
        <v>6695</v>
      </c>
      <c r="E9" s="2">
        <v>1504</v>
      </c>
      <c r="F9" s="2">
        <v>950</v>
      </c>
      <c r="G9" s="2">
        <v>1108</v>
      </c>
      <c r="H9" s="2">
        <v>265</v>
      </c>
      <c r="I9" s="2">
        <v>0</v>
      </c>
      <c r="J9" s="2">
        <v>29</v>
      </c>
      <c r="K9" s="8">
        <f t="shared" si="0"/>
        <v>0.53203883495145632</v>
      </c>
      <c r="L9" s="8">
        <f t="shared" si="1"/>
        <v>0.10943396226415095</v>
      </c>
      <c r="M9" s="2" t="str">
        <f t="shared" si="2"/>
        <v>organic</v>
      </c>
      <c r="N9" s="2" t="str">
        <f t="shared" si="3"/>
        <v>Jan</v>
      </c>
      <c r="O9" s="2">
        <f t="shared" si="4"/>
        <v>3562</v>
      </c>
    </row>
    <row r="10" spans="1:15" x14ac:dyDescent="0.3">
      <c r="A10" s="3">
        <v>45300</v>
      </c>
      <c r="B10" s="2" t="s">
        <v>11</v>
      </c>
      <c r="C10" s="2" t="s">
        <v>16</v>
      </c>
      <c r="D10" s="2">
        <v>73357</v>
      </c>
      <c r="E10" s="2">
        <v>610</v>
      </c>
      <c r="F10" s="2">
        <v>1708</v>
      </c>
      <c r="G10" s="2">
        <v>1297</v>
      </c>
      <c r="H10" s="2">
        <v>1276</v>
      </c>
      <c r="I10" s="2">
        <v>0</v>
      </c>
      <c r="J10" s="2">
        <v>28</v>
      </c>
      <c r="K10" s="8">
        <f t="shared" si="0"/>
        <v>4.9279550690458987E-2</v>
      </c>
      <c r="L10" s="8">
        <f t="shared" si="1"/>
        <v>2.1943573667711599E-2</v>
      </c>
      <c r="M10" s="2" t="str">
        <f t="shared" si="2"/>
        <v>organic</v>
      </c>
      <c r="N10" s="2" t="str">
        <f t="shared" si="3"/>
        <v>Jan</v>
      </c>
      <c r="O10" s="2">
        <f t="shared" si="4"/>
        <v>3615</v>
      </c>
    </row>
    <row r="11" spans="1:15" x14ac:dyDescent="0.3">
      <c r="A11" s="3">
        <v>45301</v>
      </c>
      <c r="B11" s="2" t="s">
        <v>13</v>
      </c>
      <c r="C11" s="2" t="s">
        <v>17</v>
      </c>
      <c r="D11" s="2">
        <v>26203</v>
      </c>
      <c r="E11" s="2">
        <v>1452</v>
      </c>
      <c r="F11" s="2">
        <v>152</v>
      </c>
      <c r="G11" s="2">
        <v>103</v>
      </c>
      <c r="H11" s="2">
        <v>1364</v>
      </c>
      <c r="I11" s="2">
        <v>116</v>
      </c>
      <c r="J11" s="2">
        <v>98</v>
      </c>
      <c r="K11" s="8">
        <f t="shared" si="0"/>
        <v>6.5145212380261802E-2</v>
      </c>
      <c r="L11" s="8">
        <f t="shared" si="1"/>
        <v>7.1847507331378305E-2</v>
      </c>
      <c r="M11" s="2" t="str">
        <f t="shared" si="2"/>
        <v>paid</v>
      </c>
      <c r="N11" s="2" t="str">
        <f t="shared" si="3"/>
        <v>Jan</v>
      </c>
      <c r="O11" s="2">
        <f t="shared" si="4"/>
        <v>1707</v>
      </c>
    </row>
    <row r="12" spans="1:15" x14ac:dyDescent="0.3">
      <c r="A12" s="3">
        <v>45302</v>
      </c>
      <c r="B12" s="2" t="s">
        <v>13</v>
      </c>
      <c r="C12" s="2" t="s">
        <v>16</v>
      </c>
      <c r="D12" s="2">
        <v>31512</v>
      </c>
      <c r="E12" s="2">
        <v>1784</v>
      </c>
      <c r="F12" s="2">
        <v>216</v>
      </c>
      <c r="G12" s="2">
        <v>788</v>
      </c>
      <c r="H12" s="2">
        <v>579</v>
      </c>
      <c r="I12" s="2">
        <v>0</v>
      </c>
      <c r="J12" s="2">
        <v>14</v>
      </c>
      <c r="K12" s="8">
        <f t="shared" si="0"/>
        <v>8.847423203858848E-2</v>
      </c>
      <c r="L12" s="8">
        <f t="shared" si="1"/>
        <v>2.4179620034542316E-2</v>
      </c>
      <c r="M12" s="2" t="str">
        <f t="shared" si="2"/>
        <v>organic</v>
      </c>
      <c r="N12" s="2" t="str">
        <f t="shared" si="3"/>
        <v>Jan</v>
      </c>
      <c r="O12" s="2">
        <f t="shared" si="4"/>
        <v>2788</v>
      </c>
    </row>
    <row r="13" spans="1:15" x14ac:dyDescent="0.3">
      <c r="A13" s="3">
        <v>45303</v>
      </c>
      <c r="B13" s="2" t="s">
        <v>10</v>
      </c>
      <c r="C13" s="2" t="s">
        <v>19</v>
      </c>
      <c r="D13" s="2">
        <v>22319</v>
      </c>
      <c r="E13" s="2">
        <v>768</v>
      </c>
      <c r="F13" s="2">
        <v>737</v>
      </c>
      <c r="G13" s="2">
        <v>439</v>
      </c>
      <c r="H13" s="2">
        <v>1382</v>
      </c>
      <c r="I13" s="2">
        <v>0</v>
      </c>
      <c r="J13" s="2">
        <v>8</v>
      </c>
      <c r="K13" s="8">
        <f t="shared" si="0"/>
        <v>8.7100676553609035E-2</v>
      </c>
      <c r="L13" s="8">
        <f t="shared" si="1"/>
        <v>5.7887120115774236E-3</v>
      </c>
      <c r="M13" s="2" t="str">
        <f t="shared" si="2"/>
        <v>organic</v>
      </c>
      <c r="N13" s="2" t="str">
        <f t="shared" si="3"/>
        <v>Jan</v>
      </c>
      <c r="O13" s="2">
        <f t="shared" si="4"/>
        <v>1944</v>
      </c>
    </row>
    <row r="14" spans="1:15" x14ac:dyDescent="0.3">
      <c r="A14" s="3">
        <v>45304</v>
      </c>
      <c r="B14" s="2" t="s">
        <v>10</v>
      </c>
      <c r="C14" s="2" t="s">
        <v>16</v>
      </c>
      <c r="D14" s="2">
        <v>80840</v>
      </c>
      <c r="E14" s="2">
        <v>1310</v>
      </c>
      <c r="F14" s="2">
        <v>360</v>
      </c>
      <c r="G14" s="2">
        <v>1103</v>
      </c>
      <c r="H14" s="2">
        <v>1503</v>
      </c>
      <c r="I14" s="2">
        <v>0</v>
      </c>
      <c r="J14" s="2">
        <v>7</v>
      </c>
      <c r="K14" s="8">
        <f t="shared" si="0"/>
        <v>3.430232558139535E-2</v>
      </c>
      <c r="L14" s="8">
        <f t="shared" si="1"/>
        <v>4.6573519627411842E-3</v>
      </c>
      <c r="M14" s="2" t="str">
        <f t="shared" si="2"/>
        <v>organic</v>
      </c>
      <c r="N14" s="2" t="str">
        <f t="shared" si="3"/>
        <v>Jan</v>
      </c>
      <c r="O14" s="2">
        <f t="shared" si="4"/>
        <v>2773</v>
      </c>
    </row>
    <row r="15" spans="1:15" x14ac:dyDescent="0.3">
      <c r="A15" s="3">
        <v>45305</v>
      </c>
      <c r="B15" s="2" t="s">
        <v>15</v>
      </c>
      <c r="C15" s="2" t="s">
        <v>18</v>
      </c>
      <c r="D15" s="2">
        <v>50735</v>
      </c>
      <c r="E15" s="2">
        <v>562</v>
      </c>
      <c r="F15" s="2">
        <v>1905</v>
      </c>
      <c r="G15" s="2">
        <v>1320</v>
      </c>
      <c r="H15" s="2">
        <v>1419</v>
      </c>
      <c r="I15" s="2">
        <v>0</v>
      </c>
      <c r="J15" s="2">
        <v>17</v>
      </c>
      <c r="K15" s="8">
        <f t="shared" si="0"/>
        <v>7.4642751552182918E-2</v>
      </c>
      <c r="L15" s="8">
        <f t="shared" si="1"/>
        <v>1.1980267794221282E-2</v>
      </c>
      <c r="M15" s="2" t="str">
        <f t="shared" si="2"/>
        <v>organic</v>
      </c>
      <c r="N15" s="2" t="str">
        <f t="shared" si="3"/>
        <v>Jan</v>
      </c>
      <c r="O15" s="2">
        <f t="shared" si="4"/>
        <v>3787</v>
      </c>
    </row>
    <row r="16" spans="1:15" x14ac:dyDescent="0.3">
      <c r="A16" s="3">
        <v>45306</v>
      </c>
      <c r="B16" s="2" t="s">
        <v>15</v>
      </c>
      <c r="C16" s="2" t="s">
        <v>19</v>
      </c>
      <c r="D16" s="2">
        <v>8331</v>
      </c>
      <c r="E16" s="2">
        <v>479</v>
      </c>
      <c r="F16" s="2">
        <v>1693</v>
      </c>
      <c r="G16" s="2">
        <v>75</v>
      </c>
      <c r="H16" s="2">
        <v>1658</v>
      </c>
      <c r="I16" s="2">
        <v>0</v>
      </c>
      <c r="J16" s="2">
        <v>10</v>
      </c>
      <c r="K16" s="8">
        <f t="shared" si="0"/>
        <v>0.26971552034569679</v>
      </c>
      <c r="L16" s="8">
        <f t="shared" si="1"/>
        <v>6.0313630880579009E-3</v>
      </c>
      <c r="M16" s="2" t="str">
        <f t="shared" si="2"/>
        <v>organic</v>
      </c>
      <c r="N16" s="2" t="str">
        <f t="shared" si="3"/>
        <v>Jan</v>
      </c>
      <c r="O16" s="2">
        <f t="shared" si="4"/>
        <v>2247</v>
      </c>
    </row>
    <row r="17" spans="1:15" x14ac:dyDescent="0.3">
      <c r="A17" s="3">
        <v>45307</v>
      </c>
      <c r="B17" s="2" t="s">
        <v>11</v>
      </c>
      <c r="C17" s="2" t="s">
        <v>19</v>
      </c>
      <c r="D17" s="2">
        <v>9675</v>
      </c>
      <c r="E17" s="2">
        <v>442</v>
      </c>
      <c r="F17" s="2">
        <v>1880</v>
      </c>
      <c r="G17" s="2">
        <v>1941</v>
      </c>
      <c r="H17" s="2">
        <v>1171</v>
      </c>
      <c r="I17" s="2">
        <v>0</v>
      </c>
      <c r="J17" s="2">
        <v>28</v>
      </c>
      <c r="K17" s="8">
        <f t="shared" si="0"/>
        <v>0.44062015503875968</v>
      </c>
      <c r="L17" s="8">
        <f t="shared" si="1"/>
        <v>2.3911187019641331E-2</v>
      </c>
      <c r="M17" s="2" t="str">
        <f t="shared" si="2"/>
        <v>organic</v>
      </c>
      <c r="N17" s="2" t="str">
        <f t="shared" si="3"/>
        <v>Jan</v>
      </c>
      <c r="O17" s="2">
        <f t="shared" si="4"/>
        <v>4263</v>
      </c>
    </row>
    <row r="18" spans="1:15" x14ac:dyDescent="0.3">
      <c r="A18" s="3">
        <v>45308</v>
      </c>
      <c r="B18" s="2" t="s">
        <v>10</v>
      </c>
      <c r="C18" s="2" t="s">
        <v>19</v>
      </c>
      <c r="D18" s="2">
        <v>28869</v>
      </c>
      <c r="E18" s="2">
        <v>1352</v>
      </c>
      <c r="F18" s="2">
        <v>1032</v>
      </c>
      <c r="G18" s="2">
        <v>820</v>
      </c>
      <c r="H18" s="2">
        <v>1821</v>
      </c>
      <c r="I18" s="2">
        <v>0</v>
      </c>
      <c r="J18" s="2">
        <v>29</v>
      </c>
      <c r="K18" s="8">
        <f t="shared" si="0"/>
        <v>0.11098410059233087</v>
      </c>
      <c r="L18" s="8">
        <f t="shared" si="1"/>
        <v>1.5925315760571115E-2</v>
      </c>
      <c r="M18" s="2" t="str">
        <f t="shared" si="2"/>
        <v>organic</v>
      </c>
      <c r="N18" s="2" t="str">
        <f t="shared" si="3"/>
        <v>Jan</v>
      </c>
      <c r="O18" s="2">
        <f t="shared" si="4"/>
        <v>3204</v>
      </c>
    </row>
    <row r="19" spans="1:15" x14ac:dyDescent="0.3">
      <c r="A19" s="3">
        <v>45309</v>
      </c>
      <c r="B19" s="2" t="s">
        <v>10</v>
      </c>
      <c r="C19" s="2" t="s">
        <v>18</v>
      </c>
      <c r="D19" s="2">
        <v>19726</v>
      </c>
      <c r="E19" s="2">
        <v>552</v>
      </c>
      <c r="F19" s="2">
        <v>295</v>
      </c>
      <c r="G19" s="2">
        <v>515</v>
      </c>
      <c r="H19" s="2">
        <v>1535</v>
      </c>
      <c r="I19" s="2">
        <v>0</v>
      </c>
      <c r="J19" s="2">
        <v>17</v>
      </c>
      <c r="K19" s="8">
        <f t="shared" si="0"/>
        <v>6.904592923045727E-2</v>
      </c>
      <c r="L19" s="8">
        <f t="shared" si="1"/>
        <v>1.1074918566775244E-2</v>
      </c>
      <c r="M19" s="2" t="str">
        <f t="shared" si="2"/>
        <v>organic</v>
      </c>
      <c r="N19" s="2" t="str">
        <f t="shared" si="3"/>
        <v>Jan</v>
      </c>
      <c r="O19" s="2">
        <f t="shared" si="4"/>
        <v>1362</v>
      </c>
    </row>
    <row r="20" spans="1:15" x14ac:dyDescent="0.3">
      <c r="A20" s="3">
        <v>45310</v>
      </c>
      <c r="B20" s="2" t="s">
        <v>14</v>
      </c>
      <c r="C20" s="2" t="s">
        <v>19</v>
      </c>
      <c r="D20" s="2">
        <v>98912</v>
      </c>
      <c r="E20" s="2">
        <v>1207</v>
      </c>
      <c r="F20" s="2">
        <v>887</v>
      </c>
      <c r="G20" s="2">
        <v>1848</v>
      </c>
      <c r="H20" s="2">
        <v>1205</v>
      </c>
      <c r="I20" s="2">
        <v>0</v>
      </c>
      <c r="J20" s="2">
        <v>12</v>
      </c>
      <c r="K20" s="8">
        <f t="shared" si="0"/>
        <v>3.9853607246845682E-2</v>
      </c>
      <c r="L20" s="8">
        <f t="shared" si="1"/>
        <v>9.9585062240663894E-3</v>
      </c>
      <c r="M20" s="2" t="str">
        <f t="shared" si="2"/>
        <v>organic</v>
      </c>
      <c r="N20" s="2" t="str">
        <f t="shared" si="3"/>
        <v>Jan</v>
      </c>
      <c r="O20" s="2">
        <f t="shared" si="4"/>
        <v>3942</v>
      </c>
    </row>
    <row r="21" spans="1:15" x14ac:dyDescent="0.3">
      <c r="A21" s="3">
        <v>45311</v>
      </c>
      <c r="B21" s="2" t="s">
        <v>13</v>
      </c>
      <c r="C21" s="2" t="s">
        <v>20</v>
      </c>
      <c r="D21" s="2">
        <v>19131</v>
      </c>
      <c r="E21" s="2">
        <v>1053</v>
      </c>
      <c r="F21" s="2">
        <v>1020</v>
      </c>
      <c r="G21" s="2">
        <v>196</v>
      </c>
      <c r="H21" s="2">
        <v>1557</v>
      </c>
      <c r="I21" s="2">
        <v>0</v>
      </c>
      <c r="J21" s="2">
        <v>1</v>
      </c>
      <c r="K21" s="8">
        <f t="shared" si="0"/>
        <v>0.11860331399299566</v>
      </c>
      <c r="L21" s="8">
        <f t="shared" si="1"/>
        <v>6.4226075786769424E-4</v>
      </c>
      <c r="M21" s="2" t="str">
        <f t="shared" si="2"/>
        <v>organic</v>
      </c>
      <c r="N21" s="2" t="str">
        <f t="shared" si="3"/>
        <v>Jan</v>
      </c>
      <c r="O21" s="2">
        <f t="shared" si="4"/>
        <v>2269</v>
      </c>
    </row>
    <row r="22" spans="1:15" x14ac:dyDescent="0.3">
      <c r="A22" s="3">
        <v>45312</v>
      </c>
      <c r="B22" s="2" t="s">
        <v>12</v>
      </c>
      <c r="C22" s="2" t="s">
        <v>20</v>
      </c>
      <c r="D22" s="2">
        <v>83240</v>
      </c>
      <c r="E22" s="2">
        <v>337</v>
      </c>
      <c r="F22" s="2">
        <v>1632</v>
      </c>
      <c r="G22" s="2">
        <v>1403</v>
      </c>
      <c r="H22" s="2">
        <v>874</v>
      </c>
      <c r="I22" s="2">
        <v>0</v>
      </c>
      <c r="J22" s="2">
        <v>19</v>
      </c>
      <c r="K22" s="8">
        <f t="shared" si="0"/>
        <v>4.0509370494954351E-2</v>
      </c>
      <c r="L22" s="8">
        <f t="shared" si="1"/>
        <v>2.1739130434782608E-2</v>
      </c>
      <c r="M22" s="2" t="str">
        <f t="shared" si="2"/>
        <v>organic</v>
      </c>
      <c r="N22" s="2" t="str">
        <f t="shared" si="3"/>
        <v>Jan</v>
      </c>
      <c r="O22" s="2">
        <f t="shared" si="4"/>
        <v>3372</v>
      </c>
    </row>
    <row r="23" spans="1:15" x14ac:dyDescent="0.3">
      <c r="A23" s="3">
        <v>45313</v>
      </c>
      <c r="B23" s="2" t="s">
        <v>12</v>
      </c>
      <c r="C23" s="2" t="s">
        <v>18</v>
      </c>
      <c r="D23" s="2">
        <v>51019</v>
      </c>
      <c r="E23" s="2">
        <v>1230</v>
      </c>
      <c r="F23" s="2">
        <v>968</v>
      </c>
      <c r="G23" s="2">
        <v>1093</v>
      </c>
      <c r="H23" s="2">
        <v>524</v>
      </c>
      <c r="I23" s="2">
        <v>0</v>
      </c>
      <c r="J23" s="2">
        <v>17</v>
      </c>
      <c r="K23" s="8">
        <f t="shared" si="0"/>
        <v>6.4505380348497621E-2</v>
      </c>
      <c r="L23" s="8">
        <f t="shared" si="1"/>
        <v>3.2442748091603052E-2</v>
      </c>
      <c r="M23" s="2" t="str">
        <f t="shared" si="2"/>
        <v>organic</v>
      </c>
      <c r="N23" s="2" t="str">
        <f t="shared" si="3"/>
        <v>Jan</v>
      </c>
      <c r="O23" s="2">
        <f t="shared" si="4"/>
        <v>3291</v>
      </c>
    </row>
    <row r="24" spans="1:15" x14ac:dyDescent="0.3">
      <c r="A24" s="3">
        <v>45314</v>
      </c>
      <c r="B24" s="2" t="s">
        <v>12</v>
      </c>
      <c r="C24" s="2" t="s">
        <v>16</v>
      </c>
      <c r="D24" s="2">
        <v>90353</v>
      </c>
      <c r="E24" s="2">
        <v>1822</v>
      </c>
      <c r="F24" s="2">
        <v>1109</v>
      </c>
      <c r="G24" s="2">
        <v>1547</v>
      </c>
      <c r="H24" s="2">
        <v>556</v>
      </c>
      <c r="I24" s="2">
        <v>0</v>
      </c>
      <c r="J24" s="2">
        <v>24</v>
      </c>
      <c r="K24" s="8">
        <f t="shared" si="0"/>
        <v>4.9561165650282776E-2</v>
      </c>
      <c r="L24" s="8">
        <f t="shared" si="1"/>
        <v>4.3165467625899283E-2</v>
      </c>
      <c r="M24" s="2" t="str">
        <f t="shared" si="2"/>
        <v>organic</v>
      </c>
      <c r="N24" s="2" t="str">
        <f t="shared" si="3"/>
        <v>Jan</v>
      </c>
      <c r="O24" s="2">
        <f t="shared" si="4"/>
        <v>4478</v>
      </c>
    </row>
    <row r="25" spans="1:15" x14ac:dyDescent="0.3">
      <c r="A25" s="3">
        <v>45315</v>
      </c>
      <c r="B25" s="2" t="s">
        <v>10</v>
      </c>
      <c r="C25" s="2" t="s">
        <v>19</v>
      </c>
      <c r="D25" s="2">
        <v>15621</v>
      </c>
      <c r="E25" s="2">
        <v>611</v>
      </c>
      <c r="F25" s="2">
        <v>900</v>
      </c>
      <c r="G25" s="2">
        <v>333</v>
      </c>
      <c r="H25" s="2">
        <v>939</v>
      </c>
      <c r="I25" s="2">
        <v>0</v>
      </c>
      <c r="J25" s="2">
        <v>0</v>
      </c>
      <c r="K25" s="8">
        <f t="shared" si="0"/>
        <v>0.11804621983227706</v>
      </c>
      <c r="L25" s="8">
        <f t="shared" si="1"/>
        <v>0</v>
      </c>
      <c r="M25" s="2" t="str">
        <f t="shared" si="2"/>
        <v>organic</v>
      </c>
      <c r="N25" s="2" t="str">
        <f t="shared" si="3"/>
        <v>Jan</v>
      </c>
      <c r="O25" s="2">
        <f t="shared" si="4"/>
        <v>1844</v>
      </c>
    </row>
    <row r="26" spans="1:15" x14ac:dyDescent="0.3">
      <c r="A26" s="3">
        <v>45316</v>
      </c>
      <c r="B26" s="2" t="s">
        <v>10</v>
      </c>
      <c r="C26" s="2" t="s">
        <v>19</v>
      </c>
      <c r="D26" s="2">
        <v>66612</v>
      </c>
      <c r="E26" s="2">
        <v>1570</v>
      </c>
      <c r="F26" s="2">
        <v>375</v>
      </c>
      <c r="G26" s="2">
        <v>1049</v>
      </c>
      <c r="H26" s="2">
        <v>1879</v>
      </c>
      <c r="I26" s="2">
        <v>0</v>
      </c>
      <c r="J26" s="2">
        <v>3</v>
      </c>
      <c r="K26" s="8">
        <f t="shared" si="0"/>
        <v>4.4946856422266257E-2</v>
      </c>
      <c r="L26" s="8">
        <f t="shared" si="1"/>
        <v>1.5965939329430547E-3</v>
      </c>
      <c r="M26" s="2" t="str">
        <f t="shared" si="2"/>
        <v>organic</v>
      </c>
      <c r="N26" s="2" t="str">
        <f t="shared" si="3"/>
        <v>Jan</v>
      </c>
      <c r="O26" s="2">
        <f t="shared" si="4"/>
        <v>2994</v>
      </c>
    </row>
    <row r="27" spans="1:15" x14ac:dyDescent="0.3">
      <c r="A27" s="3">
        <v>45317</v>
      </c>
      <c r="B27" s="2" t="s">
        <v>10</v>
      </c>
      <c r="C27" s="2" t="s">
        <v>19</v>
      </c>
      <c r="D27" s="2">
        <v>84748</v>
      </c>
      <c r="E27" s="2">
        <v>1049</v>
      </c>
      <c r="F27" s="2">
        <v>1257</v>
      </c>
      <c r="G27" s="2">
        <v>417</v>
      </c>
      <c r="H27" s="2">
        <v>323</v>
      </c>
      <c r="I27" s="2">
        <v>0</v>
      </c>
      <c r="J27" s="2">
        <v>11</v>
      </c>
      <c r="K27" s="8">
        <f t="shared" si="0"/>
        <v>3.2130551753433712E-2</v>
      </c>
      <c r="L27" s="8">
        <f t="shared" si="1"/>
        <v>3.4055727554179564E-2</v>
      </c>
      <c r="M27" s="2" t="str">
        <f t="shared" si="2"/>
        <v>organic</v>
      </c>
      <c r="N27" s="2" t="str">
        <f t="shared" si="3"/>
        <v>Jan</v>
      </c>
      <c r="O27" s="2">
        <f t="shared" si="4"/>
        <v>2723</v>
      </c>
    </row>
    <row r="28" spans="1:15" x14ac:dyDescent="0.3">
      <c r="A28" s="3">
        <v>45318</v>
      </c>
      <c r="B28" s="2" t="s">
        <v>15</v>
      </c>
      <c r="C28" s="2" t="s">
        <v>17</v>
      </c>
      <c r="D28" s="2">
        <v>70514</v>
      </c>
      <c r="E28" s="2">
        <v>1891</v>
      </c>
      <c r="F28" s="2">
        <v>11</v>
      </c>
      <c r="G28" s="2">
        <v>1236</v>
      </c>
      <c r="H28" s="2">
        <v>673</v>
      </c>
      <c r="I28" s="2">
        <v>250</v>
      </c>
      <c r="J28" s="2">
        <v>2</v>
      </c>
      <c r="K28" s="8">
        <f t="shared" si="0"/>
        <v>4.4501801060782255E-2</v>
      </c>
      <c r="L28" s="8">
        <f t="shared" si="1"/>
        <v>2.9717682020802376E-3</v>
      </c>
      <c r="M28" s="2" t="str">
        <f t="shared" si="2"/>
        <v>paid</v>
      </c>
      <c r="N28" s="2" t="str">
        <f t="shared" si="3"/>
        <v>Jan</v>
      </c>
      <c r="O28" s="2">
        <f t="shared" si="4"/>
        <v>3138</v>
      </c>
    </row>
    <row r="29" spans="1:15" x14ac:dyDescent="0.3">
      <c r="A29" s="3">
        <v>45319</v>
      </c>
      <c r="B29" s="2" t="s">
        <v>12</v>
      </c>
      <c r="C29" s="2" t="s">
        <v>19</v>
      </c>
      <c r="D29" s="2">
        <v>41306</v>
      </c>
      <c r="E29" s="2">
        <v>500</v>
      </c>
      <c r="F29" s="2">
        <v>128</v>
      </c>
      <c r="G29" s="2">
        <v>503</v>
      </c>
      <c r="H29" s="2">
        <v>1808</v>
      </c>
      <c r="I29" s="2">
        <v>0</v>
      </c>
      <c r="J29" s="2">
        <v>18</v>
      </c>
      <c r="K29" s="8">
        <f t="shared" si="0"/>
        <v>2.7381010022756985E-2</v>
      </c>
      <c r="L29" s="8">
        <f t="shared" si="1"/>
        <v>9.9557522123893804E-3</v>
      </c>
      <c r="M29" s="2" t="str">
        <f t="shared" si="2"/>
        <v>organic</v>
      </c>
      <c r="N29" s="2" t="str">
        <f t="shared" si="3"/>
        <v>Jan</v>
      </c>
      <c r="O29" s="2">
        <f t="shared" si="4"/>
        <v>1131</v>
      </c>
    </row>
    <row r="30" spans="1:15" x14ac:dyDescent="0.3">
      <c r="A30" s="3">
        <v>45320</v>
      </c>
      <c r="B30" s="2" t="s">
        <v>12</v>
      </c>
      <c r="C30" s="2" t="s">
        <v>16</v>
      </c>
      <c r="D30" s="2">
        <v>96932</v>
      </c>
      <c r="E30" s="2">
        <v>1005</v>
      </c>
      <c r="F30" s="2">
        <v>1681</v>
      </c>
      <c r="G30" s="2">
        <v>151</v>
      </c>
      <c r="H30" s="2">
        <v>1567</v>
      </c>
      <c r="I30" s="2">
        <v>0</v>
      </c>
      <c r="J30" s="2">
        <v>17</v>
      </c>
      <c r="K30" s="8">
        <f t="shared" si="0"/>
        <v>2.92679404118351E-2</v>
      </c>
      <c r="L30" s="8">
        <f t="shared" si="1"/>
        <v>1.0848755583918315E-2</v>
      </c>
      <c r="M30" s="2" t="str">
        <f t="shared" si="2"/>
        <v>organic</v>
      </c>
      <c r="N30" s="2" t="str">
        <f t="shared" si="3"/>
        <v>Jan</v>
      </c>
      <c r="O30" s="2">
        <f t="shared" si="4"/>
        <v>2837</v>
      </c>
    </row>
    <row r="31" spans="1:15" x14ac:dyDescent="0.3">
      <c r="A31" s="3">
        <v>45321</v>
      </c>
      <c r="B31" s="2" t="s">
        <v>15</v>
      </c>
      <c r="C31" s="2" t="s">
        <v>20</v>
      </c>
      <c r="D31" s="2">
        <v>87474</v>
      </c>
      <c r="E31" s="2">
        <v>983</v>
      </c>
      <c r="F31" s="2">
        <v>1949</v>
      </c>
      <c r="G31" s="2">
        <v>1135</v>
      </c>
      <c r="H31" s="2">
        <v>348</v>
      </c>
      <c r="I31" s="2">
        <v>0</v>
      </c>
      <c r="J31" s="2">
        <v>8</v>
      </c>
      <c r="K31" s="8">
        <f t="shared" si="0"/>
        <v>4.6493815305119236E-2</v>
      </c>
      <c r="L31" s="8">
        <f t="shared" si="1"/>
        <v>2.2988505747126436E-2</v>
      </c>
      <c r="M31" s="2" t="str">
        <f t="shared" si="2"/>
        <v>organic</v>
      </c>
      <c r="N31" s="2" t="str">
        <f t="shared" si="3"/>
        <v>Jan</v>
      </c>
      <c r="O31" s="2">
        <f t="shared" si="4"/>
        <v>4067</v>
      </c>
    </row>
    <row r="32" spans="1:15" x14ac:dyDescent="0.3">
      <c r="A32" s="3">
        <v>45322</v>
      </c>
      <c r="B32" s="2" t="s">
        <v>14</v>
      </c>
      <c r="C32" s="2" t="s">
        <v>17</v>
      </c>
      <c r="D32" s="2">
        <v>56461</v>
      </c>
      <c r="E32" s="2">
        <v>1985</v>
      </c>
      <c r="F32" s="2">
        <v>443</v>
      </c>
      <c r="G32" s="2">
        <v>1912</v>
      </c>
      <c r="H32" s="2">
        <v>1114</v>
      </c>
      <c r="I32" s="2">
        <v>386</v>
      </c>
      <c r="J32" s="2">
        <v>93</v>
      </c>
      <c r="K32" s="8">
        <f t="shared" si="0"/>
        <v>7.6867218079736455E-2</v>
      </c>
      <c r="L32" s="8">
        <f t="shared" si="1"/>
        <v>8.3482944344703769E-2</v>
      </c>
      <c r="M32" s="2" t="str">
        <f t="shared" si="2"/>
        <v>paid</v>
      </c>
      <c r="N32" s="2" t="str">
        <f t="shared" si="3"/>
        <v>Jan</v>
      </c>
      <c r="O32" s="2">
        <f t="shared" si="4"/>
        <v>4340</v>
      </c>
    </row>
    <row r="33" spans="1:15" x14ac:dyDescent="0.3">
      <c r="A33" s="3">
        <v>45323</v>
      </c>
      <c r="B33" s="2" t="s">
        <v>10</v>
      </c>
      <c r="C33" s="2" t="s">
        <v>20</v>
      </c>
      <c r="D33" s="2">
        <v>94447</v>
      </c>
      <c r="E33" s="2">
        <v>648</v>
      </c>
      <c r="F33" s="2">
        <v>827</v>
      </c>
      <c r="G33" s="2">
        <v>1385</v>
      </c>
      <c r="H33" s="2">
        <v>1340</v>
      </c>
      <c r="I33" s="2">
        <v>0</v>
      </c>
      <c r="J33" s="2">
        <v>11</v>
      </c>
      <c r="K33" s="8">
        <f t="shared" si="0"/>
        <v>3.0281533558503711E-2</v>
      </c>
      <c r="L33" s="8">
        <f t="shared" si="1"/>
        <v>8.2089552238805968E-3</v>
      </c>
      <c r="M33" s="2" t="str">
        <f t="shared" si="2"/>
        <v>organic</v>
      </c>
      <c r="N33" s="2" t="str">
        <f t="shared" si="3"/>
        <v>Feb</v>
      </c>
      <c r="O33" s="2">
        <f t="shared" si="4"/>
        <v>2860</v>
      </c>
    </row>
    <row r="34" spans="1:15" x14ac:dyDescent="0.3">
      <c r="A34" s="3">
        <v>45324</v>
      </c>
      <c r="B34" s="2" t="s">
        <v>11</v>
      </c>
      <c r="C34" s="2" t="s">
        <v>17</v>
      </c>
      <c r="D34" s="2">
        <v>60177</v>
      </c>
      <c r="E34" s="2">
        <v>257</v>
      </c>
      <c r="F34" s="2">
        <v>517</v>
      </c>
      <c r="G34" s="2">
        <v>470</v>
      </c>
      <c r="H34" s="2">
        <v>141</v>
      </c>
      <c r="I34" s="2">
        <v>173</v>
      </c>
      <c r="J34" s="2">
        <v>2</v>
      </c>
      <c r="K34" s="8">
        <f t="shared" si="0"/>
        <v>2.0672349901125014E-2</v>
      </c>
      <c r="L34" s="8">
        <f t="shared" si="1"/>
        <v>1.4184397163120567E-2</v>
      </c>
      <c r="M34" s="2" t="str">
        <f t="shared" si="2"/>
        <v>paid</v>
      </c>
      <c r="N34" s="2" t="str">
        <f t="shared" si="3"/>
        <v>Feb</v>
      </c>
      <c r="O34" s="2">
        <f t="shared" si="4"/>
        <v>1244</v>
      </c>
    </row>
    <row r="35" spans="1:15" x14ac:dyDescent="0.3">
      <c r="A35" s="3">
        <v>45325</v>
      </c>
      <c r="B35" s="2" t="s">
        <v>14</v>
      </c>
      <c r="C35" s="2" t="s">
        <v>17</v>
      </c>
      <c r="D35" s="2">
        <v>31161</v>
      </c>
      <c r="E35" s="2">
        <v>1215</v>
      </c>
      <c r="F35" s="2">
        <v>461</v>
      </c>
      <c r="G35" s="2">
        <v>24</v>
      </c>
      <c r="H35" s="2">
        <v>155</v>
      </c>
      <c r="I35" s="2">
        <v>362</v>
      </c>
      <c r="J35" s="2">
        <v>80</v>
      </c>
      <c r="K35" s="8">
        <f t="shared" si="0"/>
        <v>5.4555373704309872E-2</v>
      </c>
      <c r="L35" s="8">
        <f t="shared" si="1"/>
        <v>0.5161290322580645</v>
      </c>
      <c r="M35" s="2" t="str">
        <f t="shared" si="2"/>
        <v>paid</v>
      </c>
      <c r="N35" s="2" t="str">
        <f t="shared" si="3"/>
        <v>Feb</v>
      </c>
      <c r="O35" s="2">
        <f t="shared" si="4"/>
        <v>1700</v>
      </c>
    </row>
    <row r="36" spans="1:15" x14ac:dyDescent="0.3">
      <c r="A36" s="3">
        <v>45326</v>
      </c>
      <c r="B36" s="2" t="s">
        <v>12</v>
      </c>
      <c r="C36" s="2" t="s">
        <v>20</v>
      </c>
      <c r="D36" s="2">
        <v>9834</v>
      </c>
      <c r="E36" s="2">
        <v>1864</v>
      </c>
      <c r="F36" s="2">
        <v>74</v>
      </c>
      <c r="G36" s="2">
        <v>1770</v>
      </c>
      <c r="H36" s="2">
        <v>686</v>
      </c>
      <c r="I36" s="2">
        <v>0</v>
      </c>
      <c r="J36" s="2">
        <v>2</v>
      </c>
      <c r="K36" s="8">
        <f t="shared" si="0"/>
        <v>0.37705918242830994</v>
      </c>
      <c r="L36" s="8">
        <f t="shared" si="1"/>
        <v>2.9154518950437317E-3</v>
      </c>
      <c r="M36" s="2" t="str">
        <f t="shared" si="2"/>
        <v>organic</v>
      </c>
      <c r="N36" s="2" t="str">
        <f t="shared" si="3"/>
        <v>Feb</v>
      </c>
      <c r="O36" s="2">
        <f t="shared" si="4"/>
        <v>3708</v>
      </c>
    </row>
    <row r="37" spans="1:15" x14ac:dyDescent="0.3">
      <c r="A37" s="3">
        <v>45327</v>
      </c>
      <c r="B37" s="2" t="s">
        <v>14</v>
      </c>
      <c r="C37" s="2" t="s">
        <v>20</v>
      </c>
      <c r="D37" s="2">
        <v>37500</v>
      </c>
      <c r="E37" s="2">
        <v>1380</v>
      </c>
      <c r="F37" s="2">
        <v>1004</v>
      </c>
      <c r="G37" s="2">
        <v>448</v>
      </c>
      <c r="H37" s="2">
        <v>1114</v>
      </c>
      <c r="I37" s="2">
        <v>0</v>
      </c>
      <c r="J37" s="2">
        <v>4</v>
      </c>
      <c r="K37" s="8">
        <f t="shared" si="0"/>
        <v>7.5520000000000004E-2</v>
      </c>
      <c r="L37" s="8">
        <f t="shared" si="1"/>
        <v>3.5906642728904849E-3</v>
      </c>
      <c r="M37" s="2" t="str">
        <f t="shared" si="2"/>
        <v>organic</v>
      </c>
      <c r="N37" s="2" t="str">
        <f t="shared" si="3"/>
        <v>Feb</v>
      </c>
      <c r="O37" s="2">
        <f t="shared" si="4"/>
        <v>2832</v>
      </c>
    </row>
    <row r="38" spans="1:15" x14ac:dyDescent="0.3">
      <c r="A38" s="3">
        <v>45328</v>
      </c>
      <c r="B38" s="2" t="s">
        <v>10</v>
      </c>
      <c r="C38" s="2" t="s">
        <v>17</v>
      </c>
      <c r="D38" s="2">
        <v>76525</v>
      </c>
      <c r="E38" s="2">
        <v>978</v>
      </c>
      <c r="F38" s="2">
        <v>507</v>
      </c>
      <c r="G38" s="2">
        <v>1616</v>
      </c>
      <c r="H38" s="2">
        <v>978</v>
      </c>
      <c r="I38" s="2">
        <v>413</v>
      </c>
      <c r="J38" s="2">
        <v>52</v>
      </c>
      <c r="K38" s="8">
        <f t="shared" si="0"/>
        <v>4.0522704998366549E-2</v>
      </c>
      <c r="L38" s="8">
        <f t="shared" si="1"/>
        <v>5.3169734151329244E-2</v>
      </c>
      <c r="M38" s="2" t="str">
        <f t="shared" si="2"/>
        <v>paid</v>
      </c>
      <c r="N38" s="2" t="str">
        <f t="shared" si="3"/>
        <v>Feb</v>
      </c>
      <c r="O38" s="2">
        <f t="shared" si="4"/>
        <v>3101</v>
      </c>
    </row>
    <row r="39" spans="1:15" x14ac:dyDescent="0.3">
      <c r="A39" s="3">
        <v>45329</v>
      </c>
      <c r="B39" s="2" t="s">
        <v>15</v>
      </c>
      <c r="C39" s="2" t="s">
        <v>16</v>
      </c>
      <c r="D39" s="2">
        <v>13704</v>
      </c>
      <c r="E39" s="2">
        <v>1359</v>
      </c>
      <c r="F39" s="2">
        <v>892</v>
      </c>
      <c r="G39" s="2">
        <v>735</v>
      </c>
      <c r="H39" s="2">
        <v>877</v>
      </c>
      <c r="I39" s="2">
        <v>0</v>
      </c>
      <c r="J39" s="2">
        <v>13</v>
      </c>
      <c r="K39" s="8">
        <f t="shared" si="0"/>
        <v>0.21789258610624634</v>
      </c>
      <c r="L39" s="8">
        <f t="shared" si="1"/>
        <v>1.4823261117445839E-2</v>
      </c>
      <c r="M39" s="2" t="str">
        <f t="shared" si="2"/>
        <v>organic</v>
      </c>
      <c r="N39" s="2" t="str">
        <f t="shared" si="3"/>
        <v>Feb</v>
      </c>
      <c r="O39" s="2">
        <f t="shared" si="4"/>
        <v>2986</v>
      </c>
    </row>
    <row r="40" spans="1:15" x14ac:dyDescent="0.3">
      <c r="A40" s="3">
        <v>45330</v>
      </c>
      <c r="B40" s="2" t="s">
        <v>11</v>
      </c>
      <c r="C40" s="2" t="s">
        <v>16</v>
      </c>
      <c r="D40" s="2">
        <v>89259</v>
      </c>
      <c r="E40" s="2">
        <v>1348</v>
      </c>
      <c r="F40" s="2">
        <v>1333</v>
      </c>
      <c r="G40" s="2">
        <v>211</v>
      </c>
      <c r="H40" s="2">
        <v>134</v>
      </c>
      <c r="I40" s="2">
        <v>0</v>
      </c>
      <c r="J40" s="2">
        <v>12</v>
      </c>
      <c r="K40" s="8">
        <f t="shared" si="0"/>
        <v>3.2400094108157161E-2</v>
      </c>
      <c r="L40" s="8">
        <f t="shared" si="1"/>
        <v>8.9552238805970144E-2</v>
      </c>
      <c r="M40" s="2" t="str">
        <f t="shared" si="2"/>
        <v>organic</v>
      </c>
      <c r="N40" s="2" t="str">
        <f t="shared" si="3"/>
        <v>Feb</v>
      </c>
      <c r="O40" s="2">
        <f t="shared" si="4"/>
        <v>2892</v>
      </c>
    </row>
    <row r="41" spans="1:15" x14ac:dyDescent="0.3">
      <c r="A41" s="3">
        <v>45331</v>
      </c>
      <c r="B41" s="2" t="s">
        <v>10</v>
      </c>
      <c r="C41" s="2" t="s">
        <v>19</v>
      </c>
      <c r="D41" s="2">
        <v>15322</v>
      </c>
      <c r="E41" s="2">
        <v>519</v>
      </c>
      <c r="F41" s="2">
        <v>402</v>
      </c>
      <c r="G41" s="2">
        <v>399</v>
      </c>
      <c r="H41" s="2">
        <v>1108</v>
      </c>
      <c r="I41" s="2">
        <v>0</v>
      </c>
      <c r="J41" s="2">
        <v>14</v>
      </c>
      <c r="K41" s="8">
        <f t="shared" si="0"/>
        <v>8.6150633076621852E-2</v>
      </c>
      <c r="L41" s="8">
        <f t="shared" si="1"/>
        <v>1.263537906137184E-2</v>
      </c>
      <c r="M41" s="2" t="str">
        <f t="shared" si="2"/>
        <v>organic</v>
      </c>
      <c r="N41" s="2" t="str">
        <f t="shared" si="3"/>
        <v>Feb</v>
      </c>
      <c r="O41" s="2">
        <f t="shared" si="4"/>
        <v>1320</v>
      </c>
    </row>
    <row r="42" spans="1:15" x14ac:dyDescent="0.3">
      <c r="A42" s="3">
        <v>45332</v>
      </c>
      <c r="B42" s="2" t="s">
        <v>15</v>
      </c>
      <c r="C42" s="2" t="s">
        <v>18</v>
      </c>
      <c r="D42" s="2">
        <v>25050</v>
      </c>
      <c r="E42" s="2">
        <v>580</v>
      </c>
      <c r="F42" s="2">
        <v>957</v>
      </c>
      <c r="G42" s="2">
        <v>521</v>
      </c>
      <c r="H42" s="2">
        <v>1800</v>
      </c>
      <c r="I42" s="2">
        <v>0</v>
      </c>
      <c r="J42" s="2">
        <v>29</v>
      </c>
      <c r="K42" s="8">
        <f t="shared" si="0"/>
        <v>8.2155688622754491E-2</v>
      </c>
      <c r="L42" s="8">
        <f t="shared" si="1"/>
        <v>1.6111111111111111E-2</v>
      </c>
      <c r="M42" s="2" t="str">
        <f t="shared" si="2"/>
        <v>organic</v>
      </c>
      <c r="N42" s="2" t="str">
        <f t="shared" si="3"/>
        <v>Feb</v>
      </c>
      <c r="O42" s="2">
        <f t="shared" si="4"/>
        <v>2058</v>
      </c>
    </row>
    <row r="43" spans="1:15" x14ac:dyDescent="0.3">
      <c r="A43" s="3">
        <v>45333</v>
      </c>
      <c r="B43" s="2" t="s">
        <v>12</v>
      </c>
      <c r="C43" s="2" t="s">
        <v>18</v>
      </c>
      <c r="D43" s="2">
        <v>73132</v>
      </c>
      <c r="E43" s="2">
        <v>210</v>
      </c>
      <c r="F43" s="2">
        <v>113</v>
      </c>
      <c r="G43" s="2">
        <v>1345</v>
      </c>
      <c r="H43" s="2">
        <v>1117</v>
      </c>
      <c r="I43" s="2">
        <v>0</v>
      </c>
      <c r="J43" s="2">
        <v>26</v>
      </c>
      <c r="K43" s="8">
        <f t="shared" si="0"/>
        <v>2.2808073073346823E-2</v>
      </c>
      <c r="L43" s="8">
        <f t="shared" si="1"/>
        <v>2.3276633840644583E-2</v>
      </c>
      <c r="M43" s="2" t="str">
        <f t="shared" si="2"/>
        <v>organic</v>
      </c>
      <c r="N43" s="2" t="str">
        <f t="shared" si="3"/>
        <v>Feb</v>
      </c>
      <c r="O43" s="2">
        <f t="shared" si="4"/>
        <v>1668</v>
      </c>
    </row>
    <row r="44" spans="1:15" x14ac:dyDescent="0.3">
      <c r="A44" s="3">
        <v>45334</v>
      </c>
      <c r="B44" s="2" t="s">
        <v>12</v>
      </c>
      <c r="C44" s="2" t="s">
        <v>16</v>
      </c>
      <c r="D44" s="2">
        <v>99771</v>
      </c>
      <c r="E44" s="2">
        <v>1748</v>
      </c>
      <c r="F44" s="2">
        <v>494</v>
      </c>
      <c r="G44" s="2">
        <v>350</v>
      </c>
      <c r="H44" s="2">
        <v>842</v>
      </c>
      <c r="I44" s="2">
        <v>0</v>
      </c>
      <c r="J44" s="2">
        <v>15</v>
      </c>
      <c r="K44" s="8">
        <f t="shared" si="0"/>
        <v>2.5979493039059446E-2</v>
      </c>
      <c r="L44" s="8">
        <f t="shared" si="1"/>
        <v>1.7814726840855107E-2</v>
      </c>
      <c r="M44" s="2" t="str">
        <f t="shared" si="2"/>
        <v>organic</v>
      </c>
      <c r="N44" s="2" t="str">
        <f t="shared" si="3"/>
        <v>Feb</v>
      </c>
      <c r="O44" s="2">
        <f t="shared" si="4"/>
        <v>2592</v>
      </c>
    </row>
    <row r="45" spans="1:15" x14ac:dyDescent="0.3">
      <c r="A45" s="3">
        <v>45335</v>
      </c>
      <c r="B45" s="2" t="s">
        <v>11</v>
      </c>
      <c r="C45" s="2" t="s">
        <v>20</v>
      </c>
      <c r="D45" s="2">
        <v>53565</v>
      </c>
      <c r="E45" s="2">
        <v>1858</v>
      </c>
      <c r="F45" s="2">
        <v>130</v>
      </c>
      <c r="G45" s="2">
        <v>347</v>
      </c>
      <c r="H45" s="2">
        <v>786</v>
      </c>
      <c r="I45" s="2">
        <v>0</v>
      </c>
      <c r="J45" s="2">
        <v>0</v>
      </c>
      <c r="K45" s="8">
        <f t="shared" si="0"/>
        <v>4.3591897694389994E-2</v>
      </c>
      <c r="L45" s="8">
        <f t="shared" si="1"/>
        <v>0</v>
      </c>
      <c r="M45" s="2" t="str">
        <f t="shared" si="2"/>
        <v>organic</v>
      </c>
      <c r="N45" s="2" t="str">
        <f t="shared" si="3"/>
        <v>Feb</v>
      </c>
      <c r="O45" s="2">
        <f t="shared" si="4"/>
        <v>2335</v>
      </c>
    </row>
    <row r="46" spans="1:15" x14ac:dyDescent="0.3">
      <c r="A46" s="3">
        <v>45336</v>
      </c>
      <c r="B46" s="2" t="s">
        <v>11</v>
      </c>
      <c r="C46" s="2" t="s">
        <v>19</v>
      </c>
      <c r="D46" s="2">
        <v>60638</v>
      </c>
      <c r="E46" s="2">
        <v>594</v>
      </c>
      <c r="F46" s="2">
        <v>876</v>
      </c>
      <c r="G46" s="2">
        <v>1436</v>
      </c>
      <c r="H46" s="2">
        <v>1970</v>
      </c>
      <c r="I46" s="2">
        <v>0</v>
      </c>
      <c r="J46" s="2">
        <v>23</v>
      </c>
      <c r="K46" s="8">
        <f t="shared" si="0"/>
        <v>4.7923744186813548E-2</v>
      </c>
      <c r="L46" s="8">
        <f t="shared" si="1"/>
        <v>1.1675126903553299E-2</v>
      </c>
      <c r="M46" s="2" t="str">
        <f t="shared" si="2"/>
        <v>organic</v>
      </c>
      <c r="N46" s="2" t="str">
        <f t="shared" si="3"/>
        <v>Feb</v>
      </c>
      <c r="O46" s="2">
        <f t="shared" si="4"/>
        <v>2906</v>
      </c>
    </row>
    <row r="47" spans="1:15" x14ac:dyDescent="0.3">
      <c r="A47" s="3">
        <v>45337</v>
      </c>
      <c r="B47" s="2" t="s">
        <v>14</v>
      </c>
      <c r="C47" s="2" t="s">
        <v>18</v>
      </c>
      <c r="D47" s="2">
        <v>21289</v>
      </c>
      <c r="E47" s="2">
        <v>398</v>
      </c>
      <c r="F47" s="2">
        <v>617</v>
      </c>
      <c r="G47" s="2">
        <v>455</v>
      </c>
      <c r="H47" s="2">
        <v>1993</v>
      </c>
      <c r="I47" s="2">
        <v>0</v>
      </c>
      <c r="J47" s="2">
        <v>1</v>
      </c>
      <c r="K47" s="8">
        <f t="shared" si="0"/>
        <v>6.9049743999248445E-2</v>
      </c>
      <c r="L47" s="8">
        <f t="shared" si="1"/>
        <v>5.0175614651279475E-4</v>
      </c>
      <c r="M47" s="2" t="str">
        <f t="shared" si="2"/>
        <v>organic</v>
      </c>
      <c r="N47" s="2" t="str">
        <f t="shared" si="3"/>
        <v>Feb</v>
      </c>
      <c r="O47" s="2">
        <f t="shared" si="4"/>
        <v>1470</v>
      </c>
    </row>
    <row r="48" spans="1:15" x14ac:dyDescent="0.3">
      <c r="A48" s="3">
        <v>45338</v>
      </c>
      <c r="B48" s="2" t="s">
        <v>14</v>
      </c>
      <c r="C48" s="2" t="s">
        <v>17</v>
      </c>
      <c r="D48" s="2">
        <v>8989</v>
      </c>
      <c r="E48" s="2">
        <v>1541</v>
      </c>
      <c r="F48" s="2">
        <v>652</v>
      </c>
      <c r="G48" s="2">
        <v>127</v>
      </c>
      <c r="H48" s="2">
        <v>112</v>
      </c>
      <c r="I48" s="2">
        <v>299</v>
      </c>
      <c r="J48" s="2">
        <v>61</v>
      </c>
      <c r="K48" s="8">
        <f t="shared" si="0"/>
        <v>0.25809322505284238</v>
      </c>
      <c r="L48" s="8">
        <f t="shared" si="1"/>
        <v>0.5446428571428571</v>
      </c>
      <c r="M48" s="2" t="str">
        <f t="shared" si="2"/>
        <v>paid</v>
      </c>
      <c r="N48" s="2" t="str">
        <f t="shared" si="3"/>
        <v>Feb</v>
      </c>
      <c r="O48" s="2">
        <f t="shared" si="4"/>
        <v>2320</v>
      </c>
    </row>
    <row r="49" spans="1:15" x14ac:dyDescent="0.3">
      <c r="A49" s="3">
        <v>45339</v>
      </c>
      <c r="B49" s="2" t="s">
        <v>14</v>
      </c>
      <c r="C49" s="2" t="s">
        <v>17</v>
      </c>
      <c r="D49" s="2">
        <v>21635</v>
      </c>
      <c r="E49" s="2">
        <v>126</v>
      </c>
      <c r="F49" s="2">
        <v>1977</v>
      </c>
      <c r="G49" s="2">
        <v>1050</v>
      </c>
      <c r="H49" s="2">
        <v>174</v>
      </c>
      <c r="I49" s="2">
        <v>435</v>
      </c>
      <c r="J49" s="2">
        <v>23</v>
      </c>
      <c r="K49" s="8">
        <f t="shared" si="0"/>
        <v>0.14573607580309683</v>
      </c>
      <c r="L49" s="8">
        <f t="shared" si="1"/>
        <v>0.13218390804597702</v>
      </c>
      <c r="M49" s="2" t="str">
        <f t="shared" si="2"/>
        <v>paid</v>
      </c>
      <c r="N49" s="2" t="str">
        <f t="shared" si="3"/>
        <v>Feb</v>
      </c>
      <c r="O49" s="2">
        <f t="shared" si="4"/>
        <v>3153</v>
      </c>
    </row>
    <row r="50" spans="1:15" x14ac:dyDescent="0.3">
      <c r="A50" s="3">
        <v>45340</v>
      </c>
      <c r="B50" s="2" t="s">
        <v>12</v>
      </c>
      <c r="C50" s="2" t="s">
        <v>17</v>
      </c>
      <c r="D50" s="2">
        <v>9907</v>
      </c>
      <c r="E50" s="2">
        <v>1392</v>
      </c>
      <c r="F50" s="2">
        <v>1775</v>
      </c>
      <c r="G50" s="2">
        <v>491</v>
      </c>
      <c r="H50" s="2">
        <v>836</v>
      </c>
      <c r="I50" s="2">
        <v>61</v>
      </c>
      <c r="J50" s="2">
        <v>72</v>
      </c>
      <c r="K50" s="8">
        <f t="shared" si="0"/>
        <v>0.36923387503785204</v>
      </c>
      <c r="L50" s="8">
        <f t="shared" si="1"/>
        <v>8.6124401913875603E-2</v>
      </c>
      <c r="M50" s="2" t="str">
        <f t="shared" si="2"/>
        <v>paid</v>
      </c>
      <c r="N50" s="2" t="str">
        <f t="shared" si="3"/>
        <v>Feb</v>
      </c>
      <c r="O50" s="2">
        <f t="shared" si="4"/>
        <v>3658</v>
      </c>
    </row>
    <row r="51" spans="1:15" x14ac:dyDescent="0.3">
      <c r="A51" s="3">
        <v>45341</v>
      </c>
      <c r="B51" s="2" t="s">
        <v>15</v>
      </c>
      <c r="C51" s="2" t="s">
        <v>17</v>
      </c>
      <c r="D51" s="2">
        <v>78924</v>
      </c>
      <c r="E51" s="2">
        <v>91</v>
      </c>
      <c r="F51" s="2">
        <v>1278</v>
      </c>
      <c r="G51" s="2">
        <v>177</v>
      </c>
      <c r="H51" s="2">
        <v>868</v>
      </c>
      <c r="I51" s="2">
        <v>336</v>
      </c>
      <c r="J51" s="2">
        <v>74</v>
      </c>
      <c r="K51" s="8">
        <f t="shared" si="0"/>
        <v>1.9588464852262937E-2</v>
      </c>
      <c r="L51" s="8">
        <f t="shared" si="1"/>
        <v>8.5253456221198162E-2</v>
      </c>
      <c r="M51" s="2" t="str">
        <f t="shared" si="2"/>
        <v>paid</v>
      </c>
      <c r="N51" s="2" t="str">
        <f t="shared" si="3"/>
        <v>Feb</v>
      </c>
      <c r="O51" s="2">
        <f t="shared" si="4"/>
        <v>1546</v>
      </c>
    </row>
    <row r="52" spans="1:15" x14ac:dyDescent="0.3">
      <c r="A52" s="3">
        <v>45342</v>
      </c>
      <c r="B52" s="2" t="s">
        <v>14</v>
      </c>
      <c r="C52" s="2" t="s">
        <v>17</v>
      </c>
      <c r="D52" s="2">
        <v>42467</v>
      </c>
      <c r="E52" s="2">
        <v>1924</v>
      </c>
      <c r="F52" s="2">
        <v>544</v>
      </c>
      <c r="G52" s="2">
        <v>428</v>
      </c>
      <c r="H52" s="2">
        <v>1381</v>
      </c>
      <c r="I52" s="2">
        <v>366</v>
      </c>
      <c r="J52" s="2">
        <v>40</v>
      </c>
      <c r="K52" s="8">
        <f t="shared" si="0"/>
        <v>6.8194127204653024E-2</v>
      </c>
      <c r="L52" s="8">
        <f t="shared" si="1"/>
        <v>2.8964518464880521E-2</v>
      </c>
      <c r="M52" s="2" t="str">
        <f t="shared" si="2"/>
        <v>paid</v>
      </c>
      <c r="N52" s="2" t="str">
        <f t="shared" si="3"/>
        <v>Feb</v>
      </c>
      <c r="O52" s="2">
        <f t="shared" si="4"/>
        <v>2896</v>
      </c>
    </row>
    <row r="53" spans="1:15" x14ac:dyDescent="0.3">
      <c r="A53" s="3">
        <v>45343</v>
      </c>
      <c r="B53" s="2" t="s">
        <v>15</v>
      </c>
      <c r="C53" s="2" t="s">
        <v>19</v>
      </c>
      <c r="D53" s="2">
        <v>52876</v>
      </c>
      <c r="E53" s="2">
        <v>278</v>
      </c>
      <c r="F53" s="2">
        <v>1385</v>
      </c>
      <c r="G53" s="2">
        <v>1331</v>
      </c>
      <c r="H53" s="2">
        <v>624</v>
      </c>
      <c r="I53" s="2">
        <v>0</v>
      </c>
      <c r="J53" s="2">
        <v>14</v>
      </c>
      <c r="K53" s="8">
        <f t="shared" si="0"/>
        <v>5.6623042590211059E-2</v>
      </c>
      <c r="L53" s="8">
        <f t="shared" si="1"/>
        <v>2.2435897435897436E-2</v>
      </c>
      <c r="M53" s="2" t="str">
        <f t="shared" si="2"/>
        <v>organic</v>
      </c>
      <c r="N53" s="2" t="str">
        <f t="shared" si="3"/>
        <v>Feb</v>
      </c>
      <c r="O53" s="2">
        <f t="shared" si="4"/>
        <v>2994</v>
      </c>
    </row>
    <row r="54" spans="1:15" x14ac:dyDescent="0.3">
      <c r="A54" s="3">
        <v>45344</v>
      </c>
      <c r="B54" s="2" t="s">
        <v>13</v>
      </c>
      <c r="C54" s="2" t="s">
        <v>16</v>
      </c>
      <c r="D54" s="2">
        <v>2220</v>
      </c>
      <c r="E54" s="2">
        <v>948</v>
      </c>
      <c r="F54" s="2">
        <v>1282</v>
      </c>
      <c r="G54" s="2">
        <v>1163</v>
      </c>
      <c r="H54" s="2">
        <v>214</v>
      </c>
      <c r="I54" s="2">
        <v>0</v>
      </c>
      <c r="J54" s="2">
        <v>2</v>
      </c>
      <c r="K54" s="8">
        <f t="shared" si="0"/>
        <v>1.5283783783783784</v>
      </c>
      <c r="L54" s="8">
        <f t="shared" si="1"/>
        <v>9.3457943925233638E-3</v>
      </c>
      <c r="M54" s="2" t="str">
        <f t="shared" si="2"/>
        <v>organic</v>
      </c>
      <c r="N54" s="2" t="str">
        <f t="shared" si="3"/>
        <v>Feb</v>
      </c>
      <c r="O54" s="2">
        <f t="shared" si="4"/>
        <v>3393</v>
      </c>
    </row>
    <row r="55" spans="1:15" x14ac:dyDescent="0.3">
      <c r="A55" s="3">
        <v>45345</v>
      </c>
      <c r="B55" s="2" t="s">
        <v>14</v>
      </c>
      <c r="C55" s="2" t="s">
        <v>20</v>
      </c>
      <c r="D55" s="2">
        <v>67307</v>
      </c>
      <c r="E55" s="2">
        <v>553</v>
      </c>
      <c r="F55" s="2">
        <v>281</v>
      </c>
      <c r="G55" s="2">
        <v>1921</v>
      </c>
      <c r="H55" s="2">
        <v>724</v>
      </c>
      <c r="I55" s="2">
        <v>0</v>
      </c>
      <c r="J55" s="2">
        <v>28</v>
      </c>
      <c r="K55" s="8">
        <f t="shared" si="0"/>
        <v>4.0931849584738583E-2</v>
      </c>
      <c r="L55" s="8">
        <f t="shared" si="1"/>
        <v>3.8674033149171269E-2</v>
      </c>
      <c r="M55" s="2" t="str">
        <f t="shared" si="2"/>
        <v>organic</v>
      </c>
      <c r="N55" s="2" t="str">
        <f t="shared" si="3"/>
        <v>Feb</v>
      </c>
      <c r="O55" s="2">
        <f t="shared" si="4"/>
        <v>2755</v>
      </c>
    </row>
    <row r="56" spans="1:15" x14ac:dyDescent="0.3">
      <c r="A56" s="3">
        <v>45346</v>
      </c>
      <c r="B56" s="2" t="s">
        <v>12</v>
      </c>
      <c r="C56" s="2" t="s">
        <v>20</v>
      </c>
      <c r="D56" s="2">
        <v>49434</v>
      </c>
      <c r="E56" s="2">
        <v>593</v>
      </c>
      <c r="F56" s="2">
        <v>333</v>
      </c>
      <c r="G56" s="2">
        <v>907</v>
      </c>
      <c r="H56" s="2">
        <v>1717</v>
      </c>
      <c r="I56" s="2">
        <v>0</v>
      </c>
      <c r="J56" s="2">
        <v>17</v>
      </c>
      <c r="K56" s="8">
        <f t="shared" si="0"/>
        <v>3.7079742687219322E-2</v>
      </c>
      <c r="L56" s="8">
        <f t="shared" si="1"/>
        <v>9.9009900990099011E-3</v>
      </c>
      <c r="M56" s="2" t="str">
        <f t="shared" si="2"/>
        <v>organic</v>
      </c>
      <c r="N56" s="2" t="str">
        <f t="shared" si="3"/>
        <v>Feb</v>
      </c>
      <c r="O56" s="2">
        <f t="shared" si="4"/>
        <v>1833</v>
      </c>
    </row>
    <row r="57" spans="1:15" x14ac:dyDescent="0.3">
      <c r="A57" s="3">
        <v>45347</v>
      </c>
      <c r="B57" s="2" t="s">
        <v>10</v>
      </c>
      <c r="C57" s="2" t="s">
        <v>19</v>
      </c>
      <c r="D57" s="2">
        <v>81173</v>
      </c>
      <c r="E57" s="2">
        <v>1662</v>
      </c>
      <c r="F57" s="2">
        <v>1349</v>
      </c>
      <c r="G57" s="2">
        <v>1093</v>
      </c>
      <c r="H57" s="2">
        <v>26</v>
      </c>
      <c r="I57" s="2">
        <v>0</v>
      </c>
      <c r="J57" s="2">
        <v>21</v>
      </c>
      <c r="K57" s="8">
        <f t="shared" si="0"/>
        <v>5.05586833060254E-2</v>
      </c>
      <c r="L57" s="8">
        <f t="shared" si="1"/>
        <v>0.80769230769230771</v>
      </c>
      <c r="M57" s="2" t="str">
        <f t="shared" si="2"/>
        <v>organic</v>
      </c>
      <c r="N57" s="2" t="str">
        <f t="shared" si="3"/>
        <v>Feb</v>
      </c>
      <c r="O57" s="2">
        <f t="shared" si="4"/>
        <v>4104</v>
      </c>
    </row>
    <row r="58" spans="1:15" x14ac:dyDescent="0.3">
      <c r="A58" s="3">
        <v>45348</v>
      </c>
      <c r="B58" s="2" t="s">
        <v>14</v>
      </c>
      <c r="C58" s="2" t="s">
        <v>19</v>
      </c>
      <c r="D58" s="2">
        <v>87951</v>
      </c>
      <c r="E58" s="2">
        <v>222</v>
      </c>
      <c r="F58" s="2">
        <v>1932</v>
      </c>
      <c r="G58" s="2">
        <v>1808</v>
      </c>
      <c r="H58" s="2">
        <v>285</v>
      </c>
      <c r="I58" s="2">
        <v>0</v>
      </c>
      <c r="J58" s="2">
        <v>8</v>
      </c>
      <c r="K58" s="8">
        <f t="shared" si="0"/>
        <v>4.5047810712783257E-2</v>
      </c>
      <c r="L58" s="8">
        <f t="shared" si="1"/>
        <v>2.8070175438596492E-2</v>
      </c>
      <c r="M58" s="2" t="str">
        <f t="shared" si="2"/>
        <v>organic</v>
      </c>
      <c r="N58" s="2" t="str">
        <f t="shared" si="3"/>
        <v>Feb</v>
      </c>
      <c r="O58" s="2">
        <f t="shared" si="4"/>
        <v>3962</v>
      </c>
    </row>
    <row r="59" spans="1:15" x14ac:dyDescent="0.3">
      <c r="A59" s="3">
        <v>45349</v>
      </c>
      <c r="B59" s="2" t="s">
        <v>12</v>
      </c>
      <c r="C59" s="2" t="s">
        <v>16</v>
      </c>
      <c r="D59" s="2">
        <v>98310</v>
      </c>
      <c r="E59" s="2">
        <v>1143</v>
      </c>
      <c r="F59" s="2">
        <v>328</v>
      </c>
      <c r="G59" s="2">
        <v>567</v>
      </c>
      <c r="H59" s="2">
        <v>587</v>
      </c>
      <c r="I59" s="2">
        <v>0</v>
      </c>
      <c r="J59" s="2">
        <v>19</v>
      </c>
      <c r="K59" s="8">
        <f t="shared" si="0"/>
        <v>2.0730342793205167E-2</v>
      </c>
      <c r="L59" s="8">
        <f t="shared" si="1"/>
        <v>3.2367972742759793E-2</v>
      </c>
      <c r="M59" s="2" t="str">
        <f t="shared" si="2"/>
        <v>organic</v>
      </c>
      <c r="N59" s="2" t="str">
        <f t="shared" si="3"/>
        <v>Feb</v>
      </c>
      <c r="O59" s="2">
        <f t="shared" si="4"/>
        <v>2038</v>
      </c>
    </row>
    <row r="60" spans="1:15" x14ac:dyDescent="0.3">
      <c r="A60" s="3">
        <v>45350</v>
      </c>
      <c r="B60" s="2" t="s">
        <v>15</v>
      </c>
      <c r="C60" s="2" t="s">
        <v>19</v>
      </c>
      <c r="D60" s="2">
        <v>27685</v>
      </c>
      <c r="E60" s="2">
        <v>1417</v>
      </c>
      <c r="F60" s="2">
        <v>1308</v>
      </c>
      <c r="G60" s="2">
        <v>1756</v>
      </c>
      <c r="H60" s="2">
        <v>550</v>
      </c>
      <c r="I60" s="2">
        <v>0</v>
      </c>
      <c r="J60" s="2">
        <v>16</v>
      </c>
      <c r="K60" s="8">
        <f t="shared" si="0"/>
        <v>0.16185660104749863</v>
      </c>
      <c r="L60" s="8">
        <f t="shared" si="1"/>
        <v>2.9090909090909091E-2</v>
      </c>
      <c r="M60" s="2" t="str">
        <f t="shared" si="2"/>
        <v>organic</v>
      </c>
      <c r="N60" s="2" t="str">
        <f t="shared" si="3"/>
        <v>Feb</v>
      </c>
      <c r="O60" s="2">
        <f t="shared" si="4"/>
        <v>4481</v>
      </c>
    </row>
    <row r="61" spans="1:15" x14ac:dyDescent="0.3">
      <c r="A61" s="3">
        <v>45351</v>
      </c>
      <c r="B61" s="2" t="s">
        <v>11</v>
      </c>
      <c r="C61" s="2" t="s">
        <v>19</v>
      </c>
      <c r="D61" s="2">
        <v>7658</v>
      </c>
      <c r="E61" s="2">
        <v>199</v>
      </c>
      <c r="F61" s="2">
        <v>1309</v>
      </c>
      <c r="G61" s="2">
        <v>877</v>
      </c>
      <c r="H61" s="2">
        <v>1708</v>
      </c>
      <c r="I61" s="2">
        <v>0</v>
      </c>
      <c r="J61" s="2">
        <v>8</v>
      </c>
      <c r="K61" s="8">
        <f t="shared" si="0"/>
        <v>0.31143901802037083</v>
      </c>
      <c r="L61" s="8">
        <f t="shared" si="1"/>
        <v>4.6838407494145199E-3</v>
      </c>
      <c r="M61" s="2" t="str">
        <f t="shared" si="2"/>
        <v>organic</v>
      </c>
      <c r="N61" s="2" t="str">
        <f t="shared" si="3"/>
        <v>Feb</v>
      </c>
      <c r="O61" s="2">
        <f t="shared" si="4"/>
        <v>2385</v>
      </c>
    </row>
    <row r="62" spans="1:15" x14ac:dyDescent="0.3">
      <c r="A62" s="3">
        <v>45352</v>
      </c>
      <c r="B62" s="2" t="s">
        <v>12</v>
      </c>
      <c r="C62" s="2" t="s">
        <v>16</v>
      </c>
      <c r="D62" s="2">
        <v>44719</v>
      </c>
      <c r="E62" s="2">
        <v>1589</v>
      </c>
      <c r="F62" s="2">
        <v>277</v>
      </c>
      <c r="G62" s="2">
        <v>1314</v>
      </c>
      <c r="H62" s="2">
        <v>546</v>
      </c>
      <c r="I62" s="2">
        <v>0</v>
      </c>
      <c r="J62" s="2">
        <v>5</v>
      </c>
      <c r="K62" s="8">
        <f t="shared" si="0"/>
        <v>7.1110713566940223E-2</v>
      </c>
      <c r="L62" s="8">
        <f t="shared" si="1"/>
        <v>9.1575091575091579E-3</v>
      </c>
      <c r="M62" s="2" t="str">
        <f t="shared" si="2"/>
        <v>organic</v>
      </c>
      <c r="N62" s="2" t="str">
        <f t="shared" si="3"/>
        <v>Mar</v>
      </c>
      <c r="O62" s="2">
        <f t="shared" si="4"/>
        <v>3180</v>
      </c>
    </row>
    <row r="63" spans="1:15" x14ac:dyDescent="0.3">
      <c r="A63" s="3">
        <v>45353</v>
      </c>
      <c r="B63" s="2" t="s">
        <v>10</v>
      </c>
      <c r="C63" s="2" t="s">
        <v>18</v>
      </c>
      <c r="D63" s="2">
        <v>73309</v>
      </c>
      <c r="E63" s="2">
        <v>1455</v>
      </c>
      <c r="F63" s="2">
        <v>885</v>
      </c>
      <c r="G63" s="2">
        <v>1158</v>
      </c>
      <c r="H63" s="2">
        <v>29</v>
      </c>
      <c r="I63" s="2">
        <v>0</v>
      </c>
      <c r="J63" s="2">
        <v>3</v>
      </c>
      <c r="K63" s="8">
        <f t="shared" si="0"/>
        <v>4.771583298094368E-2</v>
      </c>
      <c r="L63" s="8">
        <f t="shared" si="1"/>
        <v>0.10344827586206896</v>
      </c>
      <c r="M63" s="2" t="str">
        <f t="shared" si="2"/>
        <v>organic</v>
      </c>
      <c r="N63" s="2" t="str">
        <f t="shared" si="3"/>
        <v>Mar</v>
      </c>
      <c r="O63" s="2">
        <f t="shared" si="4"/>
        <v>3498</v>
      </c>
    </row>
    <row r="64" spans="1:15" x14ac:dyDescent="0.3">
      <c r="A64" s="3">
        <v>45354</v>
      </c>
      <c r="B64" s="2" t="s">
        <v>12</v>
      </c>
      <c r="C64" s="2" t="s">
        <v>20</v>
      </c>
      <c r="D64" s="2">
        <v>72511</v>
      </c>
      <c r="E64" s="2">
        <v>83</v>
      </c>
      <c r="F64" s="2">
        <v>1719</v>
      </c>
      <c r="G64" s="2">
        <v>766</v>
      </c>
      <c r="H64" s="2">
        <v>1202</v>
      </c>
      <c r="I64" s="2">
        <v>0</v>
      </c>
      <c r="J64" s="2">
        <v>17</v>
      </c>
      <c r="K64" s="8">
        <f t="shared" si="0"/>
        <v>3.5415316296837723E-2</v>
      </c>
      <c r="L64" s="8">
        <f t="shared" si="1"/>
        <v>1.4143094841930116E-2</v>
      </c>
      <c r="M64" s="2" t="str">
        <f t="shared" si="2"/>
        <v>organic</v>
      </c>
      <c r="N64" s="2" t="str">
        <f t="shared" si="3"/>
        <v>Mar</v>
      </c>
      <c r="O64" s="2">
        <f t="shared" si="4"/>
        <v>2568</v>
      </c>
    </row>
    <row r="65" spans="1:15" x14ac:dyDescent="0.3">
      <c r="A65" s="3">
        <v>45355</v>
      </c>
      <c r="B65" s="2" t="s">
        <v>15</v>
      </c>
      <c r="C65" s="2" t="s">
        <v>18</v>
      </c>
      <c r="D65" s="2">
        <v>17704</v>
      </c>
      <c r="E65" s="2">
        <v>95</v>
      </c>
      <c r="F65" s="2">
        <v>641</v>
      </c>
      <c r="G65" s="2">
        <v>756</v>
      </c>
      <c r="H65" s="2">
        <v>1851</v>
      </c>
      <c r="I65" s="2">
        <v>0</v>
      </c>
      <c r="J65" s="2">
        <v>29</v>
      </c>
      <c r="K65" s="8">
        <f t="shared" si="0"/>
        <v>8.4274740171712603E-2</v>
      </c>
      <c r="L65" s="8">
        <f t="shared" si="1"/>
        <v>1.5667206915180983E-2</v>
      </c>
      <c r="M65" s="2" t="str">
        <f t="shared" si="2"/>
        <v>organic</v>
      </c>
      <c r="N65" s="2" t="str">
        <f t="shared" si="3"/>
        <v>Mar</v>
      </c>
      <c r="O65" s="2">
        <f t="shared" si="4"/>
        <v>1492</v>
      </c>
    </row>
    <row r="66" spans="1:15" x14ac:dyDescent="0.3">
      <c r="A66" s="3">
        <v>45356</v>
      </c>
      <c r="B66" s="2" t="s">
        <v>12</v>
      </c>
      <c r="C66" s="2" t="s">
        <v>19</v>
      </c>
      <c r="D66" s="2">
        <v>28535</v>
      </c>
      <c r="E66" s="2">
        <v>1406</v>
      </c>
      <c r="F66" s="2">
        <v>521</v>
      </c>
      <c r="G66" s="2">
        <v>1375</v>
      </c>
      <c r="H66" s="2">
        <v>220</v>
      </c>
      <c r="I66" s="2">
        <v>0</v>
      </c>
      <c r="J66" s="2">
        <v>11</v>
      </c>
      <c r="K66" s="8">
        <f t="shared" si="0"/>
        <v>0.11571753986332574</v>
      </c>
      <c r="L66" s="8">
        <f t="shared" si="1"/>
        <v>0.05</v>
      </c>
      <c r="M66" s="2" t="str">
        <f t="shared" si="2"/>
        <v>organic</v>
      </c>
      <c r="N66" s="2" t="str">
        <f t="shared" si="3"/>
        <v>Mar</v>
      </c>
      <c r="O66" s="2">
        <f t="shared" si="4"/>
        <v>3302</v>
      </c>
    </row>
    <row r="67" spans="1:15" x14ac:dyDescent="0.3">
      <c r="A67" s="3">
        <v>45357</v>
      </c>
      <c r="B67" s="2" t="s">
        <v>14</v>
      </c>
      <c r="C67" s="2" t="s">
        <v>18</v>
      </c>
      <c r="D67" s="2">
        <v>82351</v>
      </c>
      <c r="E67" s="2">
        <v>1544</v>
      </c>
      <c r="F67" s="2">
        <v>326</v>
      </c>
      <c r="G67" s="2">
        <v>1905</v>
      </c>
      <c r="H67" s="2">
        <v>1914</v>
      </c>
      <c r="I67" s="2">
        <v>0</v>
      </c>
      <c r="J67" s="2">
        <v>7</v>
      </c>
      <c r="K67" s="8">
        <f t="shared" ref="K67:K130" si="5">(SUM(E67:G67)/D67)</f>
        <v>4.584036623720416E-2</v>
      </c>
      <c r="L67" s="8">
        <f t="shared" ref="L67:L130" si="6">J67/H67</f>
        <v>3.6572622779519333E-3</v>
      </c>
      <c r="M67" s="2" t="str">
        <f t="shared" ref="M67:M130" si="7">IF(I67=0,"organic","paid")</f>
        <v>organic</v>
      </c>
      <c r="N67" s="2" t="str">
        <f t="shared" ref="N67:N130" si="8">TEXT(A67,"mmm")</f>
        <v>Mar</v>
      </c>
      <c r="O67" s="2">
        <f t="shared" ref="O67:O130" si="9">SUM(E67:G67)</f>
        <v>3775</v>
      </c>
    </row>
    <row r="68" spans="1:15" x14ac:dyDescent="0.3">
      <c r="A68" s="3">
        <v>45358</v>
      </c>
      <c r="B68" s="2" t="s">
        <v>15</v>
      </c>
      <c r="C68" s="2" t="s">
        <v>20</v>
      </c>
      <c r="D68" s="2">
        <v>55040</v>
      </c>
      <c r="E68" s="2">
        <v>60</v>
      </c>
      <c r="F68" s="2">
        <v>377</v>
      </c>
      <c r="G68" s="2">
        <v>1518</v>
      </c>
      <c r="H68" s="2">
        <v>1903</v>
      </c>
      <c r="I68" s="2">
        <v>0</v>
      </c>
      <c r="J68" s="2">
        <v>10</v>
      </c>
      <c r="K68" s="8">
        <f t="shared" si="5"/>
        <v>3.5519622093023256E-2</v>
      </c>
      <c r="L68" s="8">
        <f t="shared" si="6"/>
        <v>5.254860746190226E-3</v>
      </c>
      <c r="M68" s="2" t="str">
        <f t="shared" si="7"/>
        <v>organic</v>
      </c>
      <c r="N68" s="2" t="str">
        <f t="shared" si="8"/>
        <v>Mar</v>
      </c>
      <c r="O68" s="2">
        <f t="shared" si="9"/>
        <v>1955</v>
      </c>
    </row>
    <row r="69" spans="1:15" x14ac:dyDescent="0.3">
      <c r="A69" s="3">
        <v>45359</v>
      </c>
      <c r="B69" s="2" t="s">
        <v>11</v>
      </c>
      <c r="C69" s="2" t="s">
        <v>20</v>
      </c>
      <c r="D69" s="2">
        <v>35970</v>
      </c>
      <c r="E69" s="2">
        <v>336</v>
      </c>
      <c r="F69" s="2">
        <v>1622</v>
      </c>
      <c r="G69" s="2">
        <v>1446</v>
      </c>
      <c r="H69" s="2">
        <v>231</v>
      </c>
      <c r="I69" s="2">
        <v>0</v>
      </c>
      <c r="J69" s="2">
        <v>12</v>
      </c>
      <c r="K69" s="8">
        <f t="shared" si="5"/>
        <v>9.4634417570197388E-2</v>
      </c>
      <c r="L69" s="8">
        <f t="shared" si="6"/>
        <v>5.1948051948051951E-2</v>
      </c>
      <c r="M69" s="2" t="str">
        <f t="shared" si="7"/>
        <v>organic</v>
      </c>
      <c r="N69" s="2" t="str">
        <f t="shared" si="8"/>
        <v>Mar</v>
      </c>
      <c r="O69" s="2">
        <f t="shared" si="9"/>
        <v>3404</v>
      </c>
    </row>
    <row r="70" spans="1:15" x14ac:dyDescent="0.3">
      <c r="A70" s="3">
        <v>45360</v>
      </c>
      <c r="B70" s="2" t="s">
        <v>12</v>
      </c>
      <c r="C70" s="2" t="s">
        <v>18</v>
      </c>
      <c r="D70" s="2">
        <v>30154</v>
      </c>
      <c r="E70" s="2">
        <v>418</v>
      </c>
      <c r="F70" s="2">
        <v>1682</v>
      </c>
      <c r="G70" s="2">
        <v>1890</v>
      </c>
      <c r="H70" s="2">
        <v>952</v>
      </c>
      <c r="I70" s="2">
        <v>0</v>
      </c>
      <c r="J70" s="2">
        <v>11</v>
      </c>
      <c r="K70" s="8">
        <f t="shared" si="5"/>
        <v>0.13232075346554353</v>
      </c>
      <c r="L70" s="8">
        <f t="shared" si="6"/>
        <v>1.1554621848739496E-2</v>
      </c>
      <c r="M70" s="2" t="str">
        <f t="shared" si="7"/>
        <v>organic</v>
      </c>
      <c r="N70" s="2" t="str">
        <f t="shared" si="8"/>
        <v>Mar</v>
      </c>
      <c r="O70" s="2">
        <f t="shared" si="9"/>
        <v>3990</v>
      </c>
    </row>
    <row r="71" spans="1:15" x14ac:dyDescent="0.3">
      <c r="A71" s="3">
        <v>45361</v>
      </c>
      <c r="B71" s="2" t="s">
        <v>13</v>
      </c>
      <c r="C71" s="2" t="s">
        <v>20</v>
      </c>
      <c r="D71" s="2">
        <v>30219</v>
      </c>
      <c r="E71" s="2">
        <v>58</v>
      </c>
      <c r="F71" s="2">
        <v>1361</v>
      </c>
      <c r="G71" s="2">
        <v>405</v>
      </c>
      <c r="H71" s="2">
        <v>826</v>
      </c>
      <c r="I71" s="2">
        <v>0</v>
      </c>
      <c r="J71" s="2">
        <v>10</v>
      </c>
      <c r="K71" s="8">
        <f t="shared" si="5"/>
        <v>6.0359376551176409E-2</v>
      </c>
      <c r="L71" s="8">
        <f t="shared" si="6"/>
        <v>1.2106537530266344E-2</v>
      </c>
      <c r="M71" s="2" t="str">
        <f t="shared" si="7"/>
        <v>organic</v>
      </c>
      <c r="N71" s="2" t="str">
        <f t="shared" si="8"/>
        <v>Mar</v>
      </c>
      <c r="O71" s="2">
        <f t="shared" si="9"/>
        <v>1824</v>
      </c>
    </row>
    <row r="72" spans="1:15" x14ac:dyDescent="0.3">
      <c r="A72" s="3">
        <v>45362</v>
      </c>
      <c r="B72" s="2" t="s">
        <v>13</v>
      </c>
      <c r="C72" s="2" t="s">
        <v>16</v>
      </c>
      <c r="D72" s="2">
        <v>37585</v>
      </c>
      <c r="E72" s="2">
        <v>729</v>
      </c>
      <c r="F72" s="2">
        <v>1323</v>
      </c>
      <c r="G72" s="2">
        <v>1053</v>
      </c>
      <c r="H72" s="2">
        <v>828</v>
      </c>
      <c r="I72" s="2">
        <v>0</v>
      </c>
      <c r="J72" s="2">
        <v>21</v>
      </c>
      <c r="K72" s="8">
        <f t="shared" si="5"/>
        <v>8.2612744445922578E-2</v>
      </c>
      <c r="L72" s="8">
        <f t="shared" si="6"/>
        <v>2.5362318840579712E-2</v>
      </c>
      <c r="M72" s="2" t="str">
        <f t="shared" si="7"/>
        <v>organic</v>
      </c>
      <c r="N72" s="2" t="str">
        <f t="shared" si="8"/>
        <v>Mar</v>
      </c>
      <c r="O72" s="2">
        <f t="shared" si="9"/>
        <v>3105</v>
      </c>
    </row>
    <row r="73" spans="1:15" x14ac:dyDescent="0.3">
      <c r="A73" s="3">
        <v>45363</v>
      </c>
      <c r="B73" s="2" t="s">
        <v>14</v>
      </c>
      <c r="C73" s="2" t="s">
        <v>19</v>
      </c>
      <c r="D73" s="2">
        <v>4617</v>
      </c>
      <c r="E73" s="2">
        <v>246</v>
      </c>
      <c r="F73" s="2">
        <v>1806</v>
      </c>
      <c r="G73" s="2">
        <v>1997</v>
      </c>
      <c r="H73" s="2">
        <v>544</v>
      </c>
      <c r="I73" s="2">
        <v>0</v>
      </c>
      <c r="J73" s="2">
        <v>5</v>
      </c>
      <c r="K73" s="8">
        <f t="shared" si="5"/>
        <v>0.87697639159627461</v>
      </c>
      <c r="L73" s="8">
        <f t="shared" si="6"/>
        <v>9.1911764705882356E-3</v>
      </c>
      <c r="M73" s="2" t="str">
        <f t="shared" si="7"/>
        <v>organic</v>
      </c>
      <c r="N73" s="2" t="str">
        <f t="shared" si="8"/>
        <v>Mar</v>
      </c>
      <c r="O73" s="2">
        <f t="shared" si="9"/>
        <v>4049</v>
      </c>
    </row>
    <row r="74" spans="1:15" x14ac:dyDescent="0.3">
      <c r="A74" s="3">
        <v>45364</v>
      </c>
      <c r="B74" s="2" t="s">
        <v>14</v>
      </c>
      <c r="C74" s="2" t="s">
        <v>19</v>
      </c>
      <c r="D74" s="2">
        <v>6014</v>
      </c>
      <c r="E74" s="2">
        <v>232</v>
      </c>
      <c r="F74" s="2">
        <v>1231</v>
      </c>
      <c r="G74" s="2">
        <v>899</v>
      </c>
      <c r="H74" s="2">
        <v>717</v>
      </c>
      <c r="I74" s="2">
        <v>0</v>
      </c>
      <c r="J74" s="2">
        <v>23</v>
      </c>
      <c r="K74" s="8">
        <f t="shared" si="5"/>
        <v>0.39275024941802461</v>
      </c>
      <c r="L74" s="8">
        <f t="shared" si="6"/>
        <v>3.2078103207810321E-2</v>
      </c>
      <c r="M74" s="2" t="str">
        <f t="shared" si="7"/>
        <v>organic</v>
      </c>
      <c r="N74" s="2" t="str">
        <f t="shared" si="8"/>
        <v>Mar</v>
      </c>
      <c r="O74" s="2">
        <f t="shared" si="9"/>
        <v>2362</v>
      </c>
    </row>
    <row r="75" spans="1:15" x14ac:dyDescent="0.3">
      <c r="A75" s="3">
        <v>45365</v>
      </c>
      <c r="B75" s="2" t="s">
        <v>13</v>
      </c>
      <c r="C75" s="2" t="s">
        <v>18</v>
      </c>
      <c r="D75" s="2">
        <v>80457</v>
      </c>
      <c r="E75" s="2">
        <v>1057</v>
      </c>
      <c r="F75" s="2">
        <v>246</v>
      </c>
      <c r="G75" s="2">
        <v>798</v>
      </c>
      <c r="H75" s="2">
        <v>1852</v>
      </c>
      <c r="I75" s="2">
        <v>0</v>
      </c>
      <c r="J75" s="2">
        <v>18</v>
      </c>
      <c r="K75" s="8">
        <f t="shared" si="5"/>
        <v>2.6113327615993637E-2</v>
      </c>
      <c r="L75" s="8">
        <f t="shared" si="6"/>
        <v>9.7192224622030237E-3</v>
      </c>
      <c r="M75" s="2" t="str">
        <f t="shared" si="7"/>
        <v>organic</v>
      </c>
      <c r="N75" s="2" t="str">
        <f t="shared" si="8"/>
        <v>Mar</v>
      </c>
      <c r="O75" s="2">
        <f t="shared" si="9"/>
        <v>2101</v>
      </c>
    </row>
    <row r="76" spans="1:15" x14ac:dyDescent="0.3">
      <c r="A76" s="3">
        <v>45366</v>
      </c>
      <c r="B76" s="2" t="s">
        <v>15</v>
      </c>
      <c r="C76" s="2" t="s">
        <v>19</v>
      </c>
      <c r="D76" s="2">
        <v>6817</v>
      </c>
      <c r="E76" s="2">
        <v>1461</v>
      </c>
      <c r="F76" s="2">
        <v>903</v>
      </c>
      <c r="G76" s="2">
        <v>13</v>
      </c>
      <c r="H76" s="2">
        <v>1074</v>
      </c>
      <c r="I76" s="2">
        <v>0</v>
      </c>
      <c r="J76" s="2">
        <v>29</v>
      </c>
      <c r="K76" s="8">
        <f t="shared" si="5"/>
        <v>0.34868710576499928</v>
      </c>
      <c r="L76" s="8">
        <f t="shared" si="6"/>
        <v>2.7001862197392923E-2</v>
      </c>
      <c r="M76" s="2" t="str">
        <f t="shared" si="7"/>
        <v>organic</v>
      </c>
      <c r="N76" s="2" t="str">
        <f t="shared" si="8"/>
        <v>Mar</v>
      </c>
      <c r="O76" s="2">
        <f t="shared" si="9"/>
        <v>2377</v>
      </c>
    </row>
    <row r="77" spans="1:15" x14ac:dyDescent="0.3">
      <c r="A77" s="3">
        <v>45367</v>
      </c>
      <c r="B77" s="2" t="s">
        <v>14</v>
      </c>
      <c r="C77" s="2" t="s">
        <v>20</v>
      </c>
      <c r="D77" s="2">
        <v>48739</v>
      </c>
      <c r="E77" s="2">
        <v>893</v>
      </c>
      <c r="F77" s="2">
        <v>153</v>
      </c>
      <c r="G77" s="2">
        <v>1953</v>
      </c>
      <c r="H77" s="2">
        <v>1370</v>
      </c>
      <c r="I77" s="2">
        <v>0</v>
      </c>
      <c r="J77" s="2">
        <v>29</v>
      </c>
      <c r="K77" s="8">
        <f t="shared" si="5"/>
        <v>6.1531832823816655E-2</v>
      </c>
      <c r="L77" s="8">
        <f t="shared" si="6"/>
        <v>2.1167883211678833E-2</v>
      </c>
      <c r="M77" s="2" t="str">
        <f t="shared" si="7"/>
        <v>organic</v>
      </c>
      <c r="N77" s="2" t="str">
        <f t="shared" si="8"/>
        <v>Mar</v>
      </c>
      <c r="O77" s="2">
        <f t="shared" si="9"/>
        <v>2999</v>
      </c>
    </row>
    <row r="78" spans="1:15" x14ac:dyDescent="0.3">
      <c r="A78" s="3">
        <v>45368</v>
      </c>
      <c r="B78" s="2" t="s">
        <v>13</v>
      </c>
      <c r="C78" s="2" t="s">
        <v>17</v>
      </c>
      <c r="D78" s="2">
        <v>42145</v>
      </c>
      <c r="E78" s="2">
        <v>1368</v>
      </c>
      <c r="F78" s="2">
        <v>1746</v>
      </c>
      <c r="G78" s="2">
        <v>265</v>
      </c>
      <c r="H78" s="2">
        <v>1484</v>
      </c>
      <c r="I78" s="2">
        <v>460</v>
      </c>
      <c r="J78" s="2">
        <v>38</v>
      </c>
      <c r="K78" s="8">
        <f t="shared" si="5"/>
        <v>8.0175584292324117E-2</v>
      </c>
      <c r="L78" s="8">
        <f t="shared" si="6"/>
        <v>2.5606469002695417E-2</v>
      </c>
      <c r="M78" s="2" t="str">
        <f t="shared" si="7"/>
        <v>paid</v>
      </c>
      <c r="N78" s="2" t="str">
        <f t="shared" si="8"/>
        <v>Mar</v>
      </c>
      <c r="O78" s="2">
        <f t="shared" si="9"/>
        <v>3379</v>
      </c>
    </row>
    <row r="79" spans="1:15" x14ac:dyDescent="0.3">
      <c r="A79" s="3">
        <v>45369</v>
      </c>
      <c r="B79" s="2" t="s">
        <v>14</v>
      </c>
      <c r="C79" s="2" t="s">
        <v>19</v>
      </c>
      <c r="D79" s="2">
        <v>88410</v>
      </c>
      <c r="E79" s="2">
        <v>846</v>
      </c>
      <c r="F79" s="2">
        <v>678</v>
      </c>
      <c r="G79" s="2">
        <v>834</v>
      </c>
      <c r="H79" s="2">
        <v>1437</v>
      </c>
      <c r="I79" s="2">
        <v>0</v>
      </c>
      <c r="J79" s="2">
        <v>9</v>
      </c>
      <c r="K79" s="8">
        <f t="shared" si="5"/>
        <v>2.667119104173736E-2</v>
      </c>
      <c r="L79" s="8">
        <f t="shared" si="6"/>
        <v>6.2630480167014616E-3</v>
      </c>
      <c r="M79" s="2" t="str">
        <f t="shared" si="7"/>
        <v>organic</v>
      </c>
      <c r="N79" s="2" t="str">
        <f t="shared" si="8"/>
        <v>Mar</v>
      </c>
      <c r="O79" s="2">
        <f t="shared" si="9"/>
        <v>2358</v>
      </c>
    </row>
    <row r="80" spans="1:15" x14ac:dyDescent="0.3">
      <c r="A80" s="3">
        <v>45370</v>
      </c>
      <c r="B80" s="2" t="s">
        <v>14</v>
      </c>
      <c r="C80" s="2" t="s">
        <v>20</v>
      </c>
      <c r="D80" s="2">
        <v>26144</v>
      </c>
      <c r="E80" s="2">
        <v>871</v>
      </c>
      <c r="F80" s="2">
        <v>1371</v>
      </c>
      <c r="G80" s="2">
        <v>1935</v>
      </c>
      <c r="H80" s="2">
        <v>786</v>
      </c>
      <c r="I80" s="2">
        <v>0</v>
      </c>
      <c r="J80" s="2">
        <v>21</v>
      </c>
      <c r="K80" s="8">
        <f t="shared" si="5"/>
        <v>0.15976897184822522</v>
      </c>
      <c r="L80" s="8">
        <f t="shared" si="6"/>
        <v>2.6717557251908396E-2</v>
      </c>
      <c r="M80" s="2" t="str">
        <f t="shared" si="7"/>
        <v>organic</v>
      </c>
      <c r="N80" s="2" t="str">
        <f t="shared" si="8"/>
        <v>Mar</v>
      </c>
      <c r="O80" s="2">
        <f t="shared" si="9"/>
        <v>4177</v>
      </c>
    </row>
    <row r="81" spans="1:15" x14ac:dyDescent="0.3">
      <c r="A81" s="3">
        <v>45371</v>
      </c>
      <c r="B81" s="2" t="s">
        <v>10</v>
      </c>
      <c r="C81" s="2" t="s">
        <v>20</v>
      </c>
      <c r="D81" s="2">
        <v>81676</v>
      </c>
      <c r="E81" s="2">
        <v>1175</v>
      </c>
      <c r="F81" s="2">
        <v>626</v>
      </c>
      <c r="G81" s="2">
        <v>841</v>
      </c>
      <c r="H81" s="2">
        <v>1132</v>
      </c>
      <c r="I81" s="2">
        <v>0</v>
      </c>
      <c r="J81" s="2">
        <v>26</v>
      </c>
      <c r="K81" s="8">
        <f t="shared" si="5"/>
        <v>3.2347323571183702E-2</v>
      </c>
      <c r="L81" s="8">
        <f t="shared" si="6"/>
        <v>2.2968197879858657E-2</v>
      </c>
      <c r="M81" s="2" t="str">
        <f t="shared" si="7"/>
        <v>organic</v>
      </c>
      <c r="N81" s="2" t="str">
        <f t="shared" si="8"/>
        <v>Mar</v>
      </c>
      <c r="O81" s="2">
        <f t="shared" si="9"/>
        <v>2642</v>
      </c>
    </row>
    <row r="82" spans="1:15" x14ac:dyDescent="0.3">
      <c r="A82" s="3">
        <v>45372</v>
      </c>
      <c r="B82" s="2" t="s">
        <v>12</v>
      </c>
      <c r="C82" s="2" t="s">
        <v>19</v>
      </c>
      <c r="D82" s="2">
        <v>38606</v>
      </c>
      <c r="E82" s="2">
        <v>440</v>
      </c>
      <c r="F82" s="2">
        <v>890</v>
      </c>
      <c r="G82" s="2">
        <v>1619</v>
      </c>
      <c r="H82" s="2">
        <v>1197</v>
      </c>
      <c r="I82" s="2">
        <v>0</v>
      </c>
      <c r="J82" s="2">
        <v>19</v>
      </c>
      <c r="K82" s="8">
        <f t="shared" si="5"/>
        <v>7.6387090089623369E-2</v>
      </c>
      <c r="L82" s="8">
        <f t="shared" si="6"/>
        <v>1.5873015873015872E-2</v>
      </c>
      <c r="M82" s="2" t="str">
        <f t="shared" si="7"/>
        <v>organic</v>
      </c>
      <c r="N82" s="2" t="str">
        <f t="shared" si="8"/>
        <v>Mar</v>
      </c>
      <c r="O82" s="2">
        <f t="shared" si="9"/>
        <v>2949</v>
      </c>
    </row>
    <row r="83" spans="1:15" x14ac:dyDescent="0.3">
      <c r="A83" s="3">
        <v>45373</v>
      </c>
      <c r="B83" s="2" t="s">
        <v>10</v>
      </c>
      <c r="C83" s="2" t="s">
        <v>19</v>
      </c>
      <c r="D83" s="2">
        <v>61946</v>
      </c>
      <c r="E83" s="2">
        <v>914</v>
      </c>
      <c r="F83" s="2">
        <v>915</v>
      </c>
      <c r="G83" s="2">
        <v>1393</v>
      </c>
      <c r="H83" s="2">
        <v>447</v>
      </c>
      <c r="I83" s="2">
        <v>0</v>
      </c>
      <c r="J83" s="2">
        <v>16</v>
      </c>
      <c r="K83" s="8">
        <f t="shared" si="5"/>
        <v>5.2013043618635589E-2</v>
      </c>
      <c r="L83" s="8">
        <f t="shared" si="6"/>
        <v>3.5794183445190156E-2</v>
      </c>
      <c r="M83" s="2" t="str">
        <f t="shared" si="7"/>
        <v>organic</v>
      </c>
      <c r="N83" s="2" t="str">
        <f t="shared" si="8"/>
        <v>Mar</v>
      </c>
      <c r="O83" s="2">
        <f t="shared" si="9"/>
        <v>3222</v>
      </c>
    </row>
    <row r="84" spans="1:15" x14ac:dyDescent="0.3">
      <c r="A84" s="3">
        <v>45374</v>
      </c>
      <c r="B84" s="2" t="s">
        <v>11</v>
      </c>
      <c r="C84" s="2" t="s">
        <v>20</v>
      </c>
      <c r="D84" s="2">
        <v>87356</v>
      </c>
      <c r="E84" s="2">
        <v>183</v>
      </c>
      <c r="F84" s="2">
        <v>591</v>
      </c>
      <c r="G84" s="2">
        <v>1065</v>
      </c>
      <c r="H84" s="2">
        <v>1369</v>
      </c>
      <c r="I84" s="2">
        <v>0</v>
      </c>
      <c r="J84" s="2">
        <v>20</v>
      </c>
      <c r="K84" s="8">
        <f t="shared" si="5"/>
        <v>2.1051788085535053E-2</v>
      </c>
      <c r="L84" s="8">
        <f t="shared" si="6"/>
        <v>1.4609203798392988E-2</v>
      </c>
      <c r="M84" s="2" t="str">
        <f t="shared" si="7"/>
        <v>organic</v>
      </c>
      <c r="N84" s="2" t="str">
        <f t="shared" si="8"/>
        <v>Mar</v>
      </c>
      <c r="O84" s="2">
        <f t="shared" si="9"/>
        <v>1839</v>
      </c>
    </row>
    <row r="85" spans="1:15" x14ac:dyDescent="0.3">
      <c r="A85" s="3">
        <v>45375</v>
      </c>
      <c r="B85" s="2" t="s">
        <v>14</v>
      </c>
      <c r="C85" s="2" t="s">
        <v>19</v>
      </c>
      <c r="D85" s="2">
        <v>13240</v>
      </c>
      <c r="E85" s="2">
        <v>1686</v>
      </c>
      <c r="F85" s="2">
        <v>1959</v>
      </c>
      <c r="G85" s="2">
        <v>1548</v>
      </c>
      <c r="H85" s="2">
        <v>491</v>
      </c>
      <c r="I85" s="2">
        <v>0</v>
      </c>
      <c r="J85" s="2">
        <v>21</v>
      </c>
      <c r="K85" s="8">
        <f t="shared" si="5"/>
        <v>0.3922205438066465</v>
      </c>
      <c r="L85" s="8">
        <f t="shared" si="6"/>
        <v>4.2769857433808553E-2</v>
      </c>
      <c r="M85" s="2" t="str">
        <f t="shared" si="7"/>
        <v>organic</v>
      </c>
      <c r="N85" s="2" t="str">
        <f t="shared" si="8"/>
        <v>Mar</v>
      </c>
      <c r="O85" s="2">
        <f t="shared" si="9"/>
        <v>5193</v>
      </c>
    </row>
    <row r="86" spans="1:15" x14ac:dyDescent="0.3">
      <c r="A86" s="3">
        <v>45376</v>
      </c>
      <c r="B86" s="2" t="s">
        <v>13</v>
      </c>
      <c r="C86" s="2" t="s">
        <v>20</v>
      </c>
      <c r="D86" s="2">
        <v>27100</v>
      </c>
      <c r="E86" s="2">
        <v>311</v>
      </c>
      <c r="F86" s="2">
        <v>60</v>
      </c>
      <c r="G86" s="2">
        <v>104</v>
      </c>
      <c r="H86" s="2">
        <v>511</v>
      </c>
      <c r="I86" s="2">
        <v>0</v>
      </c>
      <c r="J86" s="2">
        <v>15</v>
      </c>
      <c r="K86" s="8">
        <f t="shared" si="5"/>
        <v>1.7527675276752766E-2</v>
      </c>
      <c r="L86" s="8">
        <f t="shared" si="6"/>
        <v>2.9354207436399216E-2</v>
      </c>
      <c r="M86" s="2" t="str">
        <f t="shared" si="7"/>
        <v>organic</v>
      </c>
      <c r="N86" s="2" t="str">
        <f t="shared" si="8"/>
        <v>Mar</v>
      </c>
      <c r="O86" s="2">
        <f t="shared" si="9"/>
        <v>475</v>
      </c>
    </row>
    <row r="87" spans="1:15" x14ac:dyDescent="0.3">
      <c r="A87" s="3">
        <v>45377</v>
      </c>
      <c r="B87" s="2" t="s">
        <v>14</v>
      </c>
      <c r="C87" s="2" t="s">
        <v>16</v>
      </c>
      <c r="D87" s="2">
        <v>60692</v>
      </c>
      <c r="E87" s="2">
        <v>858</v>
      </c>
      <c r="F87" s="2">
        <v>1824</v>
      </c>
      <c r="G87" s="2">
        <v>1299</v>
      </c>
      <c r="H87" s="2">
        <v>1188</v>
      </c>
      <c r="I87" s="2">
        <v>0</v>
      </c>
      <c r="J87" s="2">
        <v>6</v>
      </c>
      <c r="K87" s="8">
        <f t="shared" si="5"/>
        <v>6.5593488433401431E-2</v>
      </c>
      <c r="L87" s="8">
        <f t="shared" si="6"/>
        <v>5.0505050505050509E-3</v>
      </c>
      <c r="M87" s="2" t="str">
        <f t="shared" si="7"/>
        <v>organic</v>
      </c>
      <c r="N87" s="2" t="str">
        <f t="shared" si="8"/>
        <v>Mar</v>
      </c>
      <c r="O87" s="2">
        <f t="shared" si="9"/>
        <v>3981</v>
      </c>
    </row>
    <row r="88" spans="1:15" x14ac:dyDescent="0.3">
      <c r="A88" s="3">
        <v>45378</v>
      </c>
      <c r="B88" s="2" t="s">
        <v>10</v>
      </c>
      <c r="C88" s="2" t="s">
        <v>18</v>
      </c>
      <c r="D88" s="2">
        <v>65799</v>
      </c>
      <c r="E88" s="2">
        <v>828</v>
      </c>
      <c r="F88" s="2">
        <v>509</v>
      </c>
      <c r="G88" s="2">
        <v>312</v>
      </c>
      <c r="H88" s="2">
        <v>1353</v>
      </c>
      <c r="I88" s="2">
        <v>0</v>
      </c>
      <c r="J88" s="2">
        <v>22</v>
      </c>
      <c r="K88" s="8">
        <f t="shared" si="5"/>
        <v>2.5061171142418577E-2</v>
      </c>
      <c r="L88" s="8">
        <f t="shared" si="6"/>
        <v>1.6260162601626018E-2</v>
      </c>
      <c r="M88" s="2" t="str">
        <f t="shared" si="7"/>
        <v>organic</v>
      </c>
      <c r="N88" s="2" t="str">
        <f t="shared" si="8"/>
        <v>Mar</v>
      </c>
      <c r="O88" s="2">
        <f t="shared" si="9"/>
        <v>1649</v>
      </c>
    </row>
    <row r="89" spans="1:15" x14ac:dyDescent="0.3">
      <c r="A89" s="3">
        <v>45379</v>
      </c>
      <c r="B89" s="2" t="s">
        <v>12</v>
      </c>
      <c r="C89" s="2" t="s">
        <v>16</v>
      </c>
      <c r="D89" s="2">
        <v>56724</v>
      </c>
      <c r="E89" s="2">
        <v>458</v>
      </c>
      <c r="F89" s="2">
        <v>370</v>
      </c>
      <c r="G89" s="2">
        <v>1656</v>
      </c>
      <c r="H89" s="2">
        <v>1971</v>
      </c>
      <c r="I89" s="2">
        <v>0</v>
      </c>
      <c r="J89" s="2">
        <v>22</v>
      </c>
      <c r="K89" s="8">
        <f t="shared" si="5"/>
        <v>4.3790987941612014E-2</v>
      </c>
      <c r="L89" s="8">
        <f t="shared" si="6"/>
        <v>1.1161846778285134E-2</v>
      </c>
      <c r="M89" s="2" t="str">
        <f t="shared" si="7"/>
        <v>organic</v>
      </c>
      <c r="N89" s="2" t="str">
        <f t="shared" si="8"/>
        <v>Mar</v>
      </c>
      <c r="O89" s="2">
        <f t="shared" si="9"/>
        <v>2484</v>
      </c>
    </row>
    <row r="90" spans="1:15" x14ac:dyDescent="0.3">
      <c r="A90" s="3">
        <v>45380</v>
      </c>
      <c r="B90" s="2" t="s">
        <v>14</v>
      </c>
      <c r="C90" s="2" t="s">
        <v>18</v>
      </c>
      <c r="D90" s="2">
        <v>7582</v>
      </c>
      <c r="E90" s="2">
        <v>1151</v>
      </c>
      <c r="F90" s="2">
        <v>520</v>
      </c>
      <c r="G90" s="2">
        <v>1888</v>
      </c>
      <c r="H90" s="2">
        <v>1747</v>
      </c>
      <c r="I90" s="2">
        <v>0</v>
      </c>
      <c r="J90" s="2">
        <v>3</v>
      </c>
      <c r="K90" s="8">
        <f t="shared" si="5"/>
        <v>0.46940121340015828</v>
      </c>
      <c r="L90" s="8">
        <f t="shared" si="6"/>
        <v>1.7172295363480253E-3</v>
      </c>
      <c r="M90" s="2" t="str">
        <f t="shared" si="7"/>
        <v>organic</v>
      </c>
      <c r="N90" s="2" t="str">
        <f t="shared" si="8"/>
        <v>Mar</v>
      </c>
      <c r="O90" s="2">
        <f t="shared" si="9"/>
        <v>3559</v>
      </c>
    </row>
    <row r="91" spans="1:15" x14ac:dyDescent="0.3">
      <c r="A91" s="3">
        <v>45381</v>
      </c>
      <c r="B91" s="2" t="s">
        <v>11</v>
      </c>
      <c r="C91" s="2" t="s">
        <v>20</v>
      </c>
      <c r="D91" s="2">
        <v>61901</v>
      </c>
      <c r="E91" s="2">
        <v>1377</v>
      </c>
      <c r="F91" s="2">
        <v>1097</v>
      </c>
      <c r="G91" s="2">
        <v>1154</v>
      </c>
      <c r="H91" s="2">
        <v>1229</v>
      </c>
      <c r="I91" s="2">
        <v>0</v>
      </c>
      <c r="J91" s="2">
        <v>10</v>
      </c>
      <c r="K91" s="8">
        <f t="shared" si="5"/>
        <v>5.8609715513481202E-2</v>
      </c>
      <c r="L91" s="8">
        <f t="shared" si="6"/>
        <v>8.1366965012205049E-3</v>
      </c>
      <c r="M91" s="2" t="str">
        <f t="shared" si="7"/>
        <v>organic</v>
      </c>
      <c r="N91" s="2" t="str">
        <f t="shared" si="8"/>
        <v>Mar</v>
      </c>
      <c r="O91" s="2">
        <f t="shared" si="9"/>
        <v>3628</v>
      </c>
    </row>
    <row r="92" spans="1:15" x14ac:dyDescent="0.3">
      <c r="A92" s="3">
        <v>45382</v>
      </c>
      <c r="B92" s="2" t="s">
        <v>11</v>
      </c>
      <c r="C92" s="2" t="s">
        <v>17</v>
      </c>
      <c r="D92" s="2">
        <v>95276</v>
      </c>
      <c r="E92" s="2">
        <v>1836</v>
      </c>
      <c r="F92" s="2">
        <v>1043</v>
      </c>
      <c r="G92" s="2">
        <v>883</v>
      </c>
      <c r="H92" s="2">
        <v>1711</v>
      </c>
      <c r="I92" s="2">
        <v>464</v>
      </c>
      <c r="J92" s="2">
        <v>70</v>
      </c>
      <c r="K92" s="8">
        <f t="shared" si="5"/>
        <v>3.9485284856627063E-2</v>
      </c>
      <c r="L92" s="8">
        <f t="shared" si="6"/>
        <v>4.0911747516072475E-2</v>
      </c>
      <c r="M92" s="2" t="str">
        <f t="shared" si="7"/>
        <v>paid</v>
      </c>
      <c r="N92" s="2" t="str">
        <f t="shared" si="8"/>
        <v>Mar</v>
      </c>
      <c r="O92" s="2">
        <f t="shared" si="9"/>
        <v>3762</v>
      </c>
    </row>
    <row r="93" spans="1:15" x14ac:dyDescent="0.3">
      <c r="A93" s="3">
        <v>45383</v>
      </c>
      <c r="B93" s="2" t="s">
        <v>11</v>
      </c>
      <c r="C93" s="2" t="s">
        <v>20</v>
      </c>
      <c r="D93" s="2">
        <v>98472</v>
      </c>
      <c r="E93" s="2">
        <v>1774</v>
      </c>
      <c r="F93" s="2">
        <v>982</v>
      </c>
      <c r="G93" s="2">
        <v>931</v>
      </c>
      <c r="H93" s="2">
        <v>540</v>
      </c>
      <c r="I93" s="2">
        <v>0</v>
      </c>
      <c r="J93" s="2">
        <v>24</v>
      </c>
      <c r="K93" s="8">
        <f t="shared" si="5"/>
        <v>3.7442115525225445E-2</v>
      </c>
      <c r="L93" s="8">
        <f t="shared" si="6"/>
        <v>4.4444444444444446E-2</v>
      </c>
      <c r="M93" s="2" t="str">
        <f t="shared" si="7"/>
        <v>organic</v>
      </c>
      <c r="N93" s="2" t="str">
        <f t="shared" si="8"/>
        <v>Apr</v>
      </c>
      <c r="O93" s="2">
        <f t="shared" si="9"/>
        <v>3687</v>
      </c>
    </row>
    <row r="94" spans="1:15" x14ac:dyDescent="0.3">
      <c r="A94" s="3">
        <v>45384</v>
      </c>
      <c r="B94" s="2" t="s">
        <v>15</v>
      </c>
      <c r="C94" s="2" t="s">
        <v>19</v>
      </c>
      <c r="D94" s="2">
        <v>69327</v>
      </c>
      <c r="E94" s="2">
        <v>1002</v>
      </c>
      <c r="F94" s="2">
        <v>1293</v>
      </c>
      <c r="G94" s="2">
        <v>499</v>
      </c>
      <c r="H94" s="2">
        <v>572</v>
      </c>
      <c r="I94" s="2">
        <v>0</v>
      </c>
      <c r="J94" s="2">
        <v>14</v>
      </c>
      <c r="K94" s="8">
        <f t="shared" si="5"/>
        <v>4.0301758333693941E-2</v>
      </c>
      <c r="L94" s="8">
        <f t="shared" si="6"/>
        <v>2.4475524475524476E-2</v>
      </c>
      <c r="M94" s="2" t="str">
        <f t="shared" si="7"/>
        <v>organic</v>
      </c>
      <c r="N94" s="2" t="str">
        <f t="shared" si="8"/>
        <v>Apr</v>
      </c>
      <c r="O94" s="2">
        <f t="shared" si="9"/>
        <v>2794</v>
      </c>
    </row>
    <row r="95" spans="1:15" x14ac:dyDescent="0.3">
      <c r="A95" s="3">
        <v>45385</v>
      </c>
      <c r="B95" s="2" t="s">
        <v>12</v>
      </c>
      <c r="C95" s="2" t="s">
        <v>19</v>
      </c>
      <c r="D95" s="2">
        <v>31735</v>
      </c>
      <c r="E95" s="2">
        <v>566</v>
      </c>
      <c r="F95" s="2">
        <v>697</v>
      </c>
      <c r="G95" s="2">
        <v>664</v>
      </c>
      <c r="H95" s="2">
        <v>1838</v>
      </c>
      <c r="I95" s="2">
        <v>0</v>
      </c>
      <c r="J95" s="2">
        <v>17</v>
      </c>
      <c r="K95" s="8">
        <f t="shared" si="5"/>
        <v>6.0721600756262803E-2</v>
      </c>
      <c r="L95" s="8">
        <f t="shared" si="6"/>
        <v>9.2491838955386287E-3</v>
      </c>
      <c r="M95" s="2" t="str">
        <f t="shared" si="7"/>
        <v>organic</v>
      </c>
      <c r="N95" s="2" t="str">
        <f t="shared" si="8"/>
        <v>Apr</v>
      </c>
      <c r="O95" s="2">
        <f t="shared" si="9"/>
        <v>1927</v>
      </c>
    </row>
    <row r="96" spans="1:15" x14ac:dyDescent="0.3">
      <c r="A96" s="3">
        <v>45386</v>
      </c>
      <c r="B96" s="2" t="s">
        <v>12</v>
      </c>
      <c r="C96" s="2" t="s">
        <v>20</v>
      </c>
      <c r="D96" s="2">
        <v>20769</v>
      </c>
      <c r="E96" s="2">
        <v>483</v>
      </c>
      <c r="F96" s="2">
        <v>794</v>
      </c>
      <c r="G96" s="2">
        <v>1431</v>
      </c>
      <c r="H96" s="2">
        <v>322</v>
      </c>
      <c r="I96" s="2">
        <v>0</v>
      </c>
      <c r="J96" s="2">
        <v>22</v>
      </c>
      <c r="K96" s="8">
        <f t="shared" si="5"/>
        <v>0.13038663392556213</v>
      </c>
      <c r="L96" s="8">
        <f t="shared" si="6"/>
        <v>6.8322981366459631E-2</v>
      </c>
      <c r="M96" s="2" t="str">
        <f t="shared" si="7"/>
        <v>organic</v>
      </c>
      <c r="N96" s="2" t="str">
        <f t="shared" si="8"/>
        <v>Apr</v>
      </c>
      <c r="O96" s="2">
        <f t="shared" si="9"/>
        <v>2708</v>
      </c>
    </row>
    <row r="97" spans="1:15" x14ac:dyDescent="0.3">
      <c r="A97" s="3">
        <v>45387</v>
      </c>
      <c r="B97" s="2" t="s">
        <v>15</v>
      </c>
      <c r="C97" s="2" t="s">
        <v>16</v>
      </c>
      <c r="D97" s="2">
        <v>55377</v>
      </c>
      <c r="E97" s="2">
        <v>844</v>
      </c>
      <c r="F97" s="2">
        <v>687</v>
      </c>
      <c r="G97" s="2">
        <v>1121</v>
      </c>
      <c r="H97" s="2">
        <v>964</v>
      </c>
      <c r="I97" s="2">
        <v>0</v>
      </c>
      <c r="J97" s="2">
        <v>13</v>
      </c>
      <c r="K97" s="8">
        <f t="shared" si="5"/>
        <v>4.7889918197085435E-2</v>
      </c>
      <c r="L97" s="8">
        <f t="shared" si="6"/>
        <v>1.3485477178423237E-2</v>
      </c>
      <c r="M97" s="2" t="str">
        <f t="shared" si="7"/>
        <v>organic</v>
      </c>
      <c r="N97" s="2" t="str">
        <f t="shared" si="8"/>
        <v>Apr</v>
      </c>
      <c r="O97" s="2">
        <f t="shared" si="9"/>
        <v>2652</v>
      </c>
    </row>
    <row r="98" spans="1:15" x14ac:dyDescent="0.3">
      <c r="A98" s="3">
        <v>45388</v>
      </c>
      <c r="B98" s="2" t="s">
        <v>12</v>
      </c>
      <c r="C98" s="2" t="s">
        <v>20</v>
      </c>
      <c r="D98" s="2">
        <v>56069</v>
      </c>
      <c r="E98" s="2">
        <v>807</v>
      </c>
      <c r="F98" s="2">
        <v>1863</v>
      </c>
      <c r="G98" s="2">
        <v>1586</v>
      </c>
      <c r="H98" s="2">
        <v>1206</v>
      </c>
      <c r="I98" s="2">
        <v>0</v>
      </c>
      <c r="J98" s="2">
        <v>30</v>
      </c>
      <c r="K98" s="8">
        <f t="shared" si="5"/>
        <v>7.5906472382243309E-2</v>
      </c>
      <c r="L98" s="8">
        <f t="shared" si="6"/>
        <v>2.4875621890547265E-2</v>
      </c>
      <c r="M98" s="2" t="str">
        <f t="shared" si="7"/>
        <v>organic</v>
      </c>
      <c r="N98" s="2" t="str">
        <f t="shared" si="8"/>
        <v>Apr</v>
      </c>
      <c r="O98" s="2">
        <f t="shared" si="9"/>
        <v>4256</v>
      </c>
    </row>
    <row r="99" spans="1:15" x14ac:dyDescent="0.3">
      <c r="A99" s="3">
        <v>45389</v>
      </c>
      <c r="B99" s="2" t="s">
        <v>10</v>
      </c>
      <c r="C99" s="2" t="s">
        <v>16</v>
      </c>
      <c r="D99" s="2">
        <v>76456</v>
      </c>
      <c r="E99" s="2">
        <v>789</v>
      </c>
      <c r="F99" s="2">
        <v>986</v>
      </c>
      <c r="G99" s="2">
        <v>22</v>
      </c>
      <c r="H99" s="2">
        <v>1940</v>
      </c>
      <c r="I99" s="2">
        <v>0</v>
      </c>
      <c r="J99" s="2">
        <v>11</v>
      </c>
      <c r="K99" s="8">
        <f t="shared" si="5"/>
        <v>2.3503714554776605E-2</v>
      </c>
      <c r="L99" s="8">
        <f t="shared" si="6"/>
        <v>5.670103092783505E-3</v>
      </c>
      <c r="M99" s="2" t="str">
        <f t="shared" si="7"/>
        <v>organic</v>
      </c>
      <c r="N99" s="2" t="str">
        <f t="shared" si="8"/>
        <v>Apr</v>
      </c>
      <c r="O99" s="2">
        <f t="shared" si="9"/>
        <v>1797</v>
      </c>
    </row>
    <row r="100" spans="1:15" x14ac:dyDescent="0.3">
      <c r="A100" s="3">
        <v>45390</v>
      </c>
      <c r="B100" s="2" t="s">
        <v>13</v>
      </c>
      <c r="C100" s="2" t="s">
        <v>18</v>
      </c>
      <c r="D100" s="2">
        <v>55921</v>
      </c>
      <c r="E100" s="2">
        <v>1112</v>
      </c>
      <c r="F100" s="2">
        <v>1540</v>
      </c>
      <c r="G100" s="2">
        <v>1514</v>
      </c>
      <c r="H100" s="2">
        <v>1128</v>
      </c>
      <c r="I100" s="2">
        <v>0</v>
      </c>
      <c r="J100" s="2">
        <v>25</v>
      </c>
      <c r="K100" s="8">
        <f t="shared" si="5"/>
        <v>7.4497952468661144E-2</v>
      </c>
      <c r="L100" s="8">
        <f t="shared" si="6"/>
        <v>2.2163120567375887E-2</v>
      </c>
      <c r="M100" s="2" t="str">
        <f t="shared" si="7"/>
        <v>organic</v>
      </c>
      <c r="N100" s="2" t="str">
        <f t="shared" si="8"/>
        <v>Apr</v>
      </c>
      <c r="O100" s="2">
        <f t="shared" si="9"/>
        <v>4166</v>
      </c>
    </row>
    <row r="101" spans="1:15" x14ac:dyDescent="0.3">
      <c r="A101" s="3">
        <v>45391</v>
      </c>
      <c r="B101" s="2" t="s">
        <v>14</v>
      </c>
      <c r="C101" s="2" t="s">
        <v>20</v>
      </c>
      <c r="D101" s="2">
        <v>64993</v>
      </c>
      <c r="E101" s="2">
        <v>459</v>
      </c>
      <c r="F101" s="2">
        <v>568</v>
      </c>
      <c r="G101" s="2">
        <v>902</v>
      </c>
      <c r="H101" s="2">
        <v>1004</v>
      </c>
      <c r="I101" s="2">
        <v>0</v>
      </c>
      <c r="J101" s="2">
        <v>0</v>
      </c>
      <c r="K101" s="8">
        <f t="shared" si="5"/>
        <v>2.9680119397473573E-2</v>
      </c>
      <c r="L101" s="8">
        <f t="shared" si="6"/>
        <v>0</v>
      </c>
      <c r="M101" s="2" t="str">
        <f t="shared" si="7"/>
        <v>organic</v>
      </c>
      <c r="N101" s="2" t="str">
        <f t="shared" si="8"/>
        <v>Apr</v>
      </c>
      <c r="O101" s="2">
        <f t="shared" si="9"/>
        <v>1929</v>
      </c>
    </row>
    <row r="102" spans="1:15" x14ac:dyDescent="0.3">
      <c r="A102" s="3">
        <v>45292</v>
      </c>
      <c r="B102" s="2" t="s">
        <v>11</v>
      </c>
      <c r="C102" s="2" t="s">
        <v>19</v>
      </c>
      <c r="D102" s="2">
        <v>88670</v>
      </c>
      <c r="E102" s="2">
        <v>1400</v>
      </c>
      <c r="F102" s="2">
        <v>1644</v>
      </c>
      <c r="G102" s="2">
        <v>838</v>
      </c>
      <c r="H102" s="2">
        <v>1493</v>
      </c>
      <c r="I102" s="2">
        <v>0</v>
      </c>
      <c r="J102" s="2">
        <v>5</v>
      </c>
      <c r="K102" s="8">
        <f t="shared" si="5"/>
        <v>4.378030901093944E-2</v>
      </c>
      <c r="L102" s="8">
        <f t="shared" si="6"/>
        <v>3.3489618218352311E-3</v>
      </c>
      <c r="M102" s="2" t="str">
        <f t="shared" si="7"/>
        <v>organic</v>
      </c>
      <c r="N102" s="2" t="str">
        <f t="shared" si="8"/>
        <v>Jan</v>
      </c>
      <c r="O102" s="2">
        <f t="shared" si="9"/>
        <v>3882</v>
      </c>
    </row>
    <row r="103" spans="1:15" x14ac:dyDescent="0.3">
      <c r="A103" s="3">
        <v>45293</v>
      </c>
      <c r="B103" s="2" t="s">
        <v>11</v>
      </c>
      <c r="C103" s="2" t="s">
        <v>20</v>
      </c>
      <c r="D103" s="2">
        <v>82560</v>
      </c>
      <c r="E103" s="2">
        <v>1103</v>
      </c>
      <c r="F103" s="2">
        <v>65</v>
      </c>
      <c r="G103" s="2">
        <v>1867</v>
      </c>
      <c r="H103" s="2">
        <v>816</v>
      </c>
      <c r="I103" s="2">
        <v>0</v>
      </c>
      <c r="J103" s="2">
        <v>18</v>
      </c>
      <c r="K103" s="8">
        <f t="shared" si="5"/>
        <v>3.6761143410852716E-2</v>
      </c>
      <c r="L103" s="8">
        <f t="shared" si="6"/>
        <v>2.2058823529411766E-2</v>
      </c>
      <c r="M103" s="2" t="str">
        <f t="shared" si="7"/>
        <v>organic</v>
      </c>
      <c r="N103" s="2" t="str">
        <f t="shared" si="8"/>
        <v>Jan</v>
      </c>
      <c r="O103" s="2">
        <f t="shared" si="9"/>
        <v>3035</v>
      </c>
    </row>
    <row r="104" spans="1:15" x14ac:dyDescent="0.3">
      <c r="A104" s="3">
        <v>45294</v>
      </c>
      <c r="B104" s="2" t="s">
        <v>14</v>
      </c>
      <c r="C104" s="2" t="s">
        <v>16</v>
      </c>
      <c r="D104" s="2">
        <v>12003</v>
      </c>
      <c r="E104" s="2">
        <v>1326</v>
      </c>
      <c r="F104" s="2">
        <v>887</v>
      </c>
      <c r="G104" s="2">
        <v>287</v>
      </c>
      <c r="H104" s="2">
        <v>1785</v>
      </c>
      <c r="I104" s="2">
        <v>0</v>
      </c>
      <c r="J104" s="2">
        <v>14</v>
      </c>
      <c r="K104" s="8">
        <f t="shared" si="5"/>
        <v>0.20828126301757893</v>
      </c>
      <c r="L104" s="8">
        <f t="shared" si="6"/>
        <v>7.8431372549019607E-3</v>
      </c>
      <c r="M104" s="2" t="str">
        <f t="shared" si="7"/>
        <v>organic</v>
      </c>
      <c r="N104" s="2" t="str">
        <f t="shared" si="8"/>
        <v>Jan</v>
      </c>
      <c r="O104" s="2">
        <f t="shared" si="9"/>
        <v>2500</v>
      </c>
    </row>
    <row r="105" spans="1:15" x14ac:dyDescent="0.3">
      <c r="A105" s="3">
        <v>45295</v>
      </c>
      <c r="B105" s="2" t="s">
        <v>15</v>
      </c>
      <c r="C105" s="2" t="s">
        <v>16</v>
      </c>
      <c r="D105" s="2">
        <v>35099</v>
      </c>
      <c r="E105" s="2">
        <v>786</v>
      </c>
      <c r="F105" s="2">
        <v>680</v>
      </c>
      <c r="G105" s="2">
        <v>443</v>
      </c>
      <c r="H105" s="2">
        <v>941</v>
      </c>
      <c r="I105" s="2">
        <v>0</v>
      </c>
      <c r="J105" s="2">
        <v>10</v>
      </c>
      <c r="K105" s="8">
        <f t="shared" si="5"/>
        <v>5.4389013932020856E-2</v>
      </c>
      <c r="L105" s="8">
        <f t="shared" si="6"/>
        <v>1.0626992561105207E-2</v>
      </c>
      <c r="M105" s="2" t="str">
        <f t="shared" si="7"/>
        <v>organic</v>
      </c>
      <c r="N105" s="2" t="str">
        <f t="shared" si="8"/>
        <v>Jan</v>
      </c>
      <c r="O105" s="2">
        <f t="shared" si="9"/>
        <v>1909</v>
      </c>
    </row>
    <row r="106" spans="1:15" x14ac:dyDescent="0.3">
      <c r="A106" s="3">
        <v>45296</v>
      </c>
      <c r="B106" s="2" t="s">
        <v>13</v>
      </c>
      <c r="C106" s="2" t="s">
        <v>18</v>
      </c>
      <c r="D106" s="2">
        <v>37471</v>
      </c>
      <c r="E106" s="2">
        <v>1550</v>
      </c>
      <c r="F106" s="2">
        <v>1958</v>
      </c>
      <c r="G106" s="2">
        <v>1713</v>
      </c>
      <c r="H106" s="2">
        <v>873</v>
      </c>
      <c r="I106" s="2">
        <v>0</v>
      </c>
      <c r="J106" s="2">
        <v>8</v>
      </c>
      <c r="K106" s="8">
        <f t="shared" si="5"/>
        <v>0.13933441861706386</v>
      </c>
      <c r="L106" s="8">
        <f t="shared" si="6"/>
        <v>9.1638029782359683E-3</v>
      </c>
      <c r="M106" s="2" t="str">
        <f t="shared" si="7"/>
        <v>organic</v>
      </c>
      <c r="N106" s="2" t="str">
        <f t="shared" si="8"/>
        <v>Jan</v>
      </c>
      <c r="O106" s="2">
        <f t="shared" si="9"/>
        <v>5221</v>
      </c>
    </row>
    <row r="107" spans="1:15" x14ac:dyDescent="0.3">
      <c r="A107" s="3">
        <v>45297</v>
      </c>
      <c r="B107" s="2" t="s">
        <v>12</v>
      </c>
      <c r="C107" s="2" t="s">
        <v>18</v>
      </c>
      <c r="D107" s="2">
        <v>3540</v>
      </c>
      <c r="E107" s="2">
        <v>1544</v>
      </c>
      <c r="F107" s="2">
        <v>1114</v>
      </c>
      <c r="G107" s="2">
        <v>116</v>
      </c>
      <c r="H107" s="2">
        <v>1959</v>
      </c>
      <c r="I107" s="2">
        <v>0</v>
      </c>
      <c r="J107" s="2">
        <v>11</v>
      </c>
      <c r="K107" s="8">
        <f t="shared" si="5"/>
        <v>0.78361581920903955</v>
      </c>
      <c r="L107" s="8">
        <f t="shared" si="6"/>
        <v>5.6151097498723839E-3</v>
      </c>
      <c r="M107" s="2" t="str">
        <f t="shared" si="7"/>
        <v>organic</v>
      </c>
      <c r="N107" s="2" t="str">
        <f t="shared" si="8"/>
        <v>Jan</v>
      </c>
      <c r="O107" s="2">
        <f t="shared" si="9"/>
        <v>2774</v>
      </c>
    </row>
    <row r="108" spans="1:15" x14ac:dyDescent="0.3">
      <c r="A108" s="3">
        <v>45298</v>
      </c>
      <c r="B108" s="2" t="s">
        <v>15</v>
      </c>
      <c r="C108" s="2" t="s">
        <v>16</v>
      </c>
      <c r="D108" s="2">
        <v>86426</v>
      </c>
      <c r="E108" s="2">
        <v>92</v>
      </c>
      <c r="F108" s="2">
        <v>1554</v>
      </c>
      <c r="G108" s="2">
        <v>73</v>
      </c>
      <c r="H108" s="2">
        <v>1954</v>
      </c>
      <c r="I108" s="2">
        <v>0</v>
      </c>
      <c r="J108" s="2">
        <v>7</v>
      </c>
      <c r="K108" s="8">
        <f t="shared" si="5"/>
        <v>1.9889847962418716E-2</v>
      </c>
      <c r="L108" s="8">
        <f t="shared" si="6"/>
        <v>3.5823950870010235E-3</v>
      </c>
      <c r="M108" s="2" t="str">
        <f t="shared" si="7"/>
        <v>organic</v>
      </c>
      <c r="N108" s="2" t="str">
        <f t="shared" si="8"/>
        <v>Jan</v>
      </c>
      <c r="O108" s="2">
        <f t="shared" si="9"/>
        <v>1719</v>
      </c>
    </row>
    <row r="109" spans="1:15" x14ac:dyDescent="0.3">
      <c r="A109" s="3">
        <v>45299</v>
      </c>
      <c r="B109" s="2" t="s">
        <v>15</v>
      </c>
      <c r="C109" s="2" t="s">
        <v>16</v>
      </c>
      <c r="D109" s="2">
        <v>82439</v>
      </c>
      <c r="E109" s="2">
        <v>322</v>
      </c>
      <c r="F109" s="2">
        <v>498</v>
      </c>
      <c r="G109" s="2">
        <v>268</v>
      </c>
      <c r="H109" s="2">
        <v>979</v>
      </c>
      <c r="I109" s="2">
        <v>0</v>
      </c>
      <c r="J109" s="2">
        <v>21</v>
      </c>
      <c r="K109" s="8">
        <f t="shared" si="5"/>
        <v>1.3197637040721018E-2</v>
      </c>
      <c r="L109" s="8">
        <f t="shared" si="6"/>
        <v>2.1450459652706845E-2</v>
      </c>
      <c r="M109" s="2" t="str">
        <f t="shared" si="7"/>
        <v>organic</v>
      </c>
      <c r="N109" s="2" t="str">
        <f t="shared" si="8"/>
        <v>Jan</v>
      </c>
      <c r="O109" s="2">
        <f t="shared" si="9"/>
        <v>1088</v>
      </c>
    </row>
    <row r="110" spans="1:15" x14ac:dyDescent="0.3">
      <c r="A110" s="3">
        <v>45300</v>
      </c>
      <c r="B110" s="2" t="s">
        <v>12</v>
      </c>
      <c r="C110" s="2" t="s">
        <v>17</v>
      </c>
      <c r="D110" s="2">
        <v>29569</v>
      </c>
      <c r="E110" s="2">
        <v>962</v>
      </c>
      <c r="F110" s="2">
        <v>1442</v>
      </c>
      <c r="G110" s="2">
        <v>534</v>
      </c>
      <c r="H110" s="2">
        <v>1580</v>
      </c>
      <c r="I110" s="2">
        <v>188</v>
      </c>
      <c r="J110" s="2">
        <v>21</v>
      </c>
      <c r="K110" s="8">
        <f t="shared" si="5"/>
        <v>9.9360817071933449E-2</v>
      </c>
      <c r="L110" s="8">
        <f t="shared" si="6"/>
        <v>1.3291139240506329E-2</v>
      </c>
      <c r="M110" s="2" t="str">
        <f t="shared" si="7"/>
        <v>paid</v>
      </c>
      <c r="N110" s="2" t="str">
        <f t="shared" si="8"/>
        <v>Jan</v>
      </c>
      <c r="O110" s="2">
        <f t="shared" si="9"/>
        <v>2938</v>
      </c>
    </row>
    <row r="111" spans="1:15" x14ac:dyDescent="0.3">
      <c r="A111" s="3">
        <v>45301</v>
      </c>
      <c r="B111" s="2" t="s">
        <v>14</v>
      </c>
      <c r="C111" s="2" t="s">
        <v>17</v>
      </c>
      <c r="D111" s="2">
        <v>99032</v>
      </c>
      <c r="E111" s="2">
        <v>1481</v>
      </c>
      <c r="F111" s="2">
        <v>244</v>
      </c>
      <c r="G111" s="2">
        <v>1602</v>
      </c>
      <c r="H111" s="2">
        <v>1687</v>
      </c>
      <c r="I111" s="2">
        <v>83</v>
      </c>
      <c r="J111" s="2">
        <v>39</v>
      </c>
      <c r="K111" s="8">
        <f t="shared" si="5"/>
        <v>3.3595201551013816E-2</v>
      </c>
      <c r="L111" s="8">
        <f t="shared" si="6"/>
        <v>2.3117960877296978E-2</v>
      </c>
      <c r="M111" s="2" t="str">
        <f t="shared" si="7"/>
        <v>paid</v>
      </c>
      <c r="N111" s="2" t="str">
        <f t="shared" si="8"/>
        <v>Jan</v>
      </c>
      <c r="O111" s="2">
        <f t="shared" si="9"/>
        <v>3327</v>
      </c>
    </row>
    <row r="112" spans="1:15" x14ac:dyDescent="0.3">
      <c r="A112" s="3">
        <v>45302</v>
      </c>
      <c r="B112" s="2" t="s">
        <v>12</v>
      </c>
      <c r="C112" s="2" t="s">
        <v>17</v>
      </c>
      <c r="D112" s="2">
        <v>4365</v>
      </c>
      <c r="E112" s="2">
        <v>1912</v>
      </c>
      <c r="F112" s="2">
        <v>648</v>
      </c>
      <c r="G112" s="2">
        <v>1189</v>
      </c>
      <c r="H112" s="2">
        <v>1397</v>
      </c>
      <c r="I112" s="2">
        <v>464</v>
      </c>
      <c r="J112" s="2">
        <v>48</v>
      </c>
      <c r="K112" s="8">
        <f t="shared" si="5"/>
        <v>0.85887743413516604</v>
      </c>
      <c r="L112" s="8">
        <f t="shared" si="6"/>
        <v>3.4359341445955621E-2</v>
      </c>
      <c r="M112" s="2" t="str">
        <f t="shared" si="7"/>
        <v>paid</v>
      </c>
      <c r="N112" s="2" t="str">
        <f t="shared" si="8"/>
        <v>Jan</v>
      </c>
      <c r="O112" s="2">
        <f t="shared" si="9"/>
        <v>3749</v>
      </c>
    </row>
    <row r="113" spans="1:15" x14ac:dyDescent="0.3">
      <c r="A113" s="3">
        <v>45303</v>
      </c>
      <c r="B113" s="2" t="s">
        <v>11</v>
      </c>
      <c r="C113" s="2" t="s">
        <v>20</v>
      </c>
      <c r="D113" s="2">
        <v>10961</v>
      </c>
      <c r="E113" s="2">
        <v>1222</v>
      </c>
      <c r="F113" s="2">
        <v>1424</v>
      </c>
      <c r="G113" s="2">
        <v>1711</v>
      </c>
      <c r="H113" s="2">
        <v>1294</v>
      </c>
      <c r="I113" s="2">
        <v>0</v>
      </c>
      <c r="J113" s="2">
        <v>7</v>
      </c>
      <c r="K113" s="8">
        <f t="shared" si="5"/>
        <v>0.39750022808137941</v>
      </c>
      <c r="L113" s="8">
        <f t="shared" si="6"/>
        <v>5.4095826893353939E-3</v>
      </c>
      <c r="M113" s="2" t="str">
        <f t="shared" si="7"/>
        <v>organic</v>
      </c>
      <c r="N113" s="2" t="str">
        <f t="shared" si="8"/>
        <v>Jan</v>
      </c>
      <c r="O113" s="2">
        <f t="shared" si="9"/>
        <v>4357</v>
      </c>
    </row>
    <row r="114" spans="1:15" x14ac:dyDescent="0.3">
      <c r="A114" s="3">
        <v>45304</v>
      </c>
      <c r="B114" s="2" t="s">
        <v>12</v>
      </c>
      <c r="C114" s="2" t="s">
        <v>19</v>
      </c>
      <c r="D114" s="2">
        <v>90687</v>
      </c>
      <c r="E114" s="2">
        <v>1239</v>
      </c>
      <c r="F114" s="2">
        <v>1659</v>
      </c>
      <c r="G114" s="2">
        <v>257</v>
      </c>
      <c r="H114" s="2">
        <v>1640</v>
      </c>
      <c r="I114" s="2">
        <v>0</v>
      </c>
      <c r="J114" s="2">
        <v>18</v>
      </c>
      <c r="K114" s="8">
        <f t="shared" si="5"/>
        <v>3.4789991950334664E-2</v>
      </c>
      <c r="L114" s="8">
        <f t="shared" si="6"/>
        <v>1.097560975609756E-2</v>
      </c>
      <c r="M114" s="2" t="str">
        <f t="shared" si="7"/>
        <v>organic</v>
      </c>
      <c r="N114" s="2" t="str">
        <f t="shared" si="8"/>
        <v>Jan</v>
      </c>
      <c r="O114" s="2">
        <f t="shared" si="9"/>
        <v>3155</v>
      </c>
    </row>
    <row r="115" spans="1:15" x14ac:dyDescent="0.3">
      <c r="A115" s="3">
        <v>45305</v>
      </c>
      <c r="B115" s="2" t="s">
        <v>12</v>
      </c>
      <c r="C115" s="2" t="s">
        <v>19</v>
      </c>
      <c r="D115" s="2">
        <v>70827</v>
      </c>
      <c r="E115" s="2">
        <v>887</v>
      </c>
      <c r="F115" s="2">
        <v>1364</v>
      </c>
      <c r="G115" s="2">
        <v>768</v>
      </c>
      <c r="H115" s="2">
        <v>151</v>
      </c>
      <c r="I115" s="2">
        <v>0</v>
      </c>
      <c r="J115" s="2">
        <v>16</v>
      </c>
      <c r="K115" s="8">
        <f t="shared" si="5"/>
        <v>4.2624987645954224E-2</v>
      </c>
      <c r="L115" s="8">
        <f t="shared" si="6"/>
        <v>0.10596026490066225</v>
      </c>
      <c r="M115" s="2" t="str">
        <f t="shared" si="7"/>
        <v>organic</v>
      </c>
      <c r="N115" s="2" t="str">
        <f t="shared" si="8"/>
        <v>Jan</v>
      </c>
      <c r="O115" s="2">
        <f t="shared" si="9"/>
        <v>3019</v>
      </c>
    </row>
    <row r="116" spans="1:15" x14ac:dyDescent="0.3">
      <c r="A116" s="3">
        <v>45306</v>
      </c>
      <c r="B116" s="2" t="s">
        <v>10</v>
      </c>
      <c r="C116" s="2" t="s">
        <v>19</v>
      </c>
      <c r="D116" s="2">
        <v>2658</v>
      </c>
      <c r="E116" s="2">
        <v>1749</v>
      </c>
      <c r="F116" s="2">
        <v>870</v>
      </c>
      <c r="G116" s="2">
        <v>1694</v>
      </c>
      <c r="H116" s="2">
        <v>1013</v>
      </c>
      <c r="I116" s="2">
        <v>0</v>
      </c>
      <c r="J116" s="2">
        <v>3</v>
      </c>
      <c r="K116" s="8">
        <f t="shared" si="5"/>
        <v>1.6226486079759217</v>
      </c>
      <c r="L116" s="8">
        <f t="shared" si="6"/>
        <v>2.9615004935834156E-3</v>
      </c>
      <c r="M116" s="2" t="str">
        <f t="shared" si="7"/>
        <v>organic</v>
      </c>
      <c r="N116" s="2" t="str">
        <f t="shared" si="8"/>
        <v>Jan</v>
      </c>
      <c r="O116" s="2">
        <f t="shared" si="9"/>
        <v>4313</v>
      </c>
    </row>
    <row r="117" spans="1:15" x14ac:dyDescent="0.3">
      <c r="A117" s="3">
        <v>45307</v>
      </c>
      <c r="B117" s="2" t="s">
        <v>11</v>
      </c>
      <c r="C117" s="2" t="s">
        <v>19</v>
      </c>
      <c r="D117" s="2">
        <v>84307</v>
      </c>
      <c r="E117" s="2">
        <v>1835</v>
      </c>
      <c r="F117" s="2">
        <v>1707</v>
      </c>
      <c r="G117" s="2">
        <v>951</v>
      </c>
      <c r="H117" s="2">
        <v>1458</v>
      </c>
      <c r="I117" s="2">
        <v>0</v>
      </c>
      <c r="J117" s="2">
        <v>4</v>
      </c>
      <c r="K117" s="8">
        <f t="shared" si="5"/>
        <v>5.3293320839313464E-2</v>
      </c>
      <c r="L117" s="8">
        <f t="shared" si="6"/>
        <v>2.7434842249657062E-3</v>
      </c>
      <c r="M117" s="2" t="str">
        <f t="shared" si="7"/>
        <v>organic</v>
      </c>
      <c r="N117" s="2" t="str">
        <f t="shared" si="8"/>
        <v>Jan</v>
      </c>
      <c r="O117" s="2">
        <f t="shared" si="9"/>
        <v>4493</v>
      </c>
    </row>
    <row r="118" spans="1:15" x14ac:dyDescent="0.3">
      <c r="A118" s="3">
        <v>45308</v>
      </c>
      <c r="B118" s="2" t="s">
        <v>11</v>
      </c>
      <c r="C118" s="2" t="s">
        <v>20</v>
      </c>
      <c r="D118" s="2">
        <v>97180</v>
      </c>
      <c r="E118" s="2">
        <v>1078</v>
      </c>
      <c r="F118" s="2">
        <v>1987</v>
      </c>
      <c r="G118" s="2">
        <v>1342</v>
      </c>
      <c r="H118" s="2">
        <v>563</v>
      </c>
      <c r="I118" s="2">
        <v>0</v>
      </c>
      <c r="J118" s="2">
        <v>19</v>
      </c>
      <c r="K118" s="8">
        <f t="shared" si="5"/>
        <v>4.5348837209302328E-2</v>
      </c>
      <c r="L118" s="8">
        <f t="shared" si="6"/>
        <v>3.3747779751332148E-2</v>
      </c>
      <c r="M118" s="2" t="str">
        <f t="shared" si="7"/>
        <v>organic</v>
      </c>
      <c r="N118" s="2" t="str">
        <f t="shared" si="8"/>
        <v>Jan</v>
      </c>
      <c r="O118" s="2">
        <f t="shared" si="9"/>
        <v>4407</v>
      </c>
    </row>
    <row r="119" spans="1:15" x14ac:dyDescent="0.3">
      <c r="A119" s="3">
        <v>45309</v>
      </c>
      <c r="B119" s="2" t="s">
        <v>14</v>
      </c>
      <c r="C119" s="2" t="s">
        <v>18</v>
      </c>
      <c r="D119" s="2">
        <v>61931</v>
      </c>
      <c r="E119" s="2">
        <v>902</v>
      </c>
      <c r="F119" s="2">
        <v>1701</v>
      </c>
      <c r="G119" s="2">
        <v>1507</v>
      </c>
      <c r="H119" s="2">
        <v>1223</v>
      </c>
      <c r="I119" s="2">
        <v>0</v>
      </c>
      <c r="J119" s="2">
        <v>8</v>
      </c>
      <c r="K119" s="8">
        <f t="shared" si="5"/>
        <v>6.6364179490077668E-2</v>
      </c>
      <c r="L119" s="8">
        <f t="shared" si="6"/>
        <v>6.5412919051512676E-3</v>
      </c>
      <c r="M119" s="2" t="str">
        <f t="shared" si="7"/>
        <v>organic</v>
      </c>
      <c r="N119" s="2" t="str">
        <f t="shared" si="8"/>
        <v>Jan</v>
      </c>
      <c r="O119" s="2">
        <f t="shared" si="9"/>
        <v>4110</v>
      </c>
    </row>
    <row r="120" spans="1:15" x14ac:dyDescent="0.3">
      <c r="A120" s="3">
        <v>45310</v>
      </c>
      <c r="B120" s="2" t="s">
        <v>13</v>
      </c>
      <c r="C120" s="2" t="s">
        <v>20</v>
      </c>
      <c r="D120" s="2">
        <v>12359</v>
      </c>
      <c r="E120" s="2">
        <v>581</v>
      </c>
      <c r="F120" s="2">
        <v>1815</v>
      </c>
      <c r="G120" s="2">
        <v>933</v>
      </c>
      <c r="H120" s="2">
        <v>509</v>
      </c>
      <c r="I120" s="2">
        <v>0</v>
      </c>
      <c r="J120" s="2">
        <v>24</v>
      </c>
      <c r="K120" s="8">
        <f t="shared" si="5"/>
        <v>0.26935836232704913</v>
      </c>
      <c r="L120" s="8">
        <f t="shared" si="6"/>
        <v>4.7151277013752456E-2</v>
      </c>
      <c r="M120" s="2" t="str">
        <f t="shared" si="7"/>
        <v>organic</v>
      </c>
      <c r="N120" s="2" t="str">
        <f t="shared" si="8"/>
        <v>Jan</v>
      </c>
      <c r="O120" s="2">
        <f t="shared" si="9"/>
        <v>3329</v>
      </c>
    </row>
    <row r="121" spans="1:15" x14ac:dyDescent="0.3">
      <c r="A121" s="3">
        <v>45311</v>
      </c>
      <c r="B121" s="2" t="s">
        <v>11</v>
      </c>
      <c r="C121" s="2" t="s">
        <v>17</v>
      </c>
      <c r="D121" s="2">
        <v>80997</v>
      </c>
      <c r="E121" s="2">
        <v>1378</v>
      </c>
      <c r="F121" s="2">
        <v>786</v>
      </c>
      <c r="G121" s="2">
        <v>698</v>
      </c>
      <c r="H121" s="2">
        <v>68</v>
      </c>
      <c r="I121" s="2">
        <v>253</v>
      </c>
      <c r="J121" s="2">
        <v>41</v>
      </c>
      <c r="K121" s="8">
        <f t="shared" si="5"/>
        <v>3.5334642023778659E-2</v>
      </c>
      <c r="L121" s="8">
        <f t="shared" si="6"/>
        <v>0.6029411764705882</v>
      </c>
      <c r="M121" s="2" t="str">
        <f t="shared" si="7"/>
        <v>paid</v>
      </c>
      <c r="N121" s="2" t="str">
        <f t="shared" si="8"/>
        <v>Jan</v>
      </c>
      <c r="O121" s="2">
        <f t="shared" si="9"/>
        <v>2862</v>
      </c>
    </row>
    <row r="122" spans="1:15" x14ac:dyDescent="0.3">
      <c r="A122" s="3">
        <v>45312</v>
      </c>
      <c r="B122" s="2" t="s">
        <v>15</v>
      </c>
      <c r="C122" s="2" t="s">
        <v>18</v>
      </c>
      <c r="D122" s="2">
        <v>28802</v>
      </c>
      <c r="E122" s="2">
        <v>736</v>
      </c>
      <c r="F122" s="2">
        <v>1643</v>
      </c>
      <c r="G122" s="2">
        <v>539</v>
      </c>
      <c r="H122" s="2">
        <v>707</v>
      </c>
      <c r="I122" s="2">
        <v>0</v>
      </c>
      <c r="J122" s="2">
        <v>8</v>
      </c>
      <c r="K122" s="8">
        <f t="shared" si="5"/>
        <v>0.10131240886049579</v>
      </c>
      <c r="L122" s="8">
        <f t="shared" si="6"/>
        <v>1.1315417256011316E-2</v>
      </c>
      <c r="M122" s="2" t="str">
        <f t="shared" si="7"/>
        <v>organic</v>
      </c>
      <c r="N122" s="2" t="str">
        <f t="shared" si="8"/>
        <v>Jan</v>
      </c>
      <c r="O122" s="2">
        <f t="shared" si="9"/>
        <v>2918</v>
      </c>
    </row>
    <row r="123" spans="1:15" x14ac:dyDescent="0.3">
      <c r="A123" s="3">
        <v>45313</v>
      </c>
      <c r="B123" s="2" t="s">
        <v>14</v>
      </c>
      <c r="C123" s="2" t="s">
        <v>19</v>
      </c>
      <c r="D123" s="2">
        <v>73848</v>
      </c>
      <c r="E123" s="2">
        <v>30</v>
      </c>
      <c r="F123" s="2">
        <v>1068</v>
      </c>
      <c r="G123" s="2">
        <v>1951</v>
      </c>
      <c r="H123" s="2">
        <v>401</v>
      </c>
      <c r="I123" s="2">
        <v>0</v>
      </c>
      <c r="J123" s="2">
        <v>2</v>
      </c>
      <c r="K123" s="8">
        <f t="shared" si="5"/>
        <v>4.1287509478929695E-2</v>
      </c>
      <c r="L123" s="8">
        <f t="shared" si="6"/>
        <v>4.9875311720698253E-3</v>
      </c>
      <c r="M123" s="2" t="str">
        <f t="shared" si="7"/>
        <v>organic</v>
      </c>
      <c r="N123" s="2" t="str">
        <f t="shared" si="8"/>
        <v>Jan</v>
      </c>
      <c r="O123" s="2">
        <f t="shared" si="9"/>
        <v>3049</v>
      </c>
    </row>
    <row r="124" spans="1:15" x14ac:dyDescent="0.3">
      <c r="A124" s="3">
        <v>45314</v>
      </c>
      <c r="B124" s="2" t="s">
        <v>15</v>
      </c>
      <c r="C124" s="2" t="s">
        <v>18</v>
      </c>
      <c r="D124" s="2">
        <v>65038</v>
      </c>
      <c r="E124" s="2">
        <v>1147</v>
      </c>
      <c r="F124" s="2">
        <v>1562</v>
      </c>
      <c r="G124" s="2">
        <v>502</v>
      </c>
      <c r="H124" s="2">
        <v>1424</v>
      </c>
      <c r="I124" s="2">
        <v>0</v>
      </c>
      <c r="J124" s="2">
        <v>15</v>
      </c>
      <c r="K124" s="8">
        <f t="shared" si="5"/>
        <v>4.937113687382761E-2</v>
      </c>
      <c r="L124" s="8">
        <f t="shared" si="6"/>
        <v>1.0533707865168539E-2</v>
      </c>
      <c r="M124" s="2" t="str">
        <f t="shared" si="7"/>
        <v>organic</v>
      </c>
      <c r="N124" s="2" t="str">
        <f t="shared" si="8"/>
        <v>Jan</v>
      </c>
      <c r="O124" s="2">
        <f t="shared" si="9"/>
        <v>3211</v>
      </c>
    </row>
    <row r="125" spans="1:15" x14ac:dyDescent="0.3">
      <c r="A125" s="3">
        <v>45315</v>
      </c>
      <c r="B125" s="2" t="s">
        <v>10</v>
      </c>
      <c r="C125" s="2" t="s">
        <v>18</v>
      </c>
      <c r="D125" s="2">
        <v>59743</v>
      </c>
      <c r="E125" s="2">
        <v>1633</v>
      </c>
      <c r="F125" s="2">
        <v>45</v>
      </c>
      <c r="G125" s="2">
        <v>200</v>
      </c>
      <c r="H125" s="2">
        <v>612</v>
      </c>
      <c r="I125" s="2">
        <v>0</v>
      </c>
      <c r="J125" s="2">
        <v>7</v>
      </c>
      <c r="K125" s="8">
        <f t="shared" si="5"/>
        <v>3.1434645063019934E-2</v>
      </c>
      <c r="L125" s="8">
        <f t="shared" si="6"/>
        <v>1.1437908496732025E-2</v>
      </c>
      <c r="M125" s="2" t="str">
        <f t="shared" si="7"/>
        <v>organic</v>
      </c>
      <c r="N125" s="2" t="str">
        <f t="shared" si="8"/>
        <v>Jan</v>
      </c>
      <c r="O125" s="2">
        <f t="shared" si="9"/>
        <v>1878</v>
      </c>
    </row>
    <row r="126" spans="1:15" x14ac:dyDescent="0.3">
      <c r="A126" s="3">
        <v>45316</v>
      </c>
      <c r="B126" s="2" t="s">
        <v>11</v>
      </c>
      <c r="C126" s="2" t="s">
        <v>20</v>
      </c>
      <c r="D126" s="2">
        <v>41135</v>
      </c>
      <c r="E126" s="2">
        <v>1369</v>
      </c>
      <c r="F126" s="2">
        <v>1201</v>
      </c>
      <c r="G126" s="2">
        <v>765</v>
      </c>
      <c r="H126" s="2">
        <v>979</v>
      </c>
      <c r="I126" s="2">
        <v>0</v>
      </c>
      <c r="J126" s="2">
        <v>17</v>
      </c>
      <c r="K126" s="8">
        <f t="shared" si="5"/>
        <v>8.1074510757262672E-2</v>
      </c>
      <c r="L126" s="8">
        <f t="shared" si="6"/>
        <v>1.7364657814096015E-2</v>
      </c>
      <c r="M126" s="2" t="str">
        <f t="shared" si="7"/>
        <v>organic</v>
      </c>
      <c r="N126" s="2" t="str">
        <f t="shared" si="8"/>
        <v>Jan</v>
      </c>
      <c r="O126" s="2">
        <f t="shared" si="9"/>
        <v>3335</v>
      </c>
    </row>
    <row r="127" spans="1:15" x14ac:dyDescent="0.3">
      <c r="A127" s="3">
        <v>45317</v>
      </c>
      <c r="B127" s="2" t="s">
        <v>14</v>
      </c>
      <c r="C127" s="2" t="s">
        <v>19</v>
      </c>
      <c r="D127" s="2">
        <v>56771</v>
      </c>
      <c r="E127" s="2">
        <v>1537</v>
      </c>
      <c r="F127" s="2">
        <v>1137</v>
      </c>
      <c r="G127" s="2">
        <v>687</v>
      </c>
      <c r="H127" s="2">
        <v>730</v>
      </c>
      <c r="I127" s="2">
        <v>0</v>
      </c>
      <c r="J127" s="2">
        <v>22</v>
      </c>
      <c r="K127" s="8">
        <f t="shared" si="5"/>
        <v>5.9202761973542829E-2</v>
      </c>
      <c r="L127" s="8">
        <f t="shared" si="6"/>
        <v>3.0136986301369864E-2</v>
      </c>
      <c r="M127" s="2" t="str">
        <f t="shared" si="7"/>
        <v>organic</v>
      </c>
      <c r="N127" s="2" t="str">
        <f t="shared" si="8"/>
        <v>Jan</v>
      </c>
      <c r="O127" s="2">
        <f t="shared" si="9"/>
        <v>3361</v>
      </c>
    </row>
    <row r="128" spans="1:15" x14ac:dyDescent="0.3">
      <c r="A128" s="3">
        <v>45318</v>
      </c>
      <c r="B128" s="2" t="s">
        <v>11</v>
      </c>
      <c r="C128" s="2" t="s">
        <v>19</v>
      </c>
      <c r="D128" s="2">
        <v>41189</v>
      </c>
      <c r="E128" s="2">
        <v>524</v>
      </c>
      <c r="F128" s="2">
        <v>482</v>
      </c>
      <c r="G128" s="2">
        <v>257</v>
      </c>
      <c r="H128" s="2">
        <v>1487</v>
      </c>
      <c r="I128" s="2">
        <v>0</v>
      </c>
      <c r="J128" s="2">
        <v>6</v>
      </c>
      <c r="K128" s="8">
        <f t="shared" si="5"/>
        <v>3.0663526669741922E-2</v>
      </c>
      <c r="L128" s="8">
        <f t="shared" si="6"/>
        <v>4.0349697377269674E-3</v>
      </c>
      <c r="M128" s="2" t="str">
        <f t="shared" si="7"/>
        <v>organic</v>
      </c>
      <c r="N128" s="2" t="str">
        <f t="shared" si="8"/>
        <v>Jan</v>
      </c>
      <c r="O128" s="2">
        <f t="shared" si="9"/>
        <v>1263</v>
      </c>
    </row>
    <row r="129" spans="1:15" x14ac:dyDescent="0.3">
      <c r="A129" s="3">
        <v>45319</v>
      </c>
      <c r="B129" s="2" t="s">
        <v>13</v>
      </c>
      <c r="C129" s="2" t="s">
        <v>16</v>
      </c>
      <c r="D129" s="2">
        <v>98370</v>
      </c>
      <c r="E129" s="2">
        <v>1107</v>
      </c>
      <c r="F129" s="2">
        <v>1957</v>
      </c>
      <c r="G129" s="2">
        <v>1570</v>
      </c>
      <c r="H129" s="2">
        <v>1423</v>
      </c>
      <c r="I129" s="2">
        <v>0</v>
      </c>
      <c r="J129" s="2">
        <v>5</v>
      </c>
      <c r="K129" s="8">
        <f t="shared" si="5"/>
        <v>4.7107858086815085E-2</v>
      </c>
      <c r="L129" s="8">
        <f t="shared" si="6"/>
        <v>3.5137034434293743E-3</v>
      </c>
      <c r="M129" s="2" t="str">
        <f t="shared" si="7"/>
        <v>organic</v>
      </c>
      <c r="N129" s="2" t="str">
        <f t="shared" si="8"/>
        <v>Jan</v>
      </c>
      <c r="O129" s="2">
        <f t="shared" si="9"/>
        <v>4634</v>
      </c>
    </row>
    <row r="130" spans="1:15" x14ac:dyDescent="0.3">
      <c r="A130" s="3">
        <v>45320</v>
      </c>
      <c r="B130" s="2" t="s">
        <v>15</v>
      </c>
      <c r="C130" s="2" t="s">
        <v>20</v>
      </c>
      <c r="D130" s="2">
        <v>97810</v>
      </c>
      <c r="E130" s="2">
        <v>1001</v>
      </c>
      <c r="F130" s="2">
        <v>576</v>
      </c>
      <c r="G130" s="2">
        <v>1493</v>
      </c>
      <c r="H130" s="2">
        <v>1217</v>
      </c>
      <c r="I130" s="2">
        <v>0</v>
      </c>
      <c r="J130" s="2">
        <v>24</v>
      </c>
      <c r="K130" s="8">
        <f t="shared" si="5"/>
        <v>3.1387383703097842E-2</v>
      </c>
      <c r="L130" s="8">
        <f t="shared" si="6"/>
        <v>1.972062448644207E-2</v>
      </c>
      <c r="M130" s="2" t="str">
        <f t="shared" si="7"/>
        <v>organic</v>
      </c>
      <c r="N130" s="2" t="str">
        <f t="shared" si="8"/>
        <v>Jan</v>
      </c>
      <c r="O130" s="2">
        <f t="shared" si="9"/>
        <v>3070</v>
      </c>
    </row>
    <row r="131" spans="1:15" x14ac:dyDescent="0.3">
      <c r="A131" s="3">
        <v>45321</v>
      </c>
      <c r="B131" s="2" t="s">
        <v>14</v>
      </c>
      <c r="C131" s="2" t="s">
        <v>17</v>
      </c>
      <c r="D131" s="2">
        <v>38093</v>
      </c>
      <c r="E131" s="2">
        <v>215</v>
      </c>
      <c r="F131" s="2">
        <v>1715</v>
      </c>
      <c r="G131" s="2">
        <v>407</v>
      </c>
      <c r="H131" s="2">
        <v>616</v>
      </c>
      <c r="I131" s="2">
        <v>116</v>
      </c>
      <c r="J131" s="2">
        <v>46</v>
      </c>
      <c r="K131" s="8">
        <f t="shared" ref="K131:K194" si="10">(SUM(E131:G131)/D131)</f>
        <v>6.1349854303940354E-2</v>
      </c>
      <c r="L131" s="8">
        <f t="shared" ref="L131:L194" si="11">J131/H131</f>
        <v>7.4675324675324672E-2</v>
      </c>
      <c r="M131" s="2" t="str">
        <f t="shared" ref="M131:M194" si="12">IF(I131=0,"organic","paid")</f>
        <v>paid</v>
      </c>
      <c r="N131" s="2" t="str">
        <f t="shared" ref="N131:N194" si="13">TEXT(A131,"mmm")</f>
        <v>Jan</v>
      </c>
      <c r="O131" s="2">
        <f t="shared" ref="O131:O194" si="14">SUM(E131:G131)</f>
        <v>2337</v>
      </c>
    </row>
    <row r="132" spans="1:15" x14ac:dyDescent="0.3">
      <c r="A132" s="3">
        <v>45322</v>
      </c>
      <c r="B132" s="2" t="s">
        <v>15</v>
      </c>
      <c r="C132" s="2" t="s">
        <v>19</v>
      </c>
      <c r="D132" s="2">
        <v>2854</v>
      </c>
      <c r="E132" s="2">
        <v>1460</v>
      </c>
      <c r="F132" s="2">
        <v>1103</v>
      </c>
      <c r="G132" s="2">
        <v>269</v>
      </c>
      <c r="H132" s="2">
        <v>571</v>
      </c>
      <c r="I132" s="2">
        <v>0</v>
      </c>
      <c r="J132" s="2">
        <v>1</v>
      </c>
      <c r="K132" s="8">
        <f t="shared" si="10"/>
        <v>0.99229152067274007</v>
      </c>
      <c r="L132" s="8">
        <f t="shared" si="11"/>
        <v>1.7513134851138354E-3</v>
      </c>
      <c r="M132" s="2" t="str">
        <f t="shared" si="12"/>
        <v>organic</v>
      </c>
      <c r="N132" s="2" t="str">
        <f t="shared" si="13"/>
        <v>Jan</v>
      </c>
      <c r="O132" s="2">
        <f t="shared" si="14"/>
        <v>2832</v>
      </c>
    </row>
    <row r="133" spans="1:15" x14ac:dyDescent="0.3">
      <c r="A133" s="3">
        <v>45323</v>
      </c>
      <c r="B133" s="2" t="s">
        <v>12</v>
      </c>
      <c r="C133" s="2" t="s">
        <v>17</v>
      </c>
      <c r="D133" s="2">
        <v>39290</v>
      </c>
      <c r="E133" s="2">
        <v>1438</v>
      </c>
      <c r="F133" s="2">
        <v>1943</v>
      </c>
      <c r="G133" s="2">
        <v>268</v>
      </c>
      <c r="H133" s="2">
        <v>1316</v>
      </c>
      <c r="I133" s="2">
        <v>444</v>
      </c>
      <c r="J133" s="2">
        <v>96</v>
      </c>
      <c r="K133" s="8">
        <f t="shared" si="10"/>
        <v>9.2873504708577248E-2</v>
      </c>
      <c r="L133" s="8">
        <f t="shared" si="11"/>
        <v>7.29483282674772E-2</v>
      </c>
      <c r="M133" s="2" t="str">
        <f t="shared" si="12"/>
        <v>paid</v>
      </c>
      <c r="N133" s="2" t="str">
        <f t="shared" si="13"/>
        <v>Feb</v>
      </c>
      <c r="O133" s="2">
        <f t="shared" si="14"/>
        <v>3649</v>
      </c>
    </row>
    <row r="134" spans="1:15" x14ac:dyDescent="0.3">
      <c r="A134" s="3">
        <v>45324</v>
      </c>
      <c r="B134" s="2" t="s">
        <v>11</v>
      </c>
      <c r="C134" s="2" t="s">
        <v>16</v>
      </c>
      <c r="D134" s="2">
        <v>2607</v>
      </c>
      <c r="E134" s="2">
        <v>1185</v>
      </c>
      <c r="F134" s="2">
        <v>592</v>
      </c>
      <c r="G134" s="2">
        <v>971</v>
      </c>
      <c r="H134" s="2">
        <v>990</v>
      </c>
      <c r="I134" s="2">
        <v>0</v>
      </c>
      <c r="J134" s="2">
        <v>14</v>
      </c>
      <c r="K134" s="8">
        <f t="shared" si="10"/>
        <v>1.0540851553509782</v>
      </c>
      <c r="L134" s="8">
        <f t="shared" si="11"/>
        <v>1.4141414141414142E-2</v>
      </c>
      <c r="M134" s="2" t="str">
        <f t="shared" si="12"/>
        <v>organic</v>
      </c>
      <c r="N134" s="2" t="str">
        <f t="shared" si="13"/>
        <v>Feb</v>
      </c>
      <c r="O134" s="2">
        <f t="shared" si="14"/>
        <v>2748</v>
      </c>
    </row>
    <row r="135" spans="1:15" x14ac:dyDescent="0.3">
      <c r="A135" s="3">
        <v>45325</v>
      </c>
      <c r="B135" s="2" t="s">
        <v>13</v>
      </c>
      <c r="C135" s="2" t="s">
        <v>20</v>
      </c>
      <c r="D135" s="2">
        <v>7734</v>
      </c>
      <c r="E135" s="2">
        <v>527</v>
      </c>
      <c r="F135" s="2">
        <v>1937</v>
      </c>
      <c r="G135" s="2">
        <v>1774</v>
      </c>
      <c r="H135" s="2">
        <v>988</v>
      </c>
      <c r="I135" s="2">
        <v>0</v>
      </c>
      <c r="J135" s="2">
        <v>3</v>
      </c>
      <c r="K135" s="8">
        <f t="shared" si="10"/>
        <v>0.54797000258598394</v>
      </c>
      <c r="L135" s="8">
        <f t="shared" si="11"/>
        <v>3.0364372469635628E-3</v>
      </c>
      <c r="M135" s="2" t="str">
        <f t="shared" si="12"/>
        <v>organic</v>
      </c>
      <c r="N135" s="2" t="str">
        <f t="shared" si="13"/>
        <v>Feb</v>
      </c>
      <c r="O135" s="2">
        <f t="shared" si="14"/>
        <v>4238</v>
      </c>
    </row>
    <row r="136" spans="1:15" x14ac:dyDescent="0.3">
      <c r="A136" s="3">
        <v>45326</v>
      </c>
      <c r="B136" s="2" t="s">
        <v>12</v>
      </c>
      <c r="C136" s="2" t="s">
        <v>18</v>
      </c>
      <c r="D136" s="2">
        <v>65454</v>
      </c>
      <c r="E136" s="2">
        <v>161</v>
      </c>
      <c r="F136" s="2">
        <v>1191</v>
      </c>
      <c r="G136" s="2">
        <v>1299</v>
      </c>
      <c r="H136" s="2">
        <v>1415</v>
      </c>
      <c r="I136" s="2">
        <v>0</v>
      </c>
      <c r="J136" s="2">
        <v>1</v>
      </c>
      <c r="K136" s="8">
        <f t="shared" si="10"/>
        <v>4.0501726403275581E-2</v>
      </c>
      <c r="L136" s="8">
        <f t="shared" si="11"/>
        <v>7.0671378091872788E-4</v>
      </c>
      <c r="M136" s="2" t="str">
        <f t="shared" si="12"/>
        <v>organic</v>
      </c>
      <c r="N136" s="2" t="str">
        <f t="shared" si="13"/>
        <v>Feb</v>
      </c>
      <c r="O136" s="2">
        <f t="shared" si="14"/>
        <v>2651</v>
      </c>
    </row>
    <row r="137" spans="1:15" x14ac:dyDescent="0.3">
      <c r="A137" s="3">
        <v>45327</v>
      </c>
      <c r="B137" s="2" t="s">
        <v>15</v>
      </c>
      <c r="C137" s="2" t="s">
        <v>20</v>
      </c>
      <c r="D137" s="2">
        <v>74772</v>
      </c>
      <c r="E137" s="2">
        <v>1953</v>
      </c>
      <c r="F137" s="2">
        <v>632</v>
      </c>
      <c r="G137" s="2">
        <v>184</v>
      </c>
      <c r="H137" s="2">
        <v>518</v>
      </c>
      <c r="I137" s="2">
        <v>0</v>
      </c>
      <c r="J137" s="2">
        <v>3</v>
      </c>
      <c r="K137" s="8">
        <f t="shared" si="10"/>
        <v>3.7032579040282461E-2</v>
      </c>
      <c r="L137" s="8">
        <f t="shared" si="11"/>
        <v>5.7915057915057912E-3</v>
      </c>
      <c r="M137" s="2" t="str">
        <f t="shared" si="12"/>
        <v>organic</v>
      </c>
      <c r="N137" s="2" t="str">
        <f t="shared" si="13"/>
        <v>Feb</v>
      </c>
      <c r="O137" s="2">
        <f t="shared" si="14"/>
        <v>2769</v>
      </c>
    </row>
    <row r="138" spans="1:15" x14ac:dyDescent="0.3">
      <c r="A138" s="3">
        <v>45328</v>
      </c>
      <c r="B138" s="2" t="s">
        <v>14</v>
      </c>
      <c r="C138" s="2" t="s">
        <v>18</v>
      </c>
      <c r="D138" s="2">
        <v>80471</v>
      </c>
      <c r="E138" s="2">
        <v>1230</v>
      </c>
      <c r="F138" s="2">
        <v>1629</v>
      </c>
      <c r="G138" s="2">
        <v>1276</v>
      </c>
      <c r="H138" s="2">
        <v>472</v>
      </c>
      <c r="I138" s="2">
        <v>0</v>
      </c>
      <c r="J138" s="2">
        <v>24</v>
      </c>
      <c r="K138" s="8">
        <f t="shared" si="10"/>
        <v>5.1384970983335609E-2</v>
      </c>
      <c r="L138" s="8">
        <f t="shared" si="11"/>
        <v>5.0847457627118647E-2</v>
      </c>
      <c r="M138" s="2" t="str">
        <f t="shared" si="12"/>
        <v>organic</v>
      </c>
      <c r="N138" s="2" t="str">
        <f t="shared" si="13"/>
        <v>Feb</v>
      </c>
      <c r="O138" s="2">
        <f t="shared" si="14"/>
        <v>4135</v>
      </c>
    </row>
    <row r="139" spans="1:15" x14ac:dyDescent="0.3">
      <c r="A139" s="3">
        <v>45329</v>
      </c>
      <c r="B139" s="2" t="s">
        <v>14</v>
      </c>
      <c r="C139" s="2" t="s">
        <v>18</v>
      </c>
      <c r="D139" s="2">
        <v>60049</v>
      </c>
      <c r="E139" s="2">
        <v>1870</v>
      </c>
      <c r="F139" s="2">
        <v>916</v>
      </c>
      <c r="G139" s="2">
        <v>618</v>
      </c>
      <c r="H139" s="2">
        <v>1771</v>
      </c>
      <c r="I139" s="2">
        <v>0</v>
      </c>
      <c r="J139" s="2">
        <v>18</v>
      </c>
      <c r="K139" s="8">
        <f t="shared" si="10"/>
        <v>5.6687038918216789E-2</v>
      </c>
      <c r="L139" s="8">
        <f t="shared" si="11"/>
        <v>1.0163749294184076E-2</v>
      </c>
      <c r="M139" s="2" t="str">
        <f t="shared" si="12"/>
        <v>organic</v>
      </c>
      <c r="N139" s="2" t="str">
        <f t="shared" si="13"/>
        <v>Feb</v>
      </c>
      <c r="O139" s="2">
        <f t="shared" si="14"/>
        <v>3404</v>
      </c>
    </row>
    <row r="140" spans="1:15" x14ac:dyDescent="0.3">
      <c r="A140" s="3">
        <v>45330</v>
      </c>
      <c r="B140" s="2" t="s">
        <v>11</v>
      </c>
      <c r="C140" s="2" t="s">
        <v>19</v>
      </c>
      <c r="D140" s="2">
        <v>75531</v>
      </c>
      <c r="E140" s="2">
        <v>1281</v>
      </c>
      <c r="F140" s="2">
        <v>133</v>
      </c>
      <c r="G140" s="2">
        <v>1258</v>
      </c>
      <c r="H140" s="2">
        <v>1976</v>
      </c>
      <c r="I140" s="2">
        <v>0</v>
      </c>
      <c r="J140" s="2">
        <v>23</v>
      </c>
      <c r="K140" s="8">
        <f t="shared" si="10"/>
        <v>3.537620314837616E-2</v>
      </c>
      <c r="L140" s="8">
        <f t="shared" si="11"/>
        <v>1.1639676113360324E-2</v>
      </c>
      <c r="M140" s="2" t="str">
        <f t="shared" si="12"/>
        <v>organic</v>
      </c>
      <c r="N140" s="2" t="str">
        <f t="shared" si="13"/>
        <v>Feb</v>
      </c>
      <c r="O140" s="2">
        <f t="shared" si="14"/>
        <v>2672</v>
      </c>
    </row>
    <row r="141" spans="1:15" x14ac:dyDescent="0.3">
      <c r="A141" s="3">
        <v>45331</v>
      </c>
      <c r="B141" s="2" t="s">
        <v>12</v>
      </c>
      <c r="C141" s="2" t="s">
        <v>20</v>
      </c>
      <c r="D141" s="2">
        <v>82987</v>
      </c>
      <c r="E141" s="2">
        <v>442</v>
      </c>
      <c r="F141" s="2">
        <v>551</v>
      </c>
      <c r="G141" s="2">
        <v>1362</v>
      </c>
      <c r="H141" s="2">
        <v>176</v>
      </c>
      <c r="I141" s="2">
        <v>0</v>
      </c>
      <c r="J141" s="2">
        <v>5</v>
      </c>
      <c r="K141" s="8">
        <f t="shared" si="10"/>
        <v>2.8377938713292444E-2</v>
      </c>
      <c r="L141" s="8">
        <f t="shared" si="11"/>
        <v>2.8409090909090908E-2</v>
      </c>
      <c r="M141" s="2" t="str">
        <f t="shared" si="12"/>
        <v>organic</v>
      </c>
      <c r="N141" s="2" t="str">
        <f t="shared" si="13"/>
        <v>Feb</v>
      </c>
      <c r="O141" s="2">
        <f t="shared" si="14"/>
        <v>2355</v>
      </c>
    </row>
    <row r="142" spans="1:15" x14ac:dyDescent="0.3">
      <c r="A142" s="3">
        <v>45332</v>
      </c>
      <c r="B142" s="2" t="s">
        <v>15</v>
      </c>
      <c r="C142" s="2" t="s">
        <v>20</v>
      </c>
      <c r="D142" s="2">
        <v>73350</v>
      </c>
      <c r="E142" s="2">
        <v>163</v>
      </c>
      <c r="F142" s="2">
        <v>330</v>
      </c>
      <c r="G142" s="2">
        <v>15</v>
      </c>
      <c r="H142" s="2">
        <v>846</v>
      </c>
      <c r="I142" s="2">
        <v>0</v>
      </c>
      <c r="J142" s="2">
        <v>14</v>
      </c>
      <c r="K142" s="8">
        <f t="shared" si="10"/>
        <v>6.925698704839809E-3</v>
      </c>
      <c r="L142" s="8">
        <f t="shared" si="11"/>
        <v>1.6548463356973995E-2</v>
      </c>
      <c r="M142" s="2" t="str">
        <f t="shared" si="12"/>
        <v>organic</v>
      </c>
      <c r="N142" s="2" t="str">
        <f t="shared" si="13"/>
        <v>Feb</v>
      </c>
      <c r="O142" s="2">
        <f t="shared" si="14"/>
        <v>508</v>
      </c>
    </row>
    <row r="143" spans="1:15" x14ac:dyDescent="0.3">
      <c r="A143" s="3">
        <v>45333</v>
      </c>
      <c r="B143" s="2" t="s">
        <v>10</v>
      </c>
      <c r="C143" s="2" t="s">
        <v>17</v>
      </c>
      <c r="D143" s="2">
        <v>62592</v>
      </c>
      <c r="E143" s="2">
        <v>606</v>
      </c>
      <c r="F143" s="2">
        <v>76</v>
      </c>
      <c r="G143" s="2">
        <v>484</v>
      </c>
      <c r="H143" s="2">
        <v>600</v>
      </c>
      <c r="I143" s="2">
        <v>361</v>
      </c>
      <c r="J143" s="2">
        <v>36</v>
      </c>
      <c r="K143" s="8">
        <f t="shared" si="10"/>
        <v>1.8628578732106341E-2</v>
      </c>
      <c r="L143" s="8">
        <f t="shared" si="11"/>
        <v>0.06</v>
      </c>
      <c r="M143" s="2" t="str">
        <f t="shared" si="12"/>
        <v>paid</v>
      </c>
      <c r="N143" s="2" t="str">
        <f t="shared" si="13"/>
        <v>Feb</v>
      </c>
      <c r="O143" s="2">
        <f t="shared" si="14"/>
        <v>1166</v>
      </c>
    </row>
    <row r="144" spans="1:15" x14ac:dyDescent="0.3">
      <c r="A144" s="3">
        <v>45334</v>
      </c>
      <c r="B144" s="2" t="s">
        <v>10</v>
      </c>
      <c r="C144" s="2" t="s">
        <v>18</v>
      </c>
      <c r="D144" s="2">
        <v>10329</v>
      </c>
      <c r="E144" s="2">
        <v>1417</v>
      </c>
      <c r="F144" s="2">
        <v>488</v>
      </c>
      <c r="G144" s="2">
        <v>1902</v>
      </c>
      <c r="H144" s="2">
        <v>551</v>
      </c>
      <c r="I144" s="2">
        <v>0</v>
      </c>
      <c r="J144" s="2">
        <v>25</v>
      </c>
      <c r="K144" s="8">
        <f t="shared" si="10"/>
        <v>0.36857391809468487</v>
      </c>
      <c r="L144" s="8">
        <f t="shared" si="11"/>
        <v>4.5372050816696916E-2</v>
      </c>
      <c r="M144" s="2" t="str">
        <f t="shared" si="12"/>
        <v>organic</v>
      </c>
      <c r="N144" s="2" t="str">
        <f t="shared" si="13"/>
        <v>Feb</v>
      </c>
      <c r="O144" s="2">
        <f t="shared" si="14"/>
        <v>3807</v>
      </c>
    </row>
    <row r="145" spans="1:15" x14ac:dyDescent="0.3">
      <c r="A145" s="3">
        <v>45335</v>
      </c>
      <c r="B145" s="2" t="s">
        <v>10</v>
      </c>
      <c r="C145" s="2" t="s">
        <v>17</v>
      </c>
      <c r="D145" s="2">
        <v>87662</v>
      </c>
      <c r="E145" s="2">
        <v>1656</v>
      </c>
      <c r="F145" s="2">
        <v>1922</v>
      </c>
      <c r="G145" s="2">
        <v>415</v>
      </c>
      <c r="H145" s="2">
        <v>880</v>
      </c>
      <c r="I145" s="2">
        <v>58</v>
      </c>
      <c r="J145" s="2">
        <v>69</v>
      </c>
      <c r="K145" s="8">
        <f t="shared" si="10"/>
        <v>4.5549953229449477E-2</v>
      </c>
      <c r="L145" s="8">
        <f t="shared" si="11"/>
        <v>7.8409090909090914E-2</v>
      </c>
      <c r="M145" s="2" t="str">
        <f t="shared" si="12"/>
        <v>paid</v>
      </c>
      <c r="N145" s="2" t="str">
        <f t="shared" si="13"/>
        <v>Feb</v>
      </c>
      <c r="O145" s="2">
        <f t="shared" si="14"/>
        <v>3993</v>
      </c>
    </row>
    <row r="146" spans="1:15" x14ac:dyDescent="0.3">
      <c r="A146" s="3">
        <v>45336</v>
      </c>
      <c r="B146" s="2" t="s">
        <v>15</v>
      </c>
      <c r="C146" s="2" t="s">
        <v>20</v>
      </c>
      <c r="D146" s="2">
        <v>35816</v>
      </c>
      <c r="E146" s="2">
        <v>1702</v>
      </c>
      <c r="F146" s="2">
        <v>301</v>
      </c>
      <c r="G146" s="2">
        <v>156</v>
      </c>
      <c r="H146" s="2">
        <v>132</v>
      </c>
      <c r="I146" s="2">
        <v>0</v>
      </c>
      <c r="J146" s="2">
        <v>5</v>
      </c>
      <c r="K146" s="8">
        <f t="shared" si="10"/>
        <v>6.028032164395801E-2</v>
      </c>
      <c r="L146" s="8">
        <f t="shared" si="11"/>
        <v>3.787878787878788E-2</v>
      </c>
      <c r="M146" s="2" t="str">
        <f t="shared" si="12"/>
        <v>organic</v>
      </c>
      <c r="N146" s="2" t="str">
        <f t="shared" si="13"/>
        <v>Feb</v>
      </c>
      <c r="O146" s="2">
        <f t="shared" si="14"/>
        <v>2159</v>
      </c>
    </row>
    <row r="147" spans="1:15" x14ac:dyDescent="0.3">
      <c r="A147" s="3">
        <v>45337</v>
      </c>
      <c r="B147" s="2" t="s">
        <v>13</v>
      </c>
      <c r="C147" s="2" t="s">
        <v>17</v>
      </c>
      <c r="D147" s="2">
        <v>99167</v>
      </c>
      <c r="E147" s="2">
        <v>1698</v>
      </c>
      <c r="F147" s="2">
        <v>1175</v>
      </c>
      <c r="G147" s="2">
        <v>1896</v>
      </c>
      <c r="H147" s="2">
        <v>601</v>
      </c>
      <c r="I147" s="2">
        <v>224</v>
      </c>
      <c r="J147" s="2">
        <v>15</v>
      </c>
      <c r="K147" s="8">
        <f t="shared" si="10"/>
        <v>4.8090594653463346E-2</v>
      </c>
      <c r="L147" s="8">
        <f t="shared" si="11"/>
        <v>2.4958402662229616E-2</v>
      </c>
      <c r="M147" s="2" t="str">
        <f t="shared" si="12"/>
        <v>paid</v>
      </c>
      <c r="N147" s="2" t="str">
        <f t="shared" si="13"/>
        <v>Feb</v>
      </c>
      <c r="O147" s="2">
        <f t="shared" si="14"/>
        <v>4769</v>
      </c>
    </row>
    <row r="148" spans="1:15" x14ac:dyDescent="0.3">
      <c r="A148" s="3">
        <v>45338</v>
      </c>
      <c r="B148" s="2" t="s">
        <v>11</v>
      </c>
      <c r="C148" s="2" t="s">
        <v>19</v>
      </c>
      <c r="D148" s="2">
        <v>92715</v>
      </c>
      <c r="E148" s="2">
        <v>834</v>
      </c>
      <c r="F148" s="2">
        <v>1940</v>
      </c>
      <c r="G148" s="2">
        <v>567</v>
      </c>
      <c r="H148" s="2">
        <v>1034</v>
      </c>
      <c r="I148" s="2">
        <v>0</v>
      </c>
      <c r="J148" s="2">
        <v>17</v>
      </c>
      <c r="K148" s="8">
        <f t="shared" si="10"/>
        <v>3.603516151647522E-2</v>
      </c>
      <c r="L148" s="8">
        <f t="shared" si="11"/>
        <v>1.6441005802707929E-2</v>
      </c>
      <c r="M148" s="2" t="str">
        <f t="shared" si="12"/>
        <v>organic</v>
      </c>
      <c r="N148" s="2" t="str">
        <f t="shared" si="13"/>
        <v>Feb</v>
      </c>
      <c r="O148" s="2">
        <f t="shared" si="14"/>
        <v>3341</v>
      </c>
    </row>
    <row r="149" spans="1:15" x14ac:dyDescent="0.3">
      <c r="A149" s="3">
        <v>45339</v>
      </c>
      <c r="B149" s="2" t="s">
        <v>11</v>
      </c>
      <c r="C149" s="2" t="s">
        <v>18</v>
      </c>
      <c r="D149" s="2">
        <v>11543</v>
      </c>
      <c r="E149" s="2">
        <v>1234</v>
      </c>
      <c r="F149" s="2">
        <v>91</v>
      </c>
      <c r="G149" s="2">
        <v>1831</v>
      </c>
      <c r="H149" s="2">
        <v>894</v>
      </c>
      <c r="I149" s="2">
        <v>0</v>
      </c>
      <c r="J149" s="2">
        <v>23</v>
      </c>
      <c r="K149" s="8">
        <f t="shared" si="10"/>
        <v>0.27341245776661177</v>
      </c>
      <c r="L149" s="8">
        <f t="shared" si="11"/>
        <v>2.5727069351230425E-2</v>
      </c>
      <c r="M149" s="2" t="str">
        <f t="shared" si="12"/>
        <v>organic</v>
      </c>
      <c r="N149" s="2" t="str">
        <f t="shared" si="13"/>
        <v>Feb</v>
      </c>
      <c r="O149" s="2">
        <f t="shared" si="14"/>
        <v>3156</v>
      </c>
    </row>
    <row r="150" spans="1:15" x14ac:dyDescent="0.3">
      <c r="A150" s="3">
        <v>45340</v>
      </c>
      <c r="B150" s="2" t="s">
        <v>13</v>
      </c>
      <c r="C150" s="2" t="s">
        <v>17</v>
      </c>
      <c r="D150" s="2">
        <v>33816</v>
      </c>
      <c r="E150" s="2">
        <v>62</v>
      </c>
      <c r="F150" s="2">
        <v>197</v>
      </c>
      <c r="G150" s="2">
        <v>478</v>
      </c>
      <c r="H150" s="2">
        <v>1979</v>
      </c>
      <c r="I150" s="2">
        <v>345</v>
      </c>
      <c r="J150" s="2">
        <v>73</v>
      </c>
      <c r="K150" s="8">
        <f t="shared" si="10"/>
        <v>2.1794416844097469E-2</v>
      </c>
      <c r="L150" s="8">
        <f t="shared" si="11"/>
        <v>3.6887316826680144E-2</v>
      </c>
      <c r="M150" s="2" t="str">
        <f t="shared" si="12"/>
        <v>paid</v>
      </c>
      <c r="N150" s="2" t="str">
        <f t="shared" si="13"/>
        <v>Feb</v>
      </c>
      <c r="O150" s="2">
        <f t="shared" si="14"/>
        <v>737</v>
      </c>
    </row>
    <row r="151" spans="1:15" x14ac:dyDescent="0.3">
      <c r="A151" s="3">
        <v>45341</v>
      </c>
      <c r="B151" s="2" t="s">
        <v>14</v>
      </c>
      <c r="C151" s="2" t="s">
        <v>16</v>
      </c>
      <c r="D151" s="2">
        <v>89117</v>
      </c>
      <c r="E151" s="2">
        <v>1692</v>
      </c>
      <c r="F151" s="2">
        <v>561</v>
      </c>
      <c r="G151" s="2">
        <v>1190</v>
      </c>
      <c r="H151" s="2">
        <v>92</v>
      </c>
      <c r="I151" s="2">
        <v>0</v>
      </c>
      <c r="J151" s="2">
        <v>24</v>
      </c>
      <c r="K151" s="8">
        <f t="shared" si="10"/>
        <v>3.8634603947619424E-2</v>
      </c>
      <c r="L151" s="8">
        <f t="shared" si="11"/>
        <v>0.2608695652173913</v>
      </c>
      <c r="M151" s="2" t="str">
        <f t="shared" si="12"/>
        <v>organic</v>
      </c>
      <c r="N151" s="2" t="str">
        <f t="shared" si="13"/>
        <v>Feb</v>
      </c>
      <c r="O151" s="2">
        <f t="shared" si="14"/>
        <v>3443</v>
      </c>
    </row>
    <row r="152" spans="1:15" x14ac:dyDescent="0.3">
      <c r="A152" s="3">
        <v>45342</v>
      </c>
      <c r="B152" s="2" t="s">
        <v>15</v>
      </c>
      <c r="C152" s="2" t="s">
        <v>18</v>
      </c>
      <c r="D152" s="2">
        <v>69021</v>
      </c>
      <c r="E152" s="2">
        <v>1344</v>
      </c>
      <c r="F152" s="2">
        <v>915</v>
      </c>
      <c r="G152" s="2">
        <v>1886</v>
      </c>
      <c r="H152" s="2">
        <v>579</v>
      </c>
      <c r="I152" s="2">
        <v>0</v>
      </c>
      <c r="J152" s="2">
        <v>5</v>
      </c>
      <c r="K152" s="8">
        <f t="shared" si="10"/>
        <v>6.005418640703554E-2</v>
      </c>
      <c r="L152" s="8">
        <f t="shared" si="11"/>
        <v>8.6355785837651123E-3</v>
      </c>
      <c r="M152" s="2" t="str">
        <f t="shared" si="12"/>
        <v>organic</v>
      </c>
      <c r="N152" s="2" t="str">
        <f t="shared" si="13"/>
        <v>Feb</v>
      </c>
      <c r="O152" s="2">
        <f t="shared" si="14"/>
        <v>4145</v>
      </c>
    </row>
    <row r="153" spans="1:15" x14ac:dyDescent="0.3">
      <c r="A153" s="3">
        <v>45343</v>
      </c>
      <c r="B153" s="2" t="s">
        <v>14</v>
      </c>
      <c r="C153" s="2" t="s">
        <v>18</v>
      </c>
      <c r="D153" s="2">
        <v>84202</v>
      </c>
      <c r="E153" s="2">
        <v>1677</v>
      </c>
      <c r="F153" s="2">
        <v>1017</v>
      </c>
      <c r="G153" s="2">
        <v>1994</v>
      </c>
      <c r="H153" s="2">
        <v>196</v>
      </c>
      <c r="I153" s="2">
        <v>0</v>
      </c>
      <c r="J153" s="2">
        <v>15</v>
      </c>
      <c r="K153" s="8">
        <f t="shared" si="10"/>
        <v>5.5675637158262271E-2</v>
      </c>
      <c r="L153" s="8">
        <f t="shared" si="11"/>
        <v>7.6530612244897961E-2</v>
      </c>
      <c r="M153" s="2" t="str">
        <f t="shared" si="12"/>
        <v>organic</v>
      </c>
      <c r="N153" s="2" t="str">
        <f t="shared" si="13"/>
        <v>Feb</v>
      </c>
      <c r="O153" s="2">
        <f t="shared" si="14"/>
        <v>4688</v>
      </c>
    </row>
    <row r="154" spans="1:15" x14ac:dyDescent="0.3">
      <c r="A154" s="3">
        <v>45344</v>
      </c>
      <c r="B154" s="2" t="s">
        <v>13</v>
      </c>
      <c r="C154" s="2" t="s">
        <v>18</v>
      </c>
      <c r="D154" s="2">
        <v>44687</v>
      </c>
      <c r="E154" s="2">
        <v>667</v>
      </c>
      <c r="F154" s="2">
        <v>1382</v>
      </c>
      <c r="G154" s="2">
        <v>224</v>
      </c>
      <c r="H154" s="2">
        <v>1766</v>
      </c>
      <c r="I154" s="2">
        <v>0</v>
      </c>
      <c r="J154" s="2">
        <v>5</v>
      </c>
      <c r="K154" s="8">
        <f t="shared" si="10"/>
        <v>5.0864904782151409E-2</v>
      </c>
      <c r="L154" s="8">
        <f t="shared" si="11"/>
        <v>2.8312570781426952E-3</v>
      </c>
      <c r="M154" s="2" t="str">
        <f t="shared" si="12"/>
        <v>organic</v>
      </c>
      <c r="N154" s="2" t="str">
        <f t="shared" si="13"/>
        <v>Feb</v>
      </c>
      <c r="O154" s="2">
        <f t="shared" si="14"/>
        <v>2273</v>
      </c>
    </row>
    <row r="155" spans="1:15" x14ac:dyDescent="0.3">
      <c r="A155" s="3">
        <v>45345</v>
      </c>
      <c r="B155" s="2" t="s">
        <v>13</v>
      </c>
      <c r="C155" s="2" t="s">
        <v>18</v>
      </c>
      <c r="D155" s="2">
        <v>91921</v>
      </c>
      <c r="E155" s="2">
        <v>1024</v>
      </c>
      <c r="F155" s="2">
        <v>600</v>
      </c>
      <c r="G155" s="2">
        <v>1366</v>
      </c>
      <c r="H155" s="2">
        <v>1945</v>
      </c>
      <c r="I155" s="2">
        <v>0</v>
      </c>
      <c r="J155" s="2">
        <v>12</v>
      </c>
      <c r="K155" s="8">
        <f t="shared" si="10"/>
        <v>3.2527931593433493E-2</v>
      </c>
      <c r="L155" s="8">
        <f t="shared" si="11"/>
        <v>6.169665809768638E-3</v>
      </c>
      <c r="M155" s="2" t="str">
        <f t="shared" si="12"/>
        <v>organic</v>
      </c>
      <c r="N155" s="2" t="str">
        <f t="shared" si="13"/>
        <v>Feb</v>
      </c>
      <c r="O155" s="2">
        <f t="shared" si="14"/>
        <v>2990</v>
      </c>
    </row>
    <row r="156" spans="1:15" x14ac:dyDescent="0.3">
      <c r="A156" s="3">
        <v>45346</v>
      </c>
      <c r="B156" s="2" t="s">
        <v>14</v>
      </c>
      <c r="C156" s="2" t="s">
        <v>16</v>
      </c>
      <c r="D156" s="2">
        <v>60614</v>
      </c>
      <c r="E156" s="2">
        <v>190</v>
      </c>
      <c r="F156" s="2">
        <v>654</v>
      </c>
      <c r="G156" s="2">
        <v>526</v>
      </c>
      <c r="H156" s="2">
        <v>672</v>
      </c>
      <c r="I156" s="2">
        <v>0</v>
      </c>
      <c r="J156" s="2">
        <v>3</v>
      </c>
      <c r="K156" s="8">
        <f t="shared" si="10"/>
        <v>2.2602039132873595E-2</v>
      </c>
      <c r="L156" s="8">
        <f t="shared" si="11"/>
        <v>4.464285714285714E-3</v>
      </c>
      <c r="M156" s="2" t="str">
        <f t="shared" si="12"/>
        <v>organic</v>
      </c>
      <c r="N156" s="2" t="str">
        <f t="shared" si="13"/>
        <v>Feb</v>
      </c>
      <c r="O156" s="2">
        <f t="shared" si="14"/>
        <v>1370</v>
      </c>
    </row>
    <row r="157" spans="1:15" x14ac:dyDescent="0.3">
      <c r="A157" s="3">
        <v>45347</v>
      </c>
      <c r="B157" s="2" t="s">
        <v>11</v>
      </c>
      <c r="C157" s="2" t="s">
        <v>17</v>
      </c>
      <c r="D157" s="2">
        <v>1150</v>
      </c>
      <c r="E157" s="2">
        <v>1356</v>
      </c>
      <c r="F157" s="2">
        <v>1790</v>
      </c>
      <c r="G157" s="2">
        <v>1121</v>
      </c>
      <c r="H157" s="2">
        <v>956</v>
      </c>
      <c r="I157" s="2">
        <v>211</v>
      </c>
      <c r="J157" s="2">
        <v>6</v>
      </c>
      <c r="K157" s="8">
        <f t="shared" si="10"/>
        <v>3.7104347826086959</v>
      </c>
      <c r="L157" s="8">
        <f t="shared" si="11"/>
        <v>6.2761506276150627E-3</v>
      </c>
      <c r="M157" s="2" t="str">
        <f t="shared" si="12"/>
        <v>paid</v>
      </c>
      <c r="N157" s="2" t="str">
        <f t="shared" si="13"/>
        <v>Feb</v>
      </c>
      <c r="O157" s="2">
        <f t="shared" si="14"/>
        <v>4267</v>
      </c>
    </row>
    <row r="158" spans="1:15" x14ac:dyDescent="0.3">
      <c r="A158" s="3">
        <v>45348</v>
      </c>
      <c r="B158" s="2" t="s">
        <v>15</v>
      </c>
      <c r="C158" s="2" t="s">
        <v>17</v>
      </c>
      <c r="D158" s="2">
        <v>48419</v>
      </c>
      <c r="E158" s="2">
        <v>1285</v>
      </c>
      <c r="F158" s="2">
        <v>1559</v>
      </c>
      <c r="G158" s="2">
        <v>1030</v>
      </c>
      <c r="H158" s="2">
        <v>1290</v>
      </c>
      <c r="I158" s="2">
        <v>226</v>
      </c>
      <c r="J158" s="2">
        <v>97</v>
      </c>
      <c r="K158" s="8">
        <f t="shared" si="10"/>
        <v>8.0009913463722923E-2</v>
      </c>
      <c r="L158" s="8">
        <f t="shared" si="11"/>
        <v>7.5193798449612409E-2</v>
      </c>
      <c r="M158" s="2" t="str">
        <f t="shared" si="12"/>
        <v>paid</v>
      </c>
      <c r="N158" s="2" t="str">
        <f t="shared" si="13"/>
        <v>Feb</v>
      </c>
      <c r="O158" s="2">
        <f t="shared" si="14"/>
        <v>3874</v>
      </c>
    </row>
    <row r="159" spans="1:15" x14ac:dyDescent="0.3">
      <c r="A159" s="3">
        <v>45349</v>
      </c>
      <c r="B159" s="2" t="s">
        <v>12</v>
      </c>
      <c r="C159" s="2" t="s">
        <v>20</v>
      </c>
      <c r="D159" s="2">
        <v>36003</v>
      </c>
      <c r="E159" s="2">
        <v>1134</v>
      </c>
      <c r="F159" s="2">
        <v>278</v>
      </c>
      <c r="G159" s="2">
        <v>1909</v>
      </c>
      <c r="H159" s="2">
        <v>599</v>
      </c>
      <c r="I159" s="2">
        <v>0</v>
      </c>
      <c r="J159" s="2">
        <v>14</v>
      </c>
      <c r="K159" s="8">
        <f t="shared" si="10"/>
        <v>9.2242313140571616E-2</v>
      </c>
      <c r="L159" s="8">
        <f t="shared" si="11"/>
        <v>2.337228714524207E-2</v>
      </c>
      <c r="M159" s="2" t="str">
        <f t="shared" si="12"/>
        <v>organic</v>
      </c>
      <c r="N159" s="2" t="str">
        <f t="shared" si="13"/>
        <v>Feb</v>
      </c>
      <c r="O159" s="2">
        <f t="shared" si="14"/>
        <v>3321</v>
      </c>
    </row>
    <row r="160" spans="1:15" x14ac:dyDescent="0.3">
      <c r="A160" s="3">
        <v>45350</v>
      </c>
      <c r="B160" s="2" t="s">
        <v>10</v>
      </c>
      <c r="C160" s="2" t="s">
        <v>18</v>
      </c>
      <c r="D160" s="2">
        <v>16915</v>
      </c>
      <c r="E160" s="2">
        <v>69</v>
      </c>
      <c r="F160" s="2">
        <v>1300</v>
      </c>
      <c r="G160" s="2">
        <v>1256</v>
      </c>
      <c r="H160" s="2">
        <v>1646</v>
      </c>
      <c r="I160" s="2">
        <v>0</v>
      </c>
      <c r="J160" s="2">
        <v>7</v>
      </c>
      <c r="K160" s="8">
        <f t="shared" si="10"/>
        <v>0.15518770322199232</v>
      </c>
      <c r="L160" s="8">
        <f t="shared" si="11"/>
        <v>4.2527339003645198E-3</v>
      </c>
      <c r="M160" s="2" t="str">
        <f t="shared" si="12"/>
        <v>organic</v>
      </c>
      <c r="N160" s="2" t="str">
        <f t="shared" si="13"/>
        <v>Feb</v>
      </c>
      <c r="O160" s="2">
        <f t="shared" si="14"/>
        <v>2625</v>
      </c>
    </row>
    <row r="161" spans="1:15" x14ac:dyDescent="0.3">
      <c r="A161" s="3">
        <v>45351</v>
      </c>
      <c r="B161" s="2" t="s">
        <v>10</v>
      </c>
      <c r="C161" s="2" t="s">
        <v>20</v>
      </c>
      <c r="D161" s="2">
        <v>41730</v>
      </c>
      <c r="E161" s="2">
        <v>1138</v>
      </c>
      <c r="F161" s="2">
        <v>38</v>
      </c>
      <c r="G161" s="2">
        <v>1141</v>
      </c>
      <c r="H161" s="2">
        <v>845</v>
      </c>
      <c r="I161" s="2">
        <v>0</v>
      </c>
      <c r="J161" s="2">
        <v>2</v>
      </c>
      <c r="K161" s="8">
        <f t="shared" si="10"/>
        <v>5.552360412173496E-2</v>
      </c>
      <c r="L161" s="8">
        <f t="shared" si="11"/>
        <v>2.3668639053254438E-3</v>
      </c>
      <c r="M161" s="2" t="str">
        <f t="shared" si="12"/>
        <v>organic</v>
      </c>
      <c r="N161" s="2" t="str">
        <f t="shared" si="13"/>
        <v>Feb</v>
      </c>
      <c r="O161" s="2">
        <f t="shared" si="14"/>
        <v>2317</v>
      </c>
    </row>
    <row r="162" spans="1:15" x14ac:dyDescent="0.3">
      <c r="A162" s="3">
        <v>45352</v>
      </c>
      <c r="B162" s="2" t="s">
        <v>15</v>
      </c>
      <c r="C162" s="2" t="s">
        <v>16</v>
      </c>
      <c r="D162" s="2">
        <v>61482</v>
      </c>
      <c r="E162" s="2">
        <v>1949</v>
      </c>
      <c r="F162" s="2">
        <v>250</v>
      </c>
      <c r="G162" s="2">
        <v>1336</v>
      </c>
      <c r="H162" s="2">
        <v>1714</v>
      </c>
      <c r="I162" s="2">
        <v>0</v>
      </c>
      <c r="J162" s="2">
        <v>4</v>
      </c>
      <c r="K162" s="8">
        <f t="shared" si="10"/>
        <v>5.7496503041540616E-2</v>
      </c>
      <c r="L162" s="8">
        <f t="shared" si="11"/>
        <v>2.3337222870478411E-3</v>
      </c>
      <c r="M162" s="2" t="str">
        <f t="shared" si="12"/>
        <v>organic</v>
      </c>
      <c r="N162" s="2" t="str">
        <f t="shared" si="13"/>
        <v>Mar</v>
      </c>
      <c r="O162" s="2">
        <f t="shared" si="14"/>
        <v>3535</v>
      </c>
    </row>
    <row r="163" spans="1:15" x14ac:dyDescent="0.3">
      <c r="A163" s="3">
        <v>45353</v>
      </c>
      <c r="B163" s="2" t="s">
        <v>11</v>
      </c>
      <c r="C163" s="2" t="s">
        <v>19</v>
      </c>
      <c r="D163" s="2">
        <v>67698</v>
      </c>
      <c r="E163" s="2">
        <v>1454</v>
      </c>
      <c r="F163" s="2">
        <v>569</v>
      </c>
      <c r="G163" s="2">
        <v>860</v>
      </c>
      <c r="H163" s="2">
        <v>1719</v>
      </c>
      <c r="I163" s="2">
        <v>0</v>
      </c>
      <c r="J163" s="2">
        <v>15</v>
      </c>
      <c r="K163" s="8">
        <f t="shared" si="10"/>
        <v>4.2586191615705045E-2</v>
      </c>
      <c r="L163" s="8">
        <f t="shared" si="11"/>
        <v>8.7260034904013961E-3</v>
      </c>
      <c r="M163" s="2" t="str">
        <f t="shared" si="12"/>
        <v>organic</v>
      </c>
      <c r="N163" s="2" t="str">
        <f t="shared" si="13"/>
        <v>Mar</v>
      </c>
      <c r="O163" s="2">
        <f t="shared" si="14"/>
        <v>2883</v>
      </c>
    </row>
    <row r="164" spans="1:15" x14ac:dyDescent="0.3">
      <c r="A164" s="3">
        <v>45354</v>
      </c>
      <c r="B164" s="2" t="s">
        <v>11</v>
      </c>
      <c r="C164" s="2" t="s">
        <v>20</v>
      </c>
      <c r="D164" s="2">
        <v>60871</v>
      </c>
      <c r="E164" s="2">
        <v>1138</v>
      </c>
      <c r="F164" s="2">
        <v>306</v>
      </c>
      <c r="G164" s="2">
        <v>795</v>
      </c>
      <c r="H164" s="2">
        <v>400</v>
      </c>
      <c r="I164" s="2">
        <v>0</v>
      </c>
      <c r="J164" s="2">
        <v>29</v>
      </c>
      <c r="K164" s="8">
        <f t="shared" si="10"/>
        <v>3.6782704407681818E-2</v>
      </c>
      <c r="L164" s="8">
        <f t="shared" si="11"/>
        <v>7.2499999999999995E-2</v>
      </c>
      <c r="M164" s="2" t="str">
        <f t="shared" si="12"/>
        <v>organic</v>
      </c>
      <c r="N164" s="2" t="str">
        <f t="shared" si="13"/>
        <v>Mar</v>
      </c>
      <c r="O164" s="2">
        <f t="shared" si="14"/>
        <v>2239</v>
      </c>
    </row>
    <row r="165" spans="1:15" x14ac:dyDescent="0.3">
      <c r="A165" s="3">
        <v>45355</v>
      </c>
      <c r="B165" s="2" t="s">
        <v>14</v>
      </c>
      <c r="C165" s="2" t="s">
        <v>17</v>
      </c>
      <c r="D165" s="2">
        <v>98818</v>
      </c>
      <c r="E165" s="2">
        <v>1810</v>
      </c>
      <c r="F165" s="2">
        <v>289</v>
      </c>
      <c r="G165" s="2">
        <v>1779</v>
      </c>
      <c r="H165" s="2">
        <v>152</v>
      </c>
      <c r="I165" s="2">
        <v>141</v>
      </c>
      <c r="J165" s="2">
        <v>98</v>
      </c>
      <c r="K165" s="8">
        <f t="shared" si="10"/>
        <v>3.9243862454208744E-2</v>
      </c>
      <c r="L165" s="8">
        <f t="shared" si="11"/>
        <v>0.64473684210526316</v>
      </c>
      <c r="M165" s="2" t="str">
        <f t="shared" si="12"/>
        <v>paid</v>
      </c>
      <c r="N165" s="2" t="str">
        <f t="shared" si="13"/>
        <v>Mar</v>
      </c>
      <c r="O165" s="2">
        <f t="shared" si="14"/>
        <v>3878</v>
      </c>
    </row>
    <row r="166" spans="1:15" x14ac:dyDescent="0.3">
      <c r="A166" s="3">
        <v>45356</v>
      </c>
      <c r="B166" s="2" t="s">
        <v>11</v>
      </c>
      <c r="C166" s="2" t="s">
        <v>19</v>
      </c>
      <c r="D166" s="2">
        <v>67550</v>
      </c>
      <c r="E166" s="2">
        <v>557</v>
      </c>
      <c r="F166" s="2">
        <v>1690</v>
      </c>
      <c r="G166" s="2">
        <v>15</v>
      </c>
      <c r="H166" s="2">
        <v>589</v>
      </c>
      <c r="I166" s="2">
        <v>0</v>
      </c>
      <c r="J166" s="2">
        <v>23</v>
      </c>
      <c r="K166" s="8">
        <f t="shared" si="10"/>
        <v>3.3486306439674318E-2</v>
      </c>
      <c r="L166" s="8">
        <f t="shared" si="11"/>
        <v>3.9049235993208829E-2</v>
      </c>
      <c r="M166" s="2" t="str">
        <f t="shared" si="12"/>
        <v>organic</v>
      </c>
      <c r="N166" s="2" t="str">
        <f t="shared" si="13"/>
        <v>Mar</v>
      </c>
      <c r="O166" s="2">
        <f t="shared" si="14"/>
        <v>2262</v>
      </c>
    </row>
    <row r="167" spans="1:15" x14ac:dyDescent="0.3">
      <c r="A167" s="3">
        <v>45357</v>
      </c>
      <c r="B167" s="2" t="s">
        <v>13</v>
      </c>
      <c r="C167" s="2" t="s">
        <v>17</v>
      </c>
      <c r="D167" s="2">
        <v>77011</v>
      </c>
      <c r="E167" s="2">
        <v>1361</v>
      </c>
      <c r="F167" s="2">
        <v>1012</v>
      </c>
      <c r="G167" s="2">
        <v>1782</v>
      </c>
      <c r="H167" s="2">
        <v>314</v>
      </c>
      <c r="I167" s="2">
        <v>228</v>
      </c>
      <c r="J167" s="2">
        <v>68</v>
      </c>
      <c r="K167" s="8">
        <f t="shared" si="10"/>
        <v>5.3953331342275777E-2</v>
      </c>
      <c r="L167" s="8">
        <f t="shared" si="11"/>
        <v>0.21656050955414013</v>
      </c>
      <c r="M167" s="2" t="str">
        <f t="shared" si="12"/>
        <v>paid</v>
      </c>
      <c r="N167" s="2" t="str">
        <f t="shared" si="13"/>
        <v>Mar</v>
      </c>
      <c r="O167" s="2">
        <f t="shared" si="14"/>
        <v>4155</v>
      </c>
    </row>
    <row r="168" spans="1:15" x14ac:dyDescent="0.3">
      <c r="A168" s="3">
        <v>45358</v>
      </c>
      <c r="B168" s="2" t="s">
        <v>11</v>
      </c>
      <c r="C168" s="2" t="s">
        <v>19</v>
      </c>
      <c r="D168" s="2">
        <v>44573</v>
      </c>
      <c r="E168" s="2">
        <v>1140</v>
      </c>
      <c r="F168" s="2">
        <v>1572</v>
      </c>
      <c r="G168" s="2">
        <v>1122</v>
      </c>
      <c r="H168" s="2">
        <v>782</v>
      </c>
      <c r="I168" s="2">
        <v>0</v>
      </c>
      <c r="J168" s="2">
        <v>14</v>
      </c>
      <c r="K168" s="8">
        <f t="shared" si="10"/>
        <v>8.6016198146860207E-2</v>
      </c>
      <c r="L168" s="8">
        <f t="shared" si="11"/>
        <v>1.7902813299232736E-2</v>
      </c>
      <c r="M168" s="2" t="str">
        <f t="shared" si="12"/>
        <v>organic</v>
      </c>
      <c r="N168" s="2" t="str">
        <f t="shared" si="13"/>
        <v>Mar</v>
      </c>
      <c r="O168" s="2">
        <f t="shared" si="14"/>
        <v>3834</v>
      </c>
    </row>
    <row r="169" spans="1:15" x14ac:dyDescent="0.3">
      <c r="A169" s="3">
        <v>45359</v>
      </c>
      <c r="B169" s="2" t="s">
        <v>13</v>
      </c>
      <c r="C169" s="2" t="s">
        <v>20</v>
      </c>
      <c r="D169" s="2">
        <v>92422</v>
      </c>
      <c r="E169" s="2">
        <v>499</v>
      </c>
      <c r="F169" s="2">
        <v>1181</v>
      </c>
      <c r="G169" s="2">
        <v>794</v>
      </c>
      <c r="H169" s="2">
        <v>488</v>
      </c>
      <c r="I169" s="2">
        <v>0</v>
      </c>
      <c r="J169" s="2">
        <v>27</v>
      </c>
      <c r="K169" s="8">
        <f t="shared" si="10"/>
        <v>2.6768518318149359E-2</v>
      </c>
      <c r="L169" s="8">
        <f t="shared" si="11"/>
        <v>5.5327868852459015E-2</v>
      </c>
      <c r="M169" s="2" t="str">
        <f t="shared" si="12"/>
        <v>organic</v>
      </c>
      <c r="N169" s="2" t="str">
        <f t="shared" si="13"/>
        <v>Mar</v>
      </c>
      <c r="O169" s="2">
        <f t="shared" si="14"/>
        <v>2474</v>
      </c>
    </row>
    <row r="170" spans="1:15" x14ac:dyDescent="0.3">
      <c r="A170" s="3">
        <v>45360</v>
      </c>
      <c r="B170" s="2" t="s">
        <v>11</v>
      </c>
      <c r="C170" s="2" t="s">
        <v>16</v>
      </c>
      <c r="D170" s="2">
        <v>42704</v>
      </c>
      <c r="E170" s="2">
        <v>1535</v>
      </c>
      <c r="F170" s="2">
        <v>978</v>
      </c>
      <c r="G170" s="2">
        <v>1454</v>
      </c>
      <c r="H170" s="2">
        <v>1880</v>
      </c>
      <c r="I170" s="2">
        <v>0</v>
      </c>
      <c r="J170" s="2">
        <v>25</v>
      </c>
      <c r="K170" s="8">
        <f t="shared" si="10"/>
        <v>9.289527913076058E-2</v>
      </c>
      <c r="L170" s="8">
        <f t="shared" si="11"/>
        <v>1.3297872340425532E-2</v>
      </c>
      <c r="M170" s="2" t="str">
        <f t="shared" si="12"/>
        <v>organic</v>
      </c>
      <c r="N170" s="2" t="str">
        <f t="shared" si="13"/>
        <v>Mar</v>
      </c>
      <c r="O170" s="2">
        <f t="shared" si="14"/>
        <v>3967</v>
      </c>
    </row>
    <row r="171" spans="1:15" x14ac:dyDescent="0.3">
      <c r="A171" s="3">
        <v>45361</v>
      </c>
      <c r="B171" s="2" t="s">
        <v>11</v>
      </c>
      <c r="C171" s="2" t="s">
        <v>18</v>
      </c>
      <c r="D171" s="2">
        <v>87991</v>
      </c>
      <c r="E171" s="2">
        <v>1632</v>
      </c>
      <c r="F171" s="2">
        <v>1690</v>
      </c>
      <c r="G171" s="2">
        <v>1345</v>
      </c>
      <c r="H171" s="2">
        <v>321</v>
      </c>
      <c r="I171" s="2">
        <v>0</v>
      </c>
      <c r="J171" s="2">
        <v>15</v>
      </c>
      <c r="K171" s="8">
        <f t="shared" si="10"/>
        <v>5.3039515404984604E-2</v>
      </c>
      <c r="L171" s="8">
        <f t="shared" si="11"/>
        <v>4.6728971962616821E-2</v>
      </c>
      <c r="M171" s="2" t="str">
        <f t="shared" si="12"/>
        <v>organic</v>
      </c>
      <c r="N171" s="2" t="str">
        <f t="shared" si="13"/>
        <v>Mar</v>
      </c>
      <c r="O171" s="2">
        <f t="shared" si="14"/>
        <v>4667</v>
      </c>
    </row>
    <row r="172" spans="1:15" x14ac:dyDescent="0.3">
      <c r="A172" s="3">
        <v>45362</v>
      </c>
      <c r="B172" s="2" t="s">
        <v>12</v>
      </c>
      <c r="C172" s="2" t="s">
        <v>20</v>
      </c>
      <c r="D172" s="2">
        <v>66836</v>
      </c>
      <c r="E172" s="2">
        <v>1987</v>
      </c>
      <c r="F172" s="2">
        <v>1218</v>
      </c>
      <c r="G172" s="2">
        <v>689</v>
      </c>
      <c r="H172" s="2">
        <v>1791</v>
      </c>
      <c r="I172" s="2">
        <v>0</v>
      </c>
      <c r="J172" s="2">
        <v>3</v>
      </c>
      <c r="K172" s="8">
        <f t="shared" si="10"/>
        <v>5.8262014483212637E-2</v>
      </c>
      <c r="L172" s="8">
        <f t="shared" si="11"/>
        <v>1.6750418760469012E-3</v>
      </c>
      <c r="M172" s="2" t="str">
        <f t="shared" si="12"/>
        <v>organic</v>
      </c>
      <c r="N172" s="2" t="str">
        <f t="shared" si="13"/>
        <v>Mar</v>
      </c>
      <c r="O172" s="2">
        <f t="shared" si="14"/>
        <v>3894</v>
      </c>
    </row>
    <row r="173" spans="1:15" x14ac:dyDescent="0.3">
      <c r="A173" s="3">
        <v>45363</v>
      </c>
      <c r="B173" s="2" t="s">
        <v>11</v>
      </c>
      <c r="C173" s="2" t="s">
        <v>16</v>
      </c>
      <c r="D173" s="2">
        <v>69937</v>
      </c>
      <c r="E173" s="2">
        <v>1874</v>
      </c>
      <c r="F173" s="2">
        <v>945</v>
      </c>
      <c r="G173" s="2">
        <v>41</v>
      </c>
      <c r="H173" s="2">
        <v>1489</v>
      </c>
      <c r="I173" s="2">
        <v>0</v>
      </c>
      <c r="J173" s="2">
        <v>4</v>
      </c>
      <c r="K173" s="8">
        <f t="shared" si="10"/>
        <v>4.0893947409811685E-2</v>
      </c>
      <c r="L173" s="8">
        <f t="shared" si="11"/>
        <v>2.6863666890530559E-3</v>
      </c>
      <c r="M173" s="2" t="str">
        <f t="shared" si="12"/>
        <v>organic</v>
      </c>
      <c r="N173" s="2" t="str">
        <f t="shared" si="13"/>
        <v>Mar</v>
      </c>
      <c r="O173" s="2">
        <f t="shared" si="14"/>
        <v>2860</v>
      </c>
    </row>
    <row r="174" spans="1:15" x14ac:dyDescent="0.3">
      <c r="A174" s="3">
        <v>45364</v>
      </c>
      <c r="B174" s="2" t="s">
        <v>11</v>
      </c>
      <c r="C174" s="2" t="s">
        <v>20</v>
      </c>
      <c r="D174" s="2">
        <v>10807</v>
      </c>
      <c r="E174" s="2">
        <v>971</v>
      </c>
      <c r="F174" s="2">
        <v>1610</v>
      </c>
      <c r="G174" s="2">
        <v>1994</v>
      </c>
      <c r="H174" s="2">
        <v>552</v>
      </c>
      <c r="I174" s="2">
        <v>0</v>
      </c>
      <c r="J174" s="2">
        <v>10</v>
      </c>
      <c r="K174" s="8">
        <f t="shared" si="10"/>
        <v>0.42333672619598406</v>
      </c>
      <c r="L174" s="8">
        <f t="shared" si="11"/>
        <v>1.8115942028985508E-2</v>
      </c>
      <c r="M174" s="2" t="str">
        <f t="shared" si="12"/>
        <v>organic</v>
      </c>
      <c r="N174" s="2" t="str">
        <f t="shared" si="13"/>
        <v>Mar</v>
      </c>
      <c r="O174" s="2">
        <f t="shared" si="14"/>
        <v>4575</v>
      </c>
    </row>
    <row r="175" spans="1:15" x14ac:dyDescent="0.3">
      <c r="A175" s="3">
        <v>45365</v>
      </c>
      <c r="B175" s="2" t="s">
        <v>14</v>
      </c>
      <c r="C175" s="2" t="s">
        <v>18</v>
      </c>
      <c r="D175" s="2">
        <v>86175</v>
      </c>
      <c r="E175" s="2">
        <v>174</v>
      </c>
      <c r="F175" s="2">
        <v>1754</v>
      </c>
      <c r="G175" s="2">
        <v>682</v>
      </c>
      <c r="H175" s="2">
        <v>1755</v>
      </c>
      <c r="I175" s="2">
        <v>0</v>
      </c>
      <c r="J175" s="2">
        <v>21</v>
      </c>
      <c r="K175" s="8">
        <f t="shared" si="10"/>
        <v>3.0287206266318537E-2</v>
      </c>
      <c r="L175" s="8">
        <f t="shared" si="11"/>
        <v>1.1965811965811967E-2</v>
      </c>
      <c r="M175" s="2" t="str">
        <f t="shared" si="12"/>
        <v>organic</v>
      </c>
      <c r="N175" s="2" t="str">
        <f t="shared" si="13"/>
        <v>Mar</v>
      </c>
      <c r="O175" s="2">
        <f t="shared" si="14"/>
        <v>2610</v>
      </c>
    </row>
    <row r="176" spans="1:15" x14ac:dyDescent="0.3">
      <c r="A176" s="3">
        <v>45366</v>
      </c>
      <c r="B176" s="2" t="s">
        <v>14</v>
      </c>
      <c r="C176" s="2" t="s">
        <v>18</v>
      </c>
      <c r="D176" s="2">
        <v>42505</v>
      </c>
      <c r="E176" s="2">
        <v>1293</v>
      </c>
      <c r="F176" s="2">
        <v>1481</v>
      </c>
      <c r="G176" s="2">
        <v>1827</v>
      </c>
      <c r="H176" s="2">
        <v>1565</v>
      </c>
      <c r="I176" s="2">
        <v>0</v>
      </c>
      <c r="J176" s="2">
        <v>15</v>
      </c>
      <c r="K176" s="8">
        <f t="shared" si="10"/>
        <v>0.10824608869544759</v>
      </c>
      <c r="L176" s="8">
        <f t="shared" si="11"/>
        <v>9.5846645367412137E-3</v>
      </c>
      <c r="M176" s="2" t="str">
        <f t="shared" si="12"/>
        <v>organic</v>
      </c>
      <c r="N176" s="2" t="str">
        <f t="shared" si="13"/>
        <v>Mar</v>
      </c>
      <c r="O176" s="2">
        <f t="shared" si="14"/>
        <v>4601</v>
      </c>
    </row>
    <row r="177" spans="1:15" x14ac:dyDescent="0.3">
      <c r="A177" s="3">
        <v>45367</v>
      </c>
      <c r="B177" s="2" t="s">
        <v>14</v>
      </c>
      <c r="C177" s="2" t="s">
        <v>16</v>
      </c>
      <c r="D177" s="2">
        <v>81931</v>
      </c>
      <c r="E177" s="2">
        <v>150</v>
      </c>
      <c r="F177" s="2">
        <v>490</v>
      </c>
      <c r="G177" s="2">
        <v>1302</v>
      </c>
      <c r="H177" s="2">
        <v>1411</v>
      </c>
      <c r="I177" s="2">
        <v>0</v>
      </c>
      <c r="J177" s="2">
        <v>29</v>
      </c>
      <c r="K177" s="8">
        <f t="shared" si="10"/>
        <v>2.3702871928818151E-2</v>
      </c>
      <c r="L177" s="8">
        <f t="shared" si="11"/>
        <v>2.0552799433026223E-2</v>
      </c>
      <c r="M177" s="2" t="str">
        <f t="shared" si="12"/>
        <v>organic</v>
      </c>
      <c r="N177" s="2" t="str">
        <f t="shared" si="13"/>
        <v>Mar</v>
      </c>
      <c r="O177" s="2">
        <f t="shared" si="14"/>
        <v>1942</v>
      </c>
    </row>
    <row r="178" spans="1:15" x14ac:dyDescent="0.3">
      <c r="A178" s="3">
        <v>45368</v>
      </c>
      <c r="B178" s="2" t="s">
        <v>13</v>
      </c>
      <c r="C178" s="2" t="s">
        <v>20</v>
      </c>
      <c r="D178" s="2">
        <v>98880</v>
      </c>
      <c r="E178" s="2">
        <v>195</v>
      </c>
      <c r="F178" s="2">
        <v>898</v>
      </c>
      <c r="G178" s="2">
        <v>211</v>
      </c>
      <c r="H178" s="2">
        <v>1567</v>
      </c>
      <c r="I178" s="2">
        <v>0</v>
      </c>
      <c r="J178" s="2">
        <v>20</v>
      </c>
      <c r="K178" s="8">
        <f t="shared" si="10"/>
        <v>1.3187702265372168E-2</v>
      </c>
      <c r="L178" s="8">
        <f t="shared" si="11"/>
        <v>1.2763241863433313E-2</v>
      </c>
      <c r="M178" s="2" t="str">
        <f t="shared" si="12"/>
        <v>organic</v>
      </c>
      <c r="N178" s="2" t="str">
        <f t="shared" si="13"/>
        <v>Mar</v>
      </c>
      <c r="O178" s="2">
        <f t="shared" si="14"/>
        <v>1304</v>
      </c>
    </row>
    <row r="179" spans="1:15" x14ac:dyDescent="0.3">
      <c r="A179" s="3">
        <v>45369</v>
      </c>
      <c r="B179" s="2" t="s">
        <v>10</v>
      </c>
      <c r="C179" s="2" t="s">
        <v>16</v>
      </c>
      <c r="D179" s="2">
        <v>59153</v>
      </c>
      <c r="E179" s="2">
        <v>350</v>
      </c>
      <c r="F179" s="2">
        <v>1431</v>
      </c>
      <c r="G179" s="2">
        <v>623</v>
      </c>
      <c r="H179" s="2">
        <v>1860</v>
      </c>
      <c r="I179" s="2">
        <v>0</v>
      </c>
      <c r="J179" s="2">
        <v>0</v>
      </c>
      <c r="K179" s="8">
        <f t="shared" si="10"/>
        <v>4.0640373269318547E-2</v>
      </c>
      <c r="L179" s="8">
        <f t="shared" si="11"/>
        <v>0</v>
      </c>
      <c r="M179" s="2" t="str">
        <f t="shared" si="12"/>
        <v>organic</v>
      </c>
      <c r="N179" s="2" t="str">
        <f t="shared" si="13"/>
        <v>Mar</v>
      </c>
      <c r="O179" s="2">
        <f t="shared" si="14"/>
        <v>2404</v>
      </c>
    </row>
    <row r="180" spans="1:15" x14ac:dyDescent="0.3">
      <c r="A180" s="3">
        <v>45370</v>
      </c>
      <c r="B180" s="2" t="s">
        <v>12</v>
      </c>
      <c r="C180" s="2" t="s">
        <v>19</v>
      </c>
      <c r="D180" s="2">
        <v>8355</v>
      </c>
      <c r="E180" s="2">
        <v>610</v>
      </c>
      <c r="F180" s="2">
        <v>744</v>
      </c>
      <c r="G180" s="2">
        <v>777</v>
      </c>
      <c r="H180" s="2">
        <v>892</v>
      </c>
      <c r="I180" s="2">
        <v>0</v>
      </c>
      <c r="J180" s="2">
        <v>4</v>
      </c>
      <c r="K180" s="8">
        <f t="shared" si="10"/>
        <v>0.25505685218432078</v>
      </c>
      <c r="L180" s="8">
        <f t="shared" si="11"/>
        <v>4.4843049327354259E-3</v>
      </c>
      <c r="M180" s="2" t="str">
        <f t="shared" si="12"/>
        <v>organic</v>
      </c>
      <c r="N180" s="2" t="str">
        <f t="shared" si="13"/>
        <v>Mar</v>
      </c>
      <c r="O180" s="2">
        <f t="shared" si="14"/>
        <v>2131</v>
      </c>
    </row>
    <row r="181" spans="1:15" x14ac:dyDescent="0.3">
      <c r="A181" s="3">
        <v>45371</v>
      </c>
      <c r="B181" s="2" t="s">
        <v>15</v>
      </c>
      <c r="C181" s="2" t="s">
        <v>17</v>
      </c>
      <c r="D181" s="2">
        <v>55008</v>
      </c>
      <c r="E181" s="2">
        <v>1169</v>
      </c>
      <c r="F181" s="2">
        <v>1406</v>
      </c>
      <c r="G181" s="2">
        <v>1633</v>
      </c>
      <c r="H181" s="2">
        <v>378</v>
      </c>
      <c r="I181" s="2">
        <v>87</v>
      </c>
      <c r="J181" s="2">
        <v>22</v>
      </c>
      <c r="K181" s="8">
        <f t="shared" si="10"/>
        <v>7.6497963932518911E-2</v>
      </c>
      <c r="L181" s="8">
        <f t="shared" si="11"/>
        <v>5.8201058201058198E-2</v>
      </c>
      <c r="M181" s="2" t="str">
        <f t="shared" si="12"/>
        <v>paid</v>
      </c>
      <c r="N181" s="2" t="str">
        <f t="shared" si="13"/>
        <v>Mar</v>
      </c>
      <c r="O181" s="2">
        <f t="shared" si="14"/>
        <v>4208</v>
      </c>
    </row>
    <row r="182" spans="1:15" x14ac:dyDescent="0.3">
      <c r="A182" s="3">
        <v>45372</v>
      </c>
      <c r="B182" s="2" t="s">
        <v>12</v>
      </c>
      <c r="C182" s="2" t="s">
        <v>17</v>
      </c>
      <c r="D182" s="2">
        <v>51140</v>
      </c>
      <c r="E182" s="2">
        <v>1279</v>
      </c>
      <c r="F182" s="2">
        <v>1409</v>
      </c>
      <c r="G182" s="2">
        <v>503</v>
      </c>
      <c r="H182" s="2">
        <v>1029</v>
      </c>
      <c r="I182" s="2">
        <v>467</v>
      </c>
      <c r="J182" s="2">
        <v>74</v>
      </c>
      <c r="K182" s="8">
        <f t="shared" si="10"/>
        <v>6.2397340633554947E-2</v>
      </c>
      <c r="L182" s="8">
        <f t="shared" si="11"/>
        <v>7.1914480077745382E-2</v>
      </c>
      <c r="M182" s="2" t="str">
        <f t="shared" si="12"/>
        <v>paid</v>
      </c>
      <c r="N182" s="2" t="str">
        <f t="shared" si="13"/>
        <v>Mar</v>
      </c>
      <c r="O182" s="2">
        <f t="shared" si="14"/>
        <v>3191</v>
      </c>
    </row>
    <row r="183" spans="1:15" x14ac:dyDescent="0.3">
      <c r="A183" s="3">
        <v>45373</v>
      </c>
      <c r="B183" s="2" t="s">
        <v>15</v>
      </c>
      <c r="C183" s="2" t="s">
        <v>20</v>
      </c>
      <c r="D183" s="2">
        <v>61443</v>
      </c>
      <c r="E183" s="2">
        <v>1316</v>
      </c>
      <c r="F183" s="2">
        <v>530</v>
      </c>
      <c r="G183" s="2">
        <v>951</v>
      </c>
      <c r="H183" s="2">
        <v>532</v>
      </c>
      <c r="I183" s="2">
        <v>0</v>
      </c>
      <c r="J183" s="2">
        <v>21</v>
      </c>
      <c r="K183" s="8">
        <f t="shared" si="10"/>
        <v>4.5521865794313429E-2</v>
      </c>
      <c r="L183" s="8">
        <f t="shared" si="11"/>
        <v>3.9473684210526314E-2</v>
      </c>
      <c r="M183" s="2" t="str">
        <f t="shared" si="12"/>
        <v>organic</v>
      </c>
      <c r="N183" s="2" t="str">
        <f t="shared" si="13"/>
        <v>Mar</v>
      </c>
      <c r="O183" s="2">
        <f t="shared" si="14"/>
        <v>2797</v>
      </c>
    </row>
    <row r="184" spans="1:15" x14ac:dyDescent="0.3">
      <c r="A184" s="3">
        <v>45374</v>
      </c>
      <c r="B184" s="2" t="s">
        <v>12</v>
      </c>
      <c r="C184" s="2" t="s">
        <v>18</v>
      </c>
      <c r="D184" s="2">
        <v>38700</v>
      </c>
      <c r="E184" s="2">
        <v>1397</v>
      </c>
      <c r="F184" s="2">
        <v>1129</v>
      </c>
      <c r="G184" s="2">
        <v>333</v>
      </c>
      <c r="H184" s="2">
        <v>161</v>
      </c>
      <c r="I184" s="2">
        <v>0</v>
      </c>
      <c r="J184" s="2">
        <v>14</v>
      </c>
      <c r="K184" s="8">
        <f t="shared" si="10"/>
        <v>7.3875968992248062E-2</v>
      </c>
      <c r="L184" s="8">
        <f t="shared" si="11"/>
        <v>8.6956521739130432E-2</v>
      </c>
      <c r="M184" s="2" t="str">
        <f t="shared" si="12"/>
        <v>organic</v>
      </c>
      <c r="N184" s="2" t="str">
        <f t="shared" si="13"/>
        <v>Mar</v>
      </c>
      <c r="O184" s="2">
        <f t="shared" si="14"/>
        <v>2859</v>
      </c>
    </row>
    <row r="185" spans="1:15" x14ac:dyDescent="0.3">
      <c r="A185" s="3">
        <v>45375</v>
      </c>
      <c r="B185" s="2" t="s">
        <v>13</v>
      </c>
      <c r="C185" s="2" t="s">
        <v>17</v>
      </c>
      <c r="D185" s="2">
        <v>40210</v>
      </c>
      <c r="E185" s="2">
        <v>1318</v>
      </c>
      <c r="F185" s="2">
        <v>1980</v>
      </c>
      <c r="G185" s="2">
        <v>878</v>
      </c>
      <c r="H185" s="2">
        <v>1423</v>
      </c>
      <c r="I185" s="2">
        <v>128</v>
      </c>
      <c r="J185" s="2">
        <v>58</v>
      </c>
      <c r="K185" s="8">
        <f t="shared" si="10"/>
        <v>0.10385476249689132</v>
      </c>
      <c r="L185" s="8">
        <f t="shared" si="11"/>
        <v>4.0758959943780745E-2</v>
      </c>
      <c r="M185" s="2" t="str">
        <f t="shared" si="12"/>
        <v>paid</v>
      </c>
      <c r="N185" s="2" t="str">
        <f t="shared" si="13"/>
        <v>Mar</v>
      </c>
      <c r="O185" s="2">
        <f t="shared" si="14"/>
        <v>4176</v>
      </c>
    </row>
    <row r="186" spans="1:15" x14ac:dyDescent="0.3">
      <c r="A186" s="3">
        <v>45376</v>
      </c>
      <c r="B186" s="2" t="s">
        <v>13</v>
      </c>
      <c r="C186" s="2" t="s">
        <v>20</v>
      </c>
      <c r="D186" s="2">
        <v>51422</v>
      </c>
      <c r="E186" s="2">
        <v>1757</v>
      </c>
      <c r="F186" s="2">
        <v>999</v>
      </c>
      <c r="G186" s="2">
        <v>228</v>
      </c>
      <c r="H186" s="2">
        <v>495</v>
      </c>
      <c r="I186" s="2">
        <v>0</v>
      </c>
      <c r="J186" s="2">
        <v>12</v>
      </c>
      <c r="K186" s="8">
        <f t="shared" si="10"/>
        <v>5.8029637120298704E-2</v>
      </c>
      <c r="L186" s="8">
        <f t="shared" si="11"/>
        <v>2.4242424242424242E-2</v>
      </c>
      <c r="M186" s="2" t="str">
        <f t="shared" si="12"/>
        <v>organic</v>
      </c>
      <c r="N186" s="2" t="str">
        <f t="shared" si="13"/>
        <v>Mar</v>
      </c>
      <c r="O186" s="2">
        <f t="shared" si="14"/>
        <v>2984</v>
      </c>
    </row>
    <row r="187" spans="1:15" x14ac:dyDescent="0.3">
      <c r="A187" s="3">
        <v>45377</v>
      </c>
      <c r="B187" s="2" t="s">
        <v>14</v>
      </c>
      <c r="C187" s="2" t="s">
        <v>19</v>
      </c>
      <c r="D187" s="2">
        <v>76341</v>
      </c>
      <c r="E187" s="2">
        <v>615</v>
      </c>
      <c r="F187" s="2">
        <v>1442</v>
      </c>
      <c r="G187" s="2">
        <v>614</v>
      </c>
      <c r="H187" s="2">
        <v>54</v>
      </c>
      <c r="I187" s="2">
        <v>0</v>
      </c>
      <c r="J187" s="2">
        <v>26</v>
      </c>
      <c r="K187" s="8">
        <f t="shared" si="10"/>
        <v>3.4987752321819207E-2</v>
      </c>
      <c r="L187" s="8">
        <f t="shared" si="11"/>
        <v>0.48148148148148145</v>
      </c>
      <c r="M187" s="2" t="str">
        <f t="shared" si="12"/>
        <v>organic</v>
      </c>
      <c r="N187" s="2" t="str">
        <f t="shared" si="13"/>
        <v>Mar</v>
      </c>
      <c r="O187" s="2">
        <f t="shared" si="14"/>
        <v>2671</v>
      </c>
    </row>
    <row r="188" spans="1:15" x14ac:dyDescent="0.3">
      <c r="A188" s="3">
        <v>45378</v>
      </c>
      <c r="B188" s="2" t="s">
        <v>10</v>
      </c>
      <c r="C188" s="2" t="s">
        <v>18</v>
      </c>
      <c r="D188" s="2">
        <v>36976</v>
      </c>
      <c r="E188" s="2">
        <v>26</v>
      </c>
      <c r="F188" s="2">
        <v>1169</v>
      </c>
      <c r="G188" s="2">
        <v>1781</v>
      </c>
      <c r="H188" s="2">
        <v>1414</v>
      </c>
      <c r="I188" s="2">
        <v>0</v>
      </c>
      <c r="J188" s="2">
        <v>24</v>
      </c>
      <c r="K188" s="8">
        <f t="shared" si="10"/>
        <v>8.0484638684552148E-2</v>
      </c>
      <c r="L188" s="8">
        <f t="shared" si="11"/>
        <v>1.6973125884016973E-2</v>
      </c>
      <c r="M188" s="2" t="str">
        <f t="shared" si="12"/>
        <v>organic</v>
      </c>
      <c r="N188" s="2" t="str">
        <f t="shared" si="13"/>
        <v>Mar</v>
      </c>
      <c r="O188" s="2">
        <f t="shared" si="14"/>
        <v>2976</v>
      </c>
    </row>
    <row r="189" spans="1:15" x14ac:dyDescent="0.3">
      <c r="A189" s="3">
        <v>45379</v>
      </c>
      <c r="B189" s="2" t="s">
        <v>10</v>
      </c>
      <c r="C189" s="2" t="s">
        <v>16</v>
      </c>
      <c r="D189" s="2">
        <v>80482</v>
      </c>
      <c r="E189" s="2">
        <v>1536</v>
      </c>
      <c r="F189" s="2">
        <v>1027</v>
      </c>
      <c r="G189" s="2">
        <v>1715</v>
      </c>
      <c r="H189" s="2">
        <v>1861</v>
      </c>
      <c r="I189" s="2">
        <v>0</v>
      </c>
      <c r="J189" s="2">
        <v>28</v>
      </c>
      <c r="K189" s="8">
        <f t="shared" si="10"/>
        <v>5.3154742675380832E-2</v>
      </c>
      <c r="L189" s="8">
        <f t="shared" si="11"/>
        <v>1.5045674368619023E-2</v>
      </c>
      <c r="M189" s="2" t="str">
        <f t="shared" si="12"/>
        <v>organic</v>
      </c>
      <c r="N189" s="2" t="str">
        <f t="shared" si="13"/>
        <v>Mar</v>
      </c>
      <c r="O189" s="2">
        <f t="shared" si="14"/>
        <v>4278</v>
      </c>
    </row>
    <row r="190" spans="1:15" x14ac:dyDescent="0.3">
      <c r="A190" s="3">
        <v>45380</v>
      </c>
      <c r="B190" s="2" t="s">
        <v>13</v>
      </c>
      <c r="C190" s="2" t="s">
        <v>20</v>
      </c>
      <c r="D190" s="2">
        <v>80569</v>
      </c>
      <c r="E190" s="2">
        <v>1652</v>
      </c>
      <c r="F190" s="2">
        <v>731</v>
      </c>
      <c r="G190" s="2">
        <v>458</v>
      </c>
      <c r="H190" s="2">
        <v>1313</v>
      </c>
      <c r="I190" s="2">
        <v>0</v>
      </c>
      <c r="J190" s="2">
        <v>6</v>
      </c>
      <c r="K190" s="8">
        <f t="shared" si="10"/>
        <v>3.5261701150566593E-2</v>
      </c>
      <c r="L190" s="8">
        <f t="shared" si="11"/>
        <v>4.56968773800457E-3</v>
      </c>
      <c r="M190" s="2" t="str">
        <f t="shared" si="12"/>
        <v>organic</v>
      </c>
      <c r="N190" s="2" t="str">
        <f t="shared" si="13"/>
        <v>Mar</v>
      </c>
      <c r="O190" s="2">
        <f t="shared" si="14"/>
        <v>2841</v>
      </c>
    </row>
    <row r="191" spans="1:15" x14ac:dyDescent="0.3">
      <c r="A191" s="3">
        <v>45381</v>
      </c>
      <c r="B191" s="2" t="s">
        <v>14</v>
      </c>
      <c r="C191" s="2" t="s">
        <v>19</v>
      </c>
      <c r="D191" s="2">
        <v>89835</v>
      </c>
      <c r="E191" s="2">
        <v>1557</v>
      </c>
      <c r="F191" s="2">
        <v>1486</v>
      </c>
      <c r="G191" s="2">
        <v>1581</v>
      </c>
      <c r="H191" s="2">
        <v>1360</v>
      </c>
      <c r="I191" s="2">
        <v>0</v>
      </c>
      <c r="J191" s="2">
        <v>21</v>
      </c>
      <c r="K191" s="8">
        <f t="shared" si="10"/>
        <v>5.1472143373963379E-2</v>
      </c>
      <c r="L191" s="8">
        <f t="shared" si="11"/>
        <v>1.5441176470588236E-2</v>
      </c>
      <c r="M191" s="2" t="str">
        <f t="shared" si="12"/>
        <v>organic</v>
      </c>
      <c r="N191" s="2" t="str">
        <f t="shared" si="13"/>
        <v>Mar</v>
      </c>
      <c r="O191" s="2">
        <f t="shared" si="14"/>
        <v>4624</v>
      </c>
    </row>
    <row r="192" spans="1:15" x14ac:dyDescent="0.3">
      <c r="A192" s="3">
        <v>45382</v>
      </c>
      <c r="B192" s="2" t="s">
        <v>15</v>
      </c>
      <c r="C192" s="2" t="s">
        <v>16</v>
      </c>
      <c r="D192" s="2">
        <v>83242</v>
      </c>
      <c r="E192" s="2">
        <v>1333</v>
      </c>
      <c r="F192" s="2">
        <v>90</v>
      </c>
      <c r="G192" s="2">
        <v>642</v>
      </c>
      <c r="H192" s="2">
        <v>1625</v>
      </c>
      <c r="I192" s="2">
        <v>0</v>
      </c>
      <c r="J192" s="2">
        <v>14</v>
      </c>
      <c r="K192" s="8">
        <f t="shared" si="10"/>
        <v>2.4807188678791958E-2</v>
      </c>
      <c r="L192" s="8">
        <f t="shared" si="11"/>
        <v>8.615384615384615E-3</v>
      </c>
      <c r="M192" s="2" t="str">
        <f t="shared" si="12"/>
        <v>organic</v>
      </c>
      <c r="N192" s="2" t="str">
        <f t="shared" si="13"/>
        <v>Mar</v>
      </c>
      <c r="O192" s="2">
        <f t="shared" si="14"/>
        <v>2065</v>
      </c>
    </row>
    <row r="193" spans="1:15" x14ac:dyDescent="0.3">
      <c r="A193" s="3">
        <v>45383</v>
      </c>
      <c r="B193" s="2" t="s">
        <v>12</v>
      </c>
      <c r="C193" s="2" t="s">
        <v>17</v>
      </c>
      <c r="D193" s="2">
        <v>48823</v>
      </c>
      <c r="E193" s="2">
        <v>1509</v>
      </c>
      <c r="F193" s="2">
        <v>279</v>
      </c>
      <c r="G193" s="2">
        <v>194</v>
      </c>
      <c r="H193" s="2">
        <v>1872</v>
      </c>
      <c r="I193" s="2">
        <v>151</v>
      </c>
      <c r="J193" s="2">
        <v>41</v>
      </c>
      <c r="K193" s="8">
        <f t="shared" si="10"/>
        <v>4.059562091637138E-2</v>
      </c>
      <c r="L193" s="8">
        <f t="shared" si="11"/>
        <v>2.19017094017094E-2</v>
      </c>
      <c r="M193" s="2" t="str">
        <f t="shared" si="12"/>
        <v>paid</v>
      </c>
      <c r="N193" s="2" t="str">
        <f t="shared" si="13"/>
        <v>Apr</v>
      </c>
      <c r="O193" s="2">
        <f t="shared" si="14"/>
        <v>1982</v>
      </c>
    </row>
    <row r="194" spans="1:15" x14ac:dyDescent="0.3">
      <c r="A194" s="3">
        <v>45384</v>
      </c>
      <c r="B194" s="2" t="s">
        <v>10</v>
      </c>
      <c r="C194" s="2" t="s">
        <v>18</v>
      </c>
      <c r="D194" s="2">
        <v>24021</v>
      </c>
      <c r="E194" s="2">
        <v>421</v>
      </c>
      <c r="F194" s="2">
        <v>280</v>
      </c>
      <c r="G194" s="2">
        <v>1620</v>
      </c>
      <c r="H194" s="2">
        <v>1114</v>
      </c>
      <c r="I194" s="2">
        <v>0</v>
      </c>
      <c r="J194" s="2">
        <v>28</v>
      </c>
      <c r="K194" s="8">
        <f t="shared" si="10"/>
        <v>9.662378751925399E-2</v>
      </c>
      <c r="L194" s="8">
        <f t="shared" si="11"/>
        <v>2.5134649910233394E-2</v>
      </c>
      <c r="M194" s="2" t="str">
        <f t="shared" si="12"/>
        <v>organic</v>
      </c>
      <c r="N194" s="2" t="str">
        <f t="shared" si="13"/>
        <v>Apr</v>
      </c>
      <c r="O194" s="2">
        <f t="shared" si="14"/>
        <v>2321</v>
      </c>
    </row>
    <row r="195" spans="1:15" x14ac:dyDescent="0.3">
      <c r="A195" s="3">
        <v>45385</v>
      </c>
      <c r="B195" s="2" t="s">
        <v>13</v>
      </c>
      <c r="C195" s="2" t="s">
        <v>17</v>
      </c>
      <c r="D195" s="2">
        <v>66771</v>
      </c>
      <c r="E195" s="2">
        <v>1880</v>
      </c>
      <c r="F195" s="2">
        <v>568</v>
      </c>
      <c r="G195" s="2">
        <v>1710</v>
      </c>
      <c r="H195" s="2">
        <v>346</v>
      </c>
      <c r="I195" s="2">
        <v>131</v>
      </c>
      <c r="J195" s="2">
        <v>61</v>
      </c>
      <c r="K195" s="8">
        <f t="shared" ref="K195:K258" si="15">(SUM(E195:G195)/D195)</f>
        <v>6.2272543469470282E-2</v>
      </c>
      <c r="L195" s="8">
        <f t="shared" ref="L195:L258" si="16">J195/H195</f>
        <v>0.17630057803468208</v>
      </c>
      <c r="M195" s="2" t="str">
        <f t="shared" ref="M195:M258" si="17">IF(I195=0,"organic","paid")</f>
        <v>paid</v>
      </c>
      <c r="N195" s="2" t="str">
        <f t="shared" ref="N195:N258" si="18">TEXT(A195,"mmm")</f>
        <v>Apr</v>
      </c>
      <c r="O195" s="2">
        <f t="shared" ref="O195:O258" si="19">SUM(E195:G195)</f>
        <v>4158</v>
      </c>
    </row>
    <row r="196" spans="1:15" x14ac:dyDescent="0.3">
      <c r="A196" s="3">
        <v>45386</v>
      </c>
      <c r="B196" s="2" t="s">
        <v>13</v>
      </c>
      <c r="C196" s="2" t="s">
        <v>19</v>
      </c>
      <c r="D196" s="2">
        <v>16095</v>
      </c>
      <c r="E196" s="2">
        <v>969</v>
      </c>
      <c r="F196" s="2">
        <v>1982</v>
      </c>
      <c r="G196" s="2">
        <v>164</v>
      </c>
      <c r="H196" s="2">
        <v>298</v>
      </c>
      <c r="I196" s="2">
        <v>0</v>
      </c>
      <c r="J196" s="2">
        <v>24</v>
      </c>
      <c r="K196" s="8">
        <f t="shared" si="15"/>
        <v>0.19353836595215906</v>
      </c>
      <c r="L196" s="8">
        <f t="shared" si="16"/>
        <v>8.0536912751677847E-2</v>
      </c>
      <c r="M196" s="2" t="str">
        <f t="shared" si="17"/>
        <v>organic</v>
      </c>
      <c r="N196" s="2" t="str">
        <f t="shared" si="18"/>
        <v>Apr</v>
      </c>
      <c r="O196" s="2">
        <f t="shared" si="19"/>
        <v>3115</v>
      </c>
    </row>
    <row r="197" spans="1:15" x14ac:dyDescent="0.3">
      <c r="A197" s="3">
        <v>45387</v>
      </c>
      <c r="B197" s="2" t="s">
        <v>15</v>
      </c>
      <c r="C197" s="2" t="s">
        <v>18</v>
      </c>
      <c r="D197" s="2">
        <v>74048</v>
      </c>
      <c r="E197" s="2">
        <v>759</v>
      </c>
      <c r="F197" s="2">
        <v>194</v>
      </c>
      <c r="G197" s="2">
        <v>1629</v>
      </c>
      <c r="H197" s="2">
        <v>818</v>
      </c>
      <c r="I197" s="2">
        <v>0</v>
      </c>
      <c r="J197" s="2">
        <v>0</v>
      </c>
      <c r="K197" s="8">
        <f t="shared" si="15"/>
        <v>3.4869273984442527E-2</v>
      </c>
      <c r="L197" s="8">
        <f t="shared" si="16"/>
        <v>0</v>
      </c>
      <c r="M197" s="2" t="str">
        <f t="shared" si="17"/>
        <v>organic</v>
      </c>
      <c r="N197" s="2" t="str">
        <f t="shared" si="18"/>
        <v>Apr</v>
      </c>
      <c r="O197" s="2">
        <f t="shared" si="19"/>
        <v>2582</v>
      </c>
    </row>
    <row r="198" spans="1:15" x14ac:dyDescent="0.3">
      <c r="A198" s="3">
        <v>45388</v>
      </c>
      <c r="B198" s="2" t="s">
        <v>13</v>
      </c>
      <c r="C198" s="2" t="s">
        <v>17</v>
      </c>
      <c r="D198" s="2">
        <v>17199</v>
      </c>
      <c r="E198" s="2">
        <v>941</v>
      </c>
      <c r="F198" s="2">
        <v>764</v>
      </c>
      <c r="G198" s="2">
        <v>1387</v>
      </c>
      <c r="H198" s="2">
        <v>1543</v>
      </c>
      <c r="I198" s="2">
        <v>344</v>
      </c>
      <c r="J198" s="2">
        <v>33</v>
      </c>
      <c r="K198" s="8">
        <f t="shared" si="15"/>
        <v>0.17977789406360836</v>
      </c>
      <c r="L198" s="8">
        <f t="shared" si="16"/>
        <v>2.1386908619572261E-2</v>
      </c>
      <c r="M198" s="2" t="str">
        <f t="shared" si="17"/>
        <v>paid</v>
      </c>
      <c r="N198" s="2" t="str">
        <f t="shared" si="18"/>
        <v>Apr</v>
      </c>
      <c r="O198" s="2">
        <f t="shared" si="19"/>
        <v>3092</v>
      </c>
    </row>
    <row r="199" spans="1:15" x14ac:dyDescent="0.3">
      <c r="A199" s="3">
        <v>45389</v>
      </c>
      <c r="B199" s="2" t="s">
        <v>14</v>
      </c>
      <c r="C199" s="2" t="s">
        <v>18</v>
      </c>
      <c r="D199" s="2">
        <v>84695</v>
      </c>
      <c r="E199" s="2">
        <v>1935</v>
      </c>
      <c r="F199" s="2">
        <v>770</v>
      </c>
      <c r="G199" s="2">
        <v>231</v>
      </c>
      <c r="H199" s="2">
        <v>1392</v>
      </c>
      <c r="I199" s="2">
        <v>0</v>
      </c>
      <c r="J199" s="2">
        <v>7</v>
      </c>
      <c r="K199" s="8">
        <f t="shared" si="15"/>
        <v>3.4665564673239273E-2</v>
      </c>
      <c r="L199" s="8">
        <f t="shared" si="16"/>
        <v>5.028735632183908E-3</v>
      </c>
      <c r="M199" s="2" t="str">
        <f t="shared" si="17"/>
        <v>organic</v>
      </c>
      <c r="N199" s="2" t="str">
        <f t="shared" si="18"/>
        <v>Apr</v>
      </c>
      <c r="O199" s="2">
        <f t="shared" si="19"/>
        <v>2936</v>
      </c>
    </row>
    <row r="200" spans="1:15" x14ac:dyDescent="0.3">
      <c r="A200" s="3">
        <v>45390</v>
      </c>
      <c r="B200" s="2" t="s">
        <v>11</v>
      </c>
      <c r="C200" s="2" t="s">
        <v>16</v>
      </c>
      <c r="D200" s="2">
        <v>82205</v>
      </c>
      <c r="E200" s="2">
        <v>1820</v>
      </c>
      <c r="F200" s="2">
        <v>1941</v>
      </c>
      <c r="G200" s="2">
        <v>1159</v>
      </c>
      <c r="H200" s="2">
        <v>681</v>
      </c>
      <c r="I200" s="2">
        <v>0</v>
      </c>
      <c r="J200" s="2">
        <v>29</v>
      </c>
      <c r="K200" s="8">
        <f t="shared" si="15"/>
        <v>5.9850374064837904E-2</v>
      </c>
      <c r="L200" s="8">
        <f t="shared" si="16"/>
        <v>4.2584434654919234E-2</v>
      </c>
      <c r="M200" s="2" t="str">
        <f t="shared" si="17"/>
        <v>organic</v>
      </c>
      <c r="N200" s="2" t="str">
        <f t="shared" si="18"/>
        <v>Apr</v>
      </c>
      <c r="O200" s="2">
        <f t="shared" si="19"/>
        <v>4920</v>
      </c>
    </row>
    <row r="201" spans="1:15" x14ac:dyDescent="0.3">
      <c r="A201" s="3">
        <v>45391</v>
      </c>
      <c r="B201" s="2" t="s">
        <v>14</v>
      </c>
      <c r="C201" s="2" t="s">
        <v>20</v>
      </c>
      <c r="D201" s="2">
        <v>85889</v>
      </c>
      <c r="E201" s="2">
        <v>139</v>
      </c>
      <c r="F201" s="2">
        <v>1311</v>
      </c>
      <c r="G201" s="2">
        <v>1697</v>
      </c>
      <c r="H201" s="2">
        <v>960</v>
      </c>
      <c r="I201" s="2">
        <v>0</v>
      </c>
      <c r="J201" s="2">
        <v>29</v>
      </c>
      <c r="K201" s="8">
        <f t="shared" si="15"/>
        <v>3.6640314824948478E-2</v>
      </c>
      <c r="L201" s="8">
        <f t="shared" si="16"/>
        <v>3.0208333333333334E-2</v>
      </c>
      <c r="M201" s="2" t="str">
        <f t="shared" si="17"/>
        <v>organic</v>
      </c>
      <c r="N201" s="2" t="str">
        <f t="shared" si="18"/>
        <v>Apr</v>
      </c>
      <c r="O201" s="2">
        <f t="shared" si="19"/>
        <v>3147</v>
      </c>
    </row>
    <row r="202" spans="1:15" x14ac:dyDescent="0.3">
      <c r="A202" s="3">
        <v>45292</v>
      </c>
      <c r="B202" s="2" t="s">
        <v>10</v>
      </c>
      <c r="C202" s="2" t="s">
        <v>19</v>
      </c>
      <c r="D202" s="2">
        <v>86097</v>
      </c>
      <c r="E202" s="2">
        <v>846</v>
      </c>
      <c r="F202" s="2">
        <v>248</v>
      </c>
      <c r="G202" s="2">
        <v>296</v>
      </c>
      <c r="H202" s="2">
        <v>102</v>
      </c>
      <c r="I202" s="2">
        <v>0</v>
      </c>
      <c r="J202" s="2">
        <v>30</v>
      </c>
      <c r="K202" s="8">
        <f t="shared" si="15"/>
        <v>1.614458111200158E-2</v>
      </c>
      <c r="L202" s="8">
        <f t="shared" si="16"/>
        <v>0.29411764705882354</v>
      </c>
      <c r="M202" s="2" t="str">
        <f t="shared" si="17"/>
        <v>organic</v>
      </c>
      <c r="N202" s="2" t="str">
        <f t="shared" si="18"/>
        <v>Jan</v>
      </c>
      <c r="O202" s="2">
        <f t="shared" si="19"/>
        <v>1390</v>
      </c>
    </row>
    <row r="203" spans="1:15" x14ac:dyDescent="0.3">
      <c r="A203" s="3">
        <v>45293</v>
      </c>
      <c r="B203" s="2" t="s">
        <v>12</v>
      </c>
      <c r="C203" s="2" t="s">
        <v>19</v>
      </c>
      <c r="D203" s="2">
        <v>65569</v>
      </c>
      <c r="E203" s="2">
        <v>247</v>
      </c>
      <c r="F203" s="2">
        <v>209</v>
      </c>
      <c r="G203" s="2">
        <v>490</v>
      </c>
      <c r="H203" s="2">
        <v>1827</v>
      </c>
      <c r="I203" s="2">
        <v>0</v>
      </c>
      <c r="J203" s="2">
        <v>17</v>
      </c>
      <c r="K203" s="8">
        <f t="shared" si="15"/>
        <v>1.4427549604233708E-2</v>
      </c>
      <c r="L203" s="8">
        <f t="shared" si="16"/>
        <v>9.3048713738368913E-3</v>
      </c>
      <c r="M203" s="2" t="str">
        <f t="shared" si="17"/>
        <v>organic</v>
      </c>
      <c r="N203" s="2" t="str">
        <f t="shared" si="18"/>
        <v>Jan</v>
      </c>
      <c r="O203" s="2">
        <f t="shared" si="19"/>
        <v>946</v>
      </c>
    </row>
    <row r="204" spans="1:15" x14ac:dyDescent="0.3">
      <c r="A204" s="3">
        <v>45294</v>
      </c>
      <c r="B204" s="2" t="s">
        <v>15</v>
      </c>
      <c r="C204" s="2" t="s">
        <v>18</v>
      </c>
      <c r="D204" s="2">
        <v>60459</v>
      </c>
      <c r="E204" s="2">
        <v>769</v>
      </c>
      <c r="F204" s="2">
        <v>1383</v>
      </c>
      <c r="G204" s="2">
        <v>1954</v>
      </c>
      <c r="H204" s="2">
        <v>1531</v>
      </c>
      <c r="I204" s="2">
        <v>0</v>
      </c>
      <c r="J204" s="2">
        <v>22</v>
      </c>
      <c r="K204" s="8">
        <f t="shared" si="15"/>
        <v>6.7913792818273547E-2</v>
      </c>
      <c r="L204" s="8">
        <f t="shared" si="16"/>
        <v>1.4369693011103853E-2</v>
      </c>
      <c r="M204" s="2" t="str">
        <f t="shared" si="17"/>
        <v>organic</v>
      </c>
      <c r="N204" s="2" t="str">
        <f t="shared" si="18"/>
        <v>Jan</v>
      </c>
      <c r="O204" s="2">
        <f t="shared" si="19"/>
        <v>4106</v>
      </c>
    </row>
    <row r="205" spans="1:15" x14ac:dyDescent="0.3">
      <c r="A205" s="3">
        <v>45295</v>
      </c>
      <c r="B205" s="2" t="s">
        <v>14</v>
      </c>
      <c r="C205" s="2" t="s">
        <v>18</v>
      </c>
      <c r="D205" s="2">
        <v>77983</v>
      </c>
      <c r="E205" s="2">
        <v>1530</v>
      </c>
      <c r="F205" s="2">
        <v>1498</v>
      </c>
      <c r="G205" s="2">
        <v>326</v>
      </c>
      <c r="H205" s="2">
        <v>1823</v>
      </c>
      <c r="I205" s="2">
        <v>0</v>
      </c>
      <c r="J205" s="2">
        <v>13</v>
      </c>
      <c r="K205" s="8">
        <f t="shared" si="15"/>
        <v>4.3009373837887742E-2</v>
      </c>
      <c r="L205" s="8">
        <f t="shared" si="16"/>
        <v>7.131102578167855E-3</v>
      </c>
      <c r="M205" s="2" t="str">
        <f t="shared" si="17"/>
        <v>organic</v>
      </c>
      <c r="N205" s="2" t="str">
        <f t="shared" si="18"/>
        <v>Jan</v>
      </c>
      <c r="O205" s="2">
        <f t="shared" si="19"/>
        <v>3354</v>
      </c>
    </row>
    <row r="206" spans="1:15" x14ac:dyDescent="0.3">
      <c r="A206" s="3">
        <v>45296</v>
      </c>
      <c r="B206" s="2" t="s">
        <v>10</v>
      </c>
      <c r="C206" s="2" t="s">
        <v>16</v>
      </c>
      <c r="D206" s="2">
        <v>65139</v>
      </c>
      <c r="E206" s="2">
        <v>1270</v>
      </c>
      <c r="F206" s="2">
        <v>845</v>
      </c>
      <c r="G206" s="2">
        <v>1933</v>
      </c>
      <c r="H206" s="2">
        <v>1958</v>
      </c>
      <c r="I206" s="2">
        <v>0</v>
      </c>
      <c r="J206" s="2">
        <v>8</v>
      </c>
      <c r="K206" s="8">
        <f t="shared" si="15"/>
        <v>6.2144030457943783E-2</v>
      </c>
      <c r="L206" s="8">
        <f t="shared" si="16"/>
        <v>4.0858018386108275E-3</v>
      </c>
      <c r="M206" s="2" t="str">
        <f t="shared" si="17"/>
        <v>organic</v>
      </c>
      <c r="N206" s="2" t="str">
        <f t="shared" si="18"/>
        <v>Jan</v>
      </c>
      <c r="O206" s="2">
        <f t="shared" si="19"/>
        <v>4048</v>
      </c>
    </row>
    <row r="207" spans="1:15" x14ac:dyDescent="0.3">
      <c r="A207" s="3">
        <v>45297</v>
      </c>
      <c r="B207" s="2" t="s">
        <v>12</v>
      </c>
      <c r="C207" s="2" t="s">
        <v>19</v>
      </c>
      <c r="D207" s="2">
        <v>29477</v>
      </c>
      <c r="E207" s="2">
        <v>918</v>
      </c>
      <c r="F207" s="2">
        <v>920</v>
      </c>
      <c r="G207" s="2">
        <v>1956</v>
      </c>
      <c r="H207" s="2">
        <v>493</v>
      </c>
      <c r="I207" s="2">
        <v>0</v>
      </c>
      <c r="J207" s="2">
        <v>27</v>
      </c>
      <c r="K207" s="8">
        <f t="shared" si="15"/>
        <v>0.12871052006649253</v>
      </c>
      <c r="L207" s="8">
        <f t="shared" si="16"/>
        <v>5.4766734279918863E-2</v>
      </c>
      <c r="M207" s="2" t="str">
        <f t="shared" si="17"/>
        <v>organic</v>
      </c>
      <c r="N207" s="2" t="str">
        <f t="shared" si="18"/>
        <v>Jan</v>
      </c>
      <c r="O207" s="2">
        <f t="shared" si="19"/>
        <v>3794</v>
      </c>
    </row>
    <row r="208" spans="1:15" x14ac:dyDescent="0.3">
      <c r="A208" s="3">
        <v>45298</v>
      </c>
      <c r="B208" s="2" t="s">
        <v>13</v>
      </c>
      <c r="C208" s="2" t="s">
        <v>16</v>
      </c>
      <c r="D208" s="2">
        <v>90873</v>
      </c>
      <c r="E208" s="2">
        <v>762</v>
      </c>
      <c r="F208" s="2">
        <v>1125</v>
      </c>
      <c r="G208" s="2">
        <v>1856</v>
      </c>
      <c r="H208" s="2">
        <v>1330</v>
      </c>
      <c r="I208" s="2">
        <v>0</v>
      </c>
      <c r="J208" s="2">
        <v>11</v>
      </c>
      <c r="K208" s="8">
        <f t="shared" si="15"/>
        <v>4.118935217281261E-2</v>
      </c>
      <c r="L208" s="8">
        <f t="shared" si="16"/>
        <v>8.2706766917293225E-3</v>
      </c>
      <c r="M208" s="2" t="str">
        <f t="shared" si="17"/>
        <v>organic</v>
      </c>
      <c r="N208" s="2" t="str">
        <f t="shared" si="18"/>
        <v>Jan</v>
      </c>
      <c r="O208" s="2">
        <f t="shared" si="19"/>
        <v>3743</v>
      </c>
    </row>
    <row r="209" spans="1:15" x14ac:dyDescent="0.3">
      <c r="A209" s="3">
        <v>45299</v>
      </c>
      <c r="B209" s="2" t="s">
        <v>12</v>
      </c>
      <c r="C209" s="2" t="s">
        <v>18</v>
      </c>
      <c r="D209" s="2">
        <v>37160</v>
      </c>
      <c r="E209" s="2">
        <v>398</v>
      </c>
      <c r="F209" s="2">
        <v>1992</v>
      </c>
      <c r="G209" s="2">
        <v>260</v>
      </c>
      <c r="H209" s="2">
        <v>1953</v>
      </c>
      <c r="I209" s="2">
        <v>0</v>
      </c>
      <c r="J209" s="2">
        <v>27</v>
      </c>
      <c r="K209" s="8">
        <f t="shared" si="15"/>
        <v>7.1313240043057044E-2</v>
      </c>
      <c r="L209" s="8">
        <f t="shared" si="16"/>
        <v>1.3824884792626729E-2</v>
      </c>
      <c r="M209" s="2" t="str">
        <f t="shared" si="17"/>
        <v>organic</v>
      </c>
      <c r="N209" s="2" t="str">
        <f t="shared" si="18"/>
        <v>Jan</v>
      </c>
      <c r="O209" s="2">
        <f t="shared" si="19"/>
        <v>2650</v>
      </c>
    </row>
    <row r="210" spans="1:15" x14ac:dyDescent="0.3">
      <c r="A210" s="3">
        <v>45300</v>
      </c>
      <c r="B210" s="2" t="s">
        <v>11</v>
      </c>
      <c r="C210" s="2" t="s">
        <v>16</v>
      </c>
      <c r="D210" s="2">
        <v>87870</v>
      </c>
      <c r="E210" s="2">
        <v>444</v>
      </c>
      <c r="F210" s="2">
        <v>1324</v>
      </c>
      <c r="G210" s="2">
        <v>1319</v>
      </c>
      <c r="H210" s="2">
        <v>1232</v>
      </c>
      <c r="I210" s="2">
        <v>0</v>
      </c>
      <c r="J210" s="2">
        <v>0</v>
      </c>
      <c r="K210" s="8">
        <f t="shared" si="15"/>
        <v>3.5131444178900649E-2</v>
      </c>
      <c r="L210" s="8">
        <f t="shared" si="16"/>
        <v>0</v>
      </c>
      <c r="M210" s="2" t="str">
        <f t="shared" si="17"/>
        <v>organic</v>
      </c>
      <c r="N210" s="2" t="str">
        <f t="shared" si="18"/>
        <v>Jan</v>
      </c>
      <c r="O210" s="2">
        <f t="shared" si="19"/>
        <v>3087</v>
      </c>
    </row>
    <row r="211" spans="1:15" x14ac:dyDescent="0.3">
      <c r="A211" s="3">
        <v>45301</v>
      </c>
      <c r="B211" s="2" t="s">
        <v>12</v>
      </c>
      <c r="C211" s="2" t="s">
        <v>19</v>
      </c>
      <c r="D211" s="2">
        <v>32925</v>
      </c>
      <c r="E211" s="2">
        <v>267</v>
      </c>
      <c r="F211" s="2">
        <v>1621</v>
      </c>
      <c r="G211" s="2">
        <v>1166</v>
      </c>
      <c r="H211" s="2">
        <v>430</v>
      </c>
      <c r="I211" s="2">
        <v>0</v>
      </c>
      <c r="J211" s="2">
        <v>2</v>
      </c>
      <c r="K211" s="8">
        <f t="shared" si="15"/>
        <v>9.2756264236902045E-2</v>
      </c>
      <c r="L211" s="8">
        <f t="shared" si="16"/>
        <v>4.6511627906976744E-3</v>
      </c>
      <c r="M211" s="2" t="str">
        <f t="shared" si="17"/>
        <v>organic</v>
      </c>
      <c r="N211" s="2" t="str">
        <f t="shared" si="18"/>
        <v>Jan</v>
      </c>
      <c r="O211" s="2">
        <f t="shared" si="19"/>
        <v>3054</v>
      </c>
    </row>
    <row r="212" spans="1:15" x14ac:dyDescent="0.3">
      <c r="A212" s="3">
        <v>45302</v>
      </c>
      <c r="B212" s="2" t="s">
        <v>14</v>
      </c>
      <c r="C212" s="2" t="s">
        <v>20</v>
      </c>
      <c r="D212" s="2">
        <v>77858</v>
      </c>
      <c r="E212" s="2">
        <v>452</v>
      </c>
      <c r="F212" s="2">
        <v>1675</v>
      </c>
      <c r="G212" s="2">
        <v>1791</v>
      </c>
      <c r="H212" s="2">
        <v>487</v>
      </c>
      <c r="I212" s="2">
        <v>0</v>
      </c>
      <c r="J212" s="2">
        <v>10</v>
      </c>
      <c r="K212" s="8">
        <f t="shared" si="15"/>
        <v>5.0322381771943793E-2</v>
      </c>
      <c r="L212" s="8">
        <f t="shared" si="16"/>
        <v>2.0533880903490759E-2</v>
      </c>
      <c r="M212" s="2" t="str">
        <f t="shared" si="17"/>
        <v>organic</v>
      </c>
      <c r="N212" s="2" t="str">
        <f t="shared" si="18"/>
        <v>Jan</v>
      </c>
      <c r="O212" s="2">
        <f t="shared" si="19"/>
        <v>3918</v>
      </c>
    </row>
    <row r="213" spans="1:15" x14ac:dyDescent="0.3">
      <c r="A213" s="3">
        <v>45303</v>
      </c>
      <c r="B213" s="2" t="s">
        <v>15</v>
      </c>
      <c r="C213" s="2" t="s">
        <v>17</v>
      </c>
      <c r="D213" s="2">
        <v>1371</v>
      </c>
      <c r="E213" s="2">
        <v>577</v>
      </c>
      <c r="F213" s="2">
        <v>1768</v>
      </c>
      <c r="G213" s="2">
        <v>306</v>
      </c>
      <c r="H213" s="2">
        <v>276</v>
      </c>
      <c r="I213" s="2">
        <v>276</v>
      </c>
      <c r="J213" s="2">
        <v>32</v>
      </c>
      <c r="K213" s="8">
        <f t="shared" si="15"/>
        <v>1.9336250911743253</v>
      </c>
      <c r="L213" s="8">
        <f t="shared" si="16"/>
        <v>0.11594202898550725</v>
      </c>
      <c r="M213" s="2" t="str">
        <f t="shared" si="17"/>
        <v>paid</v>
      </c>
      <c r="N213" s="2" t="str">
        <f t="shared" si="18"/>
        <v>Jan</v>
      </c>
      <c r="O213" s="2">
        <f t="shared" si="19"/>
        <v>2651</v>
      </c>
    </row>
    <row r="214" spans="1:15" x14ac:dyDescent="0.3">
      <c r="A214" s="3">
        <v>45304</v>
      </c>
      <c r="B214" s="2" t="s">
        <v>15</v>
      </c>
      <c r="C214" s="2" t="s">
        <v>16</v>
      </c>
      <c r="D214" s="2">
        <v>87646</v>
      </c>
      <c r="E214" s="2">
        <v>1784</v>
      </c>
      <c r="F214" s="2">
        <v>62</v>
      </c>
      <c r="G214" s="2">
        <v>279</v>
      </c>
      <c r="H214" s="2">
        <v>40</v>
      </c>
      <c r="I214" s="2">
        <v>0</v>
      </c>
      <c r="J214" s="2">
        <v>11</v>
      </c>
      <c r="K214" s="8">
        <f t="shared" si="15"/>
        <v>2.4245259338703421E-2</v>
      </c>
      <c r="L214" s="8">
        <f t="shared" si="16"/>
        <v>0.27500000000000002</v>
      </c>
      <c r="M214" s="2" t="str">
        <f t="shared" si="17"/>
        <v>organic</v>
      </c>
      <c r="N214" s="2" t="str">
        <f t="shared" si="18"/>
        <v>Jan</v>
      </c>
      <c r="O214" s="2">
        <f t="shared" si="19"/>
        <v>2125</v>
      </c>
    </row>
    <row r="215" spans="1:15" x14ac:dyDescent="0.3">
      <c r="A215" s="3">
        <v>45305</v>
      </c>
      <c r="B215" s="2" t="s">
        <v>15</v>
      </c>
      <c r="C215" s="2" t="s">
        <v>17</v>
      </c>
      <c r="D215" s="2">
        <v>43437</v>
      </c>
      <c r="E215" s="2">
        <v>42</v>
      </c>
      <c r="F215" s="2">
        <v>366</v>
      </c>
      <c r="G215" s="2">
        <v>553</v>
      </c>
      <c r="H215" s="2">
        <v>117</v>
      </c>
      <c r="I215" s="2">
        <v>64</v>
      </c>
      <c r="J215" s="2">
        <v>94</v>
      </c>
      <c r="K215" s="8">
        <f t="shared" si="15"/>
        <v>2.2123995671892625E-2</v>
      </c>
      <c r="L215" s="8">
        <f t="shared" si="16"/>
        <v>0.80341880341880345</v>
      </c>
      <c r="M215" s="2" t="str">
        <f t="shared" si="17"/>
        <v>paid</v>
      </c>
      <c r="N215" s="2" t="str">
        <f t="shared" si="18"/>
        <v>Jan</v>
      </c>
      <c r="O215" s="2">
        <f t="shared" si="19"/>
        <v>961</v>
      </c>
    </row>
    <row r="216" spans="1:15" x14ac:dyDescent="0.3">
      <c r="A216" s="3">
        <v>45306</v>
      </c>
      <c r="B216" s="2" t="s">
        <v>11</v>
      </c>
      <c r="C216" s="2" t="s">
        <v>17</v>
      </c>
      <c r="D216" s="2">
        <v>15896</v>
      </c>
      <c r="E216" s="2">
        <v>1537</v>
      </c>
      <c r="F216" s="2">
        <v>140</v>
      </c>
      <c r="G216" s="2">
        <v>985</v>
      </c>
      <c r="H216" s="2">
        <v>928</v>
      </c>
      <c r="I216" s="2">
        <v>398</v>
      </c>
      <c r="J216" s="2">
        <v>46</v>
      </c>
      <c r="K216" s="8">
        <f t="shared" si="15"/>
        <v>0.16746351283341721</v>
      </c>
      <c r="L216" s="8">
        <f t="shared" si="16"/>
        <v>4.9568965517241381E-2</v>
      </c>
      <c r="M216" s="2" t="str">
        <f t="shared" si="17"/>
        <v>paid</v>
      </c>
      <c r="N216" s="2" t="str">
        <f t="shared" si="18"/>
        <v>Jan</v>
      </c>
      <c r="O216" s="2">
        <f t="shared" si="19"/>
        <v>2662</v>
      </c>
    </row>
    <row r="217" spans="1:15" x14ac:dyDescent="0.3">
      <c r="A217" s="3">
        <v>45307</v>
      </c>
      <c r="B217" s="2" t="s">
        <v>14</v>
      </c>
      <c r="C217" s="2" t="s">
        <v>17</v>
      </c>
      <c r="D217" s="2">
        <v>15293</v>
      </c>
      <c r="E217" s="2">
        <v>935</v>
      </c>
      <c r="F217" s="2">
        <v>1041</v>
      </c>
      <c r="G217" s="2">
        <v>463</v>
      </c>
      <c r="H217" s="2">
        <v>1946</v>
      </c>
      <c r="I217" s="2">
        <v>314</v>
      </c>
      <c r="J217" s="2">
        <v>5</v>
      </c>
      <c r="K217" s="8">
        <f t="shared" si="15"/>
        <v>0.15948473157653828</v>
      </c>
      <c r="L217" s="8">
        <f t="shared" si="16"/>
        <v>2.5693730729701952E-3</v>
      </c>
      <c r="M217" s="2" t="str">
        <f t="shared" si="17"/>
        <v>paid</v>
      </c>
      <c r="N217" s="2" t="str">
        <f t="shared" si="18"/>
        <v>Jan</v>
      </c>
      <c r="O217" s="2">
        <f t="shared" si="19"/>
        <v>2439</v>
      </c>
    </row>
    <row r="218" spans="1:15" x14ac:dyDescent="0.3">
      <c r="A218" s="3">
        <v>45308</v>
      </c>
      <c r="B218" s="2" t="s">
        <v>10</v>
      </c>
      <c r="C218" s="2" t="s">
        <v>17</v>
      </c>
      <c r="D218" s="2">
        <v>40535</v>
      </c>
      <c r="E218" s="2">
        <v>948</v>
      </c>
      <c r="F218" s="2">
        <v>1327</v>
      </c>
      <c r="G218" s="2">
        <v>1984</v>
      </c>
      <c r="H218" s="2">
        <v>73</v>
      </c>
      <c r="I218" s="2">
        <v>31</v>
      </c>
      <c r="J218" s="2">
        <v>61</v>
      </c>
      <c r="K218" s="8">
        <f t="shared" si="15"/>
        <v>0.10506969285802394</v>
      </c>
      <c r="L218" s="8">
        <f t="shared" si="16"/>
        <v>0.83561643835616439</v>
      </c>
      <c r="M218" s="2" t="str">
        <f t="shared" si="17"/>
        <v>paid</v>
      </c>
      <c r="N218" s="2" t="str">
        <f t="shared" si="18"/>
        <v>Jan</v>
      </c>
      <c r="O218" s="2">
        <f t="shared" si="19"/>
        <v>4259</v>
      </c>
    </row>
    <row r="219" spans="1:15" x14ac:dyDescent="0.3">
      <c r="A219" s="3">
        <v>45309</v>
      </c>
      <c r="B219" s="2" t="s">
        <v>11</v>
      </c>
      <c r="C219" s="2" t="s">
        <v>18</v>
      </c>
      <c r="D219" s="2">
        <v>90928</v>
      </c>
      <c r="E219" s="2">
        <v>231</v>
      </c>
      <c r="F219" s="2">
        <v>1014</v>
      </c>
      <c r="G219" s="2">
        <v>1468</v>
      </c>
      <c r="H219" s="2">
        <v>1873</v>
      </c>
      <c r="I219" s="2">
        <v>0</v>
      </c>
      <c r="J219" s="2">
        <v>14</v>
      </c>
      <c r="K219" s="8">
        <f t="shared" si="15"/>
        <v>2.9836793946859053E-2</v>
      </c>
      <c r="L219" s="8">
        <f t="shared" si="16"/>
        <v>7.4746396155899626E-3</v>
      </c>
      <c r="M219" s="2" t="str">
        <f t="shared" si="17"/>
        <v>organic</v>
      </c>
      <c r="N219" s="2" t="str">
        <f t="shared" si="18"/>
        <v>Jan</v>
      </c>
      <c r="O219" s="2">
        <f t="shared" si="19"/>
        <v>2713</v>
      </c>
    </row>
    <row r="220" spans="1:15" x14ac:dyDescent="0.3">
      <c r="A220" s="3">
        <v>45310</v>
      </c>
      <c r="B220" s="2" t="s">
        <v>12</v>
      </c>
      <c r="C220" s="2" t="s">
        <v>16</v>
      </c>
      <c r="D220" s="2">
        <v>43219</v>
      </c>
      <c r="E220" s="2">
        <v>1255</v>
      </c>
      <c r="F220" s="2">
        <v>313</v>
      </c>
      <c r="G220" s="2">
        <v>144</v>
      </c>
      <c r="H220" s="2">
        <v>268</v>
      </c>
      <c r="I220" s="2">
        <v>0</v>
      </c>
      <c r="J220" s="2">
        <v>8</v>
      </c>
      <c r="K220" s="8">
        <f t="shared" si="15"/>
        <v>3.9612207593882322E-2</v>
      </c>
      <c r="L220" s="8">
        <f t="shared" si="16"/>
        <v>2.9850746268656716E-2</v>
      </c>
      <c r="M220" s="2" t="str">
        <f t="shared" si="17"/>
        <v>organic</v>
      </c>
      <c r="N220" s="2" t="str">
        <f t="shared" si="18"/>
        <v>Jan</v>
      </c>
      <c r="O220" s="2">
        <f t="shared" si="19"/>
        <v>1712</v>
      </c>
    </row>
    <row r="221" spans="1:15" x14ac:dyDescent="0.3">
      <c r="A221" s="3">
        <v>45311</v>
      </c>
      <c r="B221" s="2" t="s">
        <v>14</v>
      </c>
      <c r="C221" s="2" t="s">
        <v>17</v>
      </c>
      <c r="D221" s="2">
        <v>72874</v>
      </c>
      <c r="E221" s="2">
        <v>1468</v>
      </c>
      <c r="F221" s="2">
        <v>675</v>
      </c>
      <c r="G221" s="2">
        <v>790</v>
      </c>
      <c r="H221" s="2">
        <v>1233</v>
      </c>
      <c r="I221" s="2">
        <v>271</v>
      </c>
      <c r="J221" s="2">
        <v>37</v>
      </c>
      <c r="K221" s="8">
        <f t="shared" si="15"/>
        <v>4.024755056673162E-2</v>
      </c>
      <c r="L221" s="8">
        <f t="shared" si="16"/>
        <v>3.0008110300081103E-2</v>
      </c>
      <c r="M221" s="2" t="str">
        <f t="shared" si="17"/>
        <v>paid</v>
      </c>
      <c r="N221" s="2" t="str">
        <f t="shared" si="18"/>
        <v>Jan</v>
      </c>
      <c r="O221" s="2">
        <f t="shared" si="19"/>
        <v>2933</v>
      </c>
    </row>
    <row r="222" spans="1:15" x14ac:dyDescent="0.3">
      <c r="A222" s="3">
        <v>45312</v>
      </c>
      <c r="B222" s="2" t="s">
        <v>11</v>
      </c>
      <c r="C222" s="2" t="s">
        <v>17</v>
      </c>
      <c r="D222" s="2">
        <v>80354</v>
      </c>
      <c r="E222" s="2">
        <v>891</v>
      </c>
      <c r="F222" s="2">
        <v>213</v>
      </c>
      <c r="G222" s="2">
        <v>1634</v>
      </c>
      <c r="H222" s="2">
        <v>1447</v>
      </c>
      <c r="I222" s="2">
        <v>58</v>
      </c>
      <c r="J222" s="2">
        <v>83</v>
      </c>
      <c r="K222" s="8">
        <f t="shared" si="15"/>
        <v>3.4074221569554718E-2</v>
      </c>
      <c r="L222" s="8">
        <f t="shared" si="16"/>
        <v>5.7360055286800278E-2</v>
      </c>
      <c r="M222" s="2" t="str">
        <f t="shared" si="17"/>
        <v>paid</v>
      </c>
      <c r="N222" s="2" t="str">
        <f t="shared" si="18"/>
        <v>Jan</v>
      </c>
      <c r="O222" s="2">
        <f t="shared" si="19"/>
        <v>2738</v>
      </c>
    </row>
    <row r="223" spans="1:15" x14ac:dyDescent="0.3">
      <c r="A223" s="3">
        <v>45313</v>
      </c>
      <c r="B223" s="2" t="s">
        <v>10</v>
      </c>
      <c r="C223" s="2" t="s">
        <v>17</v>
      </c>
      <c r="D223" s="2">
        <v>95481</v>
      </c>
      <c r="E223" s="2">
        <v>1782</v>
      </c>
      <c r="F223" s="2">
        <v>450</v>
      </c>
      <c r="G223" s="2">
        <v>890</v>
      </c>
      <c r="H223" s="2">
        <v>934</v>
      </c>
      <c r="I223" s="2">
        <v>454</v>
      </c>
      <c r="J223" s="2">
        <v>29</v>
      </c>
      <c r="K223" s="8">
        <f t="shared" si="15"/>
        <v>3.2697604759062013E-2</v>
      </c>
      <c r="L223" s="8">
        <f t="shared" si="16"/>
        <v>3.1049250535331904E-2</v>
      </c>
      <c r="M223" s="2" t="str">
        <f t="shared" si="17"/>
        <v>paid</v>
      </c>
      <c r="N223" s="2" t="str">
        <f t="shared" si="18"/>
        <v>Jan</v>
      </c>
      <c r="O223" s="2">
        <f t="shared" si="19"/>
        <v>3122</v>
      </c>
    </row>
    <row r="224" spans="1:15" x14ac:dyDescent="0.3">
      <c r="A224" s="3">
        <v>45314</v>
      </c>
      <c r="B224" s="2" t="s">
        <v>11</v>
      </c>
      <c r="C224" s="2" t="s">
        <v>19</v>
      </c>
      <c r="D224" s="2">
        <v>60441</v>
      </c>
      <c r="E224" s="2">
        <v>826</v>
      </c>
      <c r="F224" s="2">
        <v>861</v>
      </c>
      <c r="G224" s="2">
        <v>1504</v>
      </c>
      <c r="H224" s="2">
        <v>204</v>
      </c>
      <c r="I224" s="2">
        <v>0</v>
      </c>
      <c r="J224" s="2">
        <v>10</v>
      </c>
      <c r="K224" s="8">
        <f t="shared" si="15"/>
        <v>5.2795287966777515E-2</v>
      </c>
      <c r="L224" s="8">
        <f t="shared" si="16"/>
        <v>4.9019607843137254E-2</v>
      </c>
      <c r="M224" s="2" t="str">
        <f t="shared" si="17"/>
        <v>organic</v>
      </c>
      <c r="N224" s="2" t="str">
        <f t="shared" si="18"/>
        <v>Jan</v>
      </c>
      <c r="O224" s="2">
        <f t="shared" si="19"/>
        <v>3191</v>
      </c>
    </row>
    <row r="225" spans="1:15" x14ac:dyDescent="0.3">
      <c r="A225" s="3">
        <v>45315</v>
      </c>
      <c r="B225" s="2" t="s">
        <v>11</v>
      </c>
      <c r="C225" s="2" t="s">
        <v>19</v>
      </c>
      <c r="D225" s="2">
        <v>88177</v>
      </c>
      <c r="E225" s="2">
        <v>532</v>
      </c>
      <c r="F225" s="2">
        <v>776</v>
      </c>
      <c r="G225" s="2">
        <v>1962</v>
      </c>
      <c r="H225" s="2">
        <v>322</v>
      </c>
      <c r="I225" s="2">
        <v>0</v>
      </c>
      <c r="J225" s="2">
        <v>21</v>
      </c>
      <c r="K225" s="8">
        <f t="shared" si="15"/>
        <v>3.7084500493325921E-2</v>
      </c>
      <c r="L225" s="8">
        <f t="shared" si="16"/>
        <v>6.5217391304347824E-2</v>
      </c>
      <c r="M225" s="2" t="str">
        <f t="shared" si="17"/>
        <v>organic</v>
      </c>
      <c r="N225" s="2" t="str">
        <f t="shared" si="18"/>
        <v>Jan</v>
      </c>
      <c r="O225" s="2">
        <f t="shared" si="19"/>
        <v>3270</v>
      </c>
    </row>
    <row r="226" spans="1:15" x14ac:dyDescent="0.3">
      <c r="A226" s="3">
        <v>45316</v>
      </c>
      <c r="B226" s="2" t="s">
        <v>11</v>
      </c>
      <c r="C226" s="2" t="s">
        <v>16</v>
      </c>
      <c r="D226" s="2">
        <v>12957</v>
      </c>
      <c r="E226" s="2">
        <v>1713</v>
      </c>
      <c r="F226" s="2">
        <v>184</v>
      </c>
      <c r="G226" s="2">
        <v>200</v>
      </c>
      <c r="H226" s="2">
        <v>894</v>
      </c>
      <c r="I226" s="2">
        <v>0</v>
      </c>
      <c r="J226" s="2">
        <v>3</v>
      </c>
      <c r="K226" s="8">
        <f t="shared" si="15"/>
        <v>0.16184301921741143</v>
      </c>
      <c r="L226" s="8">
        <f t="shared" si="16"/>
        <v>3.3557046979865771E-3</v>
      </c>
      <c r="M226" s="2" t="str">
        <f t="shared" si="17"/>
        <v>organic</v>
      </c>
      <c r="N226" s="2" t="str">
        <f t="shared" si="18"/>
        <v>Jan</v>
      </c>
      <c r="O226" s="2">
        <f t="shared" si="19"/>
        <v>2097</v>
      </c>
    </row>
    <row r="227" spans="1:15" x14ac:dyDescent="0.3">
      <c r="A227" s="3">
        <v>45317</v>
      </c>
      <c r="B227" s="2" t="s">
        <v>10</v>
      </c>
      <c r="C227" s="2" t="s">
        <v>19</v>
      </c>
      <c r="D227" s="2">
        <v>18054</v>
      </c>
      <c r="E227" s="2">
        <v>1149</v>
      </c>
      <c r="F227" s="2">
        <v>132</v>
      </c>
      <c r="G227" s="2">
        <v>1211</v>
      </c>
      <c r="H227" s="2">
        <v>1969</v>
      </c>
      <c r="I227" s="2">
        <v>0</v>
      </c>
      <c r="J227" s="2">
        <v>17</v>
      </c>
      <c r="K227" s="8">
        <f t="shared" si="15"/>
        <v>0.13803035338429157</v>
      </c>
      <c r="L227" s="8">
        <f t="shared" si="16"/>
        <v>8.6338242762823772E-3</v>
      </c>
      <c r="M227" s="2" t="str">
        <f t="shared" si="17"/>
        <v>organic</v>
      </c>
      <c r="N227" s="2" t="str">
        <f t="shared" si="18"/>
        <v>Jan</v>
      </c>
      <c r="O227" s="2">
        <f t="shared" si="19"/>
        <v>2492</v>
      </c>
    </row>
    <row r="228" spans="1:15" x14ac:dyDescent="0.3">
      <c r="A228" s="3">
        <v>45318</v>
      </c>
      <c r="B228" s="2" t="s">
        <v>14</v>
      </c>
      <c r="C228" s="2" t="s">
        <v>19</v>
      </c>
      <c r="D228" s="2">
        <v>88819</v>
      </c>
      <c r="E228" s="2">
        <v>260</v>
      </c>
      <c r="F228" s="2">
        <v>851</v>
      </c>
      <c r="G228" s="2">
        <v>734</v>
      </c>
      <c r="H228" s="2">
        <v>1799</v>
      </c>
      <c r="I228" s="2">
        <v>0</v>
      </c>
      <c r="J228" s="2">
        <v>21</v>
      </c>
      <c r="K228" s="8">
        <f t="shared" si="15"/>
        <v>2.0772582442945765E-2</v>
      </c>
      <c r="L228" s="8">
        <f t="shared" si="16"/>
        <v>1.1673151750972763E-2</v>
      </c>
      <c r="M228" s="2" t="str">
        <f t="shared" si="17"/>
        <v>organic</v>
      </c>
      <c r="N228" s="2" t="str">
        <f t="shared" si="18"/>
        <v>Jan</v>
      </c>
      <c r="O228" s="2">
        <f t="shared" si="19"/>
        <v>1845</v>
      </c>
    </row>
    <row r="229" spans="1:15" x14ac:dyDescent="0.3">
      <c r="A229" s="3">
        <v>45319</v>
      </c>
      <c r="B229" s="2" t="s">
        <v>11</v>
      </c>
      <c r="C229" s="2" t="s">
        <v>16</v>
      </c>
      <c r="D229" s="2">
        <v>38700</v>
      </c>
      <c r="E229" s="2">
        <v>1239</v>
      </c>
      <c r="F229" s="2">
        <v>649</v>
      </c>
      <c r="G229" s="2">
        <v>730</v>
      </c>
      <c r="H229" s="2">
        <v>222</v>
      </c>
      <c r="I229" s="2">
        <v>0</v>
      </c>
      <c r="J229" s="2">
        <v>18</v>
      </c>
      <c r="K229" s="8">
        <f t="shared" si="15"/>
        <v>6.7648578811369514E-2</v>
      </c>
      <c r="L229" s="8">
        <f t="shared" si="16"/>
        <v>8.1081081081081086E-2</v>
      </c>
      <c r="M229" s="2" t="str">
        <f t="shared" si="17"/>
        <v>organic</v>
      </c>
      <c r="N229" s="2" t="str">
        <f t="shared" si="18"/>
        <v>Jan</v>
      </c>
      <c r="O229" s="2">
        <f t="shared" si="19"/>
        <v>2618</v>
      </c>
    </row>
    <row r="230" spans="1:15" x14ac:dyDescent="0.3">
      <c r="A230" s="3">
        <v>45320</v>
      </c>
      <c r="B230" s="2" t="s">
        <v>14</v>
      </c>
      <c r="C230" s="2" t="s">
        <v>20</v>
      </c>
      <c r="D230" s="2">
        <v>21280</v>
      </c>
      <c r="E230" s="2">
        <v>1354</v>
      </c>
      <c r="F230" s="2">
        <v>997</v>
      </c>
      <c r="G230" s="2">
        <v>469</v>
      </c>
      <c r="H230" s="2">
        <v>1745</v>
      </c>
      <c r="I230" s="2">
        <v>0</v>
      </c>
      <c r="J230" s="2">
        <v>3</v>
      </c>
      <c r="K230" s="8">
        <f t="shared" si="15"/>
        <v>0.1325187969924812</v>
      </c>
      <c r="L230" s="8">
        <f t="shared" si="16"/>
        <v>1.7191977077363897E-3</v>
      </c>
      <c r="M230" s="2" t="str">
        <f t="shared" si="17"/>
        <v>organic</v>
      </c>
      <c r="N230" s="2" t="str">
        <f t="shared" si="18"/>
        <v>Jan</v>
      </c>
      <c r="O230" s="2">
        <f t="shared" si="19"/>
        <v>2820</v>
      </c>
    </row>
    <row r="231" spans="1:15" x14ac:dyDescent="0.3">
      <c r="A231" s="3">
        <v>45321</v>
      </c>
      <c r="B231" s="2" t="s">
        <v>13</v>
      </c>
      <c r="C231" s="2" t="s">
        <v>17</v>
      </c>
      <c r="D231" s="2">
        <v>49176</v>
      </c>
      <c r="E231" s="2">
        <v>245</v>
      </c>
      <c r="F231" s="2">
        <v>1571</v>
      </c>
      <c r="G231" s="2">
        <v>580</v>
      </c>
      <c r="H231" s="2">
        <v>1185</v>
      </c>
      <c r="I231" s="2">
        <v>115</v>
      </c>
      <c r="J231" s="2">
        <v>54</v>
      </c>
      <c r="K231" s="8">
        <f t="shared" si="15"/>
        <v>4.8722954286643888E-2</v>
      </c>
      <c r="L231" s="8">
        <f t="shared" si="16"/>
        <v>4.5569620253164557E-2</v>
      </c>
      <c r="M231" s="2" t="str">
        <f t="shared" si="17"/>
        <v>paid</v>
      </c>
      <c r="N231" s="2" t="str">
        <f t="shared" si="18"/>
        <v>Jan</v>
      </c>
      <c r="O231" s="2">
        <f t="shared" si="19"/>
        <v>2396</v>
      </c>
    </row>
    <row r="232" spans="1:15" x14ac:dyDescent="0.3">
      <c r="A232" s="3">
        <v>45322</v>
      </c>
      <c r="B232" s="2" t="s">
        <v>14</v>
      </c>
      <c r="C232" s="2" t="s">
        <v>17</v>
      </c>
      <c r="D232" s="2">
        <v>81422</v>
      </c>
      <c r="E232" s="2">
        <v>1392</v>
      </c>
      <c r="F232" s="2">
        <v>1326</v>
      </c>
      <c r="G232" s="2">
        <v>1150</v>
      </c>
      <c r="H232" s="2">
        <v>63</v>
      </c>
      <c r="I232" s="2">
        <v>311</v>
      </c>
      <c r="J232" s="2">
        <v>84</v>
      </c>
      <c r="K232" s="8">
        <f t="shared" si="15"/>
        <v>4.7505588170273387E-2</v>
      </c>
      <c r="L232" s="8">
        <f t="shared" si="16"/>
        <v>1.3333333333333333</v>
      </c>
      <c r="M232" s="2" t="str">
        <f t="shared" si="17"/>
        <v>paid</v>
      </c>
      <c r="N232" s="2" t="str">
        <f t="shared" si="18"/>
        <v>Jan</v>
      </c>
      <c r="O232" s="2">
        <f t="shared" si="19"/>
        <v>3868</v>
      </c>
    </row>
    <row r="233" spans="1:15" x14ac:dyDescent="0.3">
      <c r="A233" s="3">
        <v>45323</v>
      </c>
      <c r="B233" s="2" t="s">
        <v>10</v>
      </c>
      <c r="C233" s="2" t="s">
        <v>19</v>
      </c>
      <c r="D233" s="2">
        <v>4794</v>
      </c>
      <c r="E233" s="2">
        <v>379</v>
      </c>
      <c r="F233" s="2">
        <v>569</v>
      </c>
      <c r="G233" s="2">
        <v>1449</v>
      </c>
      <c r="H233" s="2">
        <v>1571</v>
      </c>
      <c r="I233" s="2">
        <v>0</v>
      </c>
      <c r="J233" s="2">
        <v>9</v>
      </c>
      <c r="K233" s="8">
        <f t="shared" si="15"/>
        <v>0.5</v>
      </c>
      <c r="L233" s="8">
        <f t="shared" si="16"/>
        <v>5.7288351368555059E-3</v>
      </c>
      <c r="M233" s="2" t="str">
        <f t="shared" si="17"/>
        <v>organic</v>
      </c>
      <c r="N233" s="2" t="str">
        <f t="shared" si="18"/>
        <v>Feb</v>
      </c>
      <c r="O233" s="2">
        <f t="shared" si="19"/>
        <v>2397</v>
      </c>
    </row>
    <row r="234" spans="1:15" x14ac:dyDescent="0.3">
      <c r="A234" s="3">
        <v>45324</v>
      </c>
      <c r="B234" s="2" t="s">
        <v>13</v>
      </c>
      <c r="C234" s="2" t="s">
        <v>19</v>
      </c>
      <c r="D234" s="2">
        <v>1800</v>
      </c>
      <c r="E234" s="2">
        <v>381</v>
      </c>
      <c r="F234" s="2">
        <v>1791</v>
      </c>
      <c r="G234" s="2">
        <v>303</v>
      </c>
      <c r="H234" s="2">
        <v>1169</v>
      </c>
      <c r="I234" s="2">
        <v>0</v>
      </c>
      <c r="J234" s="2">
        <v>21</v>
      </c>
      <c r="K234" s="8">
        <f t="shared" si="15"/>
        <v>1.375</v>
      </c>
      <c r="L234" s="8">
        <f t="shared" si="16"/>
        <v>1.7964071856287425E-2</v>
      </c>
      <c r="M234" s="2" t="str">
        <f t="shared" si="17"/>
        <v>organic</v>
      </c>
      <c r="N234" s="2" t="str">
        <f t="shared" si="18"/>
        <v>Feb</v>
      </c>
      <c r="O234" s="2">
        <f t="shared" si="19"/>
        <v>2475</v>
      </c>
    </row>
    <row r="235" spans="1:15" x14ac:dyDescent="0.3">
      <c r="A235" s="3">
        <v>45325</v>
      </c>
      <c r="B235" s="2" t="s">
        <v>11</v>
      </c>
      <c r="C235" s="2" t="s">
        <v>16</v>
      </c>
      <c r="D235" s="2">
        <v>19595</v>
      </c>
      <c r="E235" s="2">
        <v>1527</v>
      </c>
      <c r="F235" s="2">
        <v>1306</v>
      </c>
      <c r="G235" s="2">
        <v>2000</v>
      </c>
      <c r="H235" s="2">
        <v>72</v>
      </c>
      <c r="I235" s="2">
        <v>0</v>
      </c>
      <c r="J235" s="2">
        <v>2</v>
      </c>
      <c r="K235" s="8">
        <f t="shared" si="15"/>
        <v>0.24664455218167899</v>
      </c>
      <c r="L235" s="8">
        <f t="shared" si="16"/>
        <v>2.7777777777777776E-2</v>
      </c>
      <c r="M235" s="2" t="str">
        <f t="shared" si="17"/>
        <v>organic</v>
      </c>
      <c r="N235" s="2" t="str">
        <f t="shared" si="18"/>
        <v>Feb</v>
      </c>
      <c r="O235" s="2">
        <f t="shared" si="19"/>
        <v>4833</v>
      </c>
    </row>
    <row r="236" spans="1:15" x14ac:dyDescent="0.3">
      <c r="A236" s="3">
        <v>45326</v>
      </c>
      <c r="B236" s="2" t="s">
        <v>10</v>
      </c>
      <c r="C236" s="2" t="s">
        <v>17</v>
      </c>
      <c r="D236" s="2">
        <v>29197</v>
      </c>
      <c r="E236" s="2">
        <v>780</v>
      </c>
      <c r="F236" s="2">
        <v>869</v>
      </c>
      <c r="G236" s="2">
        <v>939</v>
      </c>
      <c r="H236" s="2">
        <v>708</v>
      </c>
      <c r="I236" s="2">
        <v>80</v>
      </c>
      <c r="J236" s="2">
        <v>47</v>
      </c>
      <c r="K236" s="8">
        <f t="shared" si="15"/>
        <v>8.863924375792033E-2</v>
      </c>
      <c r="L236" s="8">
        <f t="shared" si="16"/>
        <v>6.6384180790960451E-2</v>
      </c>
      <c r="M236" s="2" t="str">
        <f t="shared" si="17"/>
        <v>paid</v>
      </c>
      <c r="N236" s="2" t="str">
        <f t="shared" si="18"/>
        <v>Feb</v>
      </c>
      <c r="O236" s="2">
        <f t="shared" si="19"/>
        <v>2588</v>
      </c>
    </row>
    <row r="237" spans="1:15" x14ac:dyDescent="0.3">
      <c r="A237" s="3">
        <v>45327</v>
      </c>
      <c r="B237" s="2" t="s">
        <v>13</v>
      </c>
      <c r="C237" s="2" t="s">
        <v>19</v>
      </c>
      <c r="D237" s="2">
        <v>75395</v>
      </c>
      <c r="E237" s="2">
        <v>1231</v>
      </c>
      <c r="F237" s="2">
        <v>183</v>
      </c>
      <c r="G237" s="2">
        <v>1819</v>
      </c>
      <c r="H237" s="2">
        <v>117</v>
      </c>
      <c r="I237" s="2">
        <v>0</v>
      </c>
      <c r="J237" s="2">
        <v>4</v>
      </c>
      <c r="K237" s="8">
        <f t="shared" si="15"/>
        <v>4.2880827641090261E-2</v>
      </c>
      <c r="L237" s="8">
        <f t="shared" si="16"/>
        <v>3.4188034188034191E-2</v>
      </c>
      <c r="M237" s="2" t="str">
        <f t="shared" si="17"/>
        <v>organic</v>
      </c>
      <c r="N237" s="2" t="str">
        <f t="shared" si="18"/>
        <v>Feb</v>
      </c>
      <c r="O237" s="2">
        <f t="shared" si="19"/>
        <v>3233</v>
      </c>
    </row>
    <row r="238" spans="1:15" x14ac:dyDescent="0.3">
      <c r="A238" s="3">
        <v>45328</v>
      </c>
      <c r="B238" s="2" t="s">
        <v>15</v>
      </c>
      <c r="C238" s="2" t="s">
        <v>17</v>
      </c>
      <c r="D238" s="2">
        <v>7522</v>
      </c>
      <c r="E238" s="2">
        <v>1390</v>
      </c>
      <c r="F238" s="2">
        <v>177</v>
      </c>
      <c r="G238" s="2">
        <v>567</v>
      </c>
      <c r="H238" s="2">
        <v>917</v>
      </c>
      <c r="I238" s="2">
        <v>338</v>
      </c>
      <c r="J238" s="2">
        <v>54</v>
      </c>
      <c r="K238" s="8">
        <f t="shared" si="15"/>
        <v>0.28370114331294871</v>
      </c>
      <c r="L238" s="8">
        <f t="shared" si="16"/>
        <v>5.8887677208287893E-2</v>
      </c>
      <c r="M238" s="2" t="str">
        <f t="shared" si="17"/>
        <v>paid</v>
      </c>
      <c r="N238" s="2" t="str">
        <f t="shared" si="18"/>
        <v>Feb</v>
      </c>
      <c r="O238" s="2">
        <f t="shared" si="19"/>
        <v>2134</v>
      </c>
    </row>
    <row r="239" spans="1:15" x14ac:dyDescent="0.3">
      <c r="A239" s="3">
        <v>45329</v>
      </c>
      <c r="B239" s="2" t="s">
        <v>11</v>
      </c>
      <c r="C239" s="2" t="s">
        <v>17</v>
      </c>
      <c r="D239" s="2">
        <v>58939</v>
      </c>
      <c r="E239" s="2">
        <v>858</v>
      </c>
      <c r="F239" s="2">
        <v>569</v>
      </c>
      <c r="G239" s="2">
        <v>451</v>
      </c>
      <c r="H239" s="2">
        <v>1556</v>
      </c>
      <c r="I239" s="2">
        <v>262</v>
      </c>
      <c r="J239" s="2">
        <v>14</v>
      </c>
      <c r="K239" s="8">
        <f t="shared" si="15"/>
        <v>3.1863452043638336E-2</v>
      </c>
      <c r="L239" s="8">
        <f t="shared" si="16"/>
        <v>8.9974293059125968E-3</v>
      </c>
      <c r="M239" s="2" t="str">
        <f t="shared" si="17"/>
        <v>paid</v>
      </c>
      <c r="N239" s="2" t="str">
        <f t="shared" si="18"/>
        <v>Feb</v>
      </c>
      <c r="O239" s="2">
        <f t="shared" si="19"/>
        <v>1878</v>
      </c>
    </row>
    <row r="240" spans="1:15" x14ac:dyDescent="0.3">
      <c r="A240" s="3">
        <v>45330</v>
      </c>
      <c r="B240" s="2" t="s">
        <v>13</v>
      </c>
      <c r="C240" s="2" t="s">
        <v>18</v>
      </c>
      <c r="D240" s="2">
        <v>15534</v>
      </c>
      <c r="E240" s="2">
        <v>590</v>
      </c>
      <c r="F240" s="2">
        <v>1398</v>
      </c>
      <c r="G240" s="2">
        <v>1399</v>
      </c>
      <c r="H240" s="2">
        <v>1224</v>
      </c>
      <c r="I240" s="2">
        <v>0</v>
      </c>
      <c r="J240" s="2">
        <v>15</v>
      </c>
      <c r="K240" s="8">
        <f t="shared" si="15"/>
        <v>0.21803785245268442</v>
      </c>
      <c r="L240" s="8">
        <f t="shared" si="16"/>
        <v>1.2254901960784314E-2</v>
      </c>
      <c r="M240" s="2" t="str">
        <f t="shared" si="17"/>
        <v>organic</v>
      </c>
      <c r="N240" s="2" t="str">
        <f t="shared" si="18"/>
        <v>Feb</v>
      </c>
      <c r="O240" s="2">
        <f t="shared" si="19"/>
        <v>3387</v>
      </c>
    </row>
    <row r="241" spans="1:15" x14ac:dyDescent="0.3">
      <c r="A241" s="3">
        <v>45331</v>
      </c>
      <c r="B241" s="2" t="s">
        <v>14</v>
      </c>
      <c r="C241" s="2" t="s">
        <v>19</v>
      </c>
      <c r="D241" s="2">
        <v>6952</v>
      </c>
      <c r="E241" s="2">
        <v>461</v>
      </c>
      <c r="F241" s="2">
        <v>819</v>
      </c>
      <c r="G241" s="2">
        <v>1237</v>
      </c>
      <c r="H241" s="2">
        <v>122</v>
      </c>
      <c r="I241" s="2">
        <v>0</v>
      </c>
      <c r="J241" s="2">
        <v>0</v>
      </c>
      <c r="K241" s="8">
        <f t="shared" si="15"/>
        <v>0.36205408515535098</v>
      </c>
      <c r="L241" s="8">
        <f t="shared" si="16"/>
        <v>0</v>
      </c>
      <c r="M241" s="2" t="str">
        <f t="shared" si="17"/>
        <v>organic</v>
      </c>
      <c r="N241" s="2" t="str">
        <f t="shared" si="18"/>
        <v>Feb</v>
      </c>
      <c r="O241" s="2">
        <f t="shared" si="19"/>
        <v>2517</v>
      </c>
    </row>
    <row r="242" spans="1:15" x14ac:dyDescent="0.3">
      <c r="A242" s="3">
        <v>45332</v>
      </c>
      <c r="B242" s="2" t="s">
        <v>15</v>
      </c>
      <c r="C242" s="2" t="s">
        <v>19</v>
      </c>
      <c r="D242" s="2">
        <v>28686</v>
      </c>
      <c r="E242" s="2">
        <v>1581</v>
      </c>
      <c r="F242" s="2">
        <v>291</v>
      </c>
      <c r="G242" s="2">
        <v>1575</v>
      </c>
      <c r="H242" s="2">
        <v>533</v>
      </c>
      <c r="I242" s="2">
        <v>0</v>
      </c>
      <c r="J242" s="2">
        <v>9</v>
      </c>
      <c r="K242" s="8">
        <f t="shared" si="15"/>
        <v>0.12016314578540055</v>
      </c>
      <c r="L242" s="8">
        <f t="shared" si="16"/>
        <v>1.6885553470919325E-2</v>
      </c>
      <c r="M242" s="2" t="str">
        <f t="shared" si="17"/>
        <v>organic</v>
      </c>
      <c r="N242" s="2" t="str">
        <f t="shared" si="18"/>
        <v>Feb</v>
      </c>
      <c r="O242" s="2">
        <f t="shared" si="19"/>
        <v>3447</v>
      </c>
    </row>
    <row r="243" spans="1:15" x14ac:dyDescent="0.3">
      <c r="A243" s="3">
        <v>45333</v>
      </c>
      <c r="B243" s="2" t="s">
        <v>13</v>
      </c>
      <c r="C243" s="2" t="s">
        <v>16</v>
      </c>
      <c r="D243" s="2">
        <v>2013</v>
      </c>
      <c r="E243" s="2">
        <v>1028</v>
      </c>
      <c r="F243" s="2">
        <v>1539</v>
      </c>
      <c r="G243" s="2">
        <v>891</v>
      </c>
      <c r="H243" s="2">
        <v>369</v>
      </c>
      <c r="I243" s="2">
        <v>0</v>
      </c>
      <c r="J243" s="2">
        <v>4</v>
      </c>
      <c r="K243" s="8">
        <f t="shared" si="15"/>
        <v>1.7178340784898163</v>
      </c>
      <c r="L243" s="8">
        <f t="shared" si="16"/>
        <v>1.0840108401084011E-2</v>
      </c>
      <c r="M243" s="2" t="str">
        <f t="shared" si="17"/>
        <v>organic</v>
      </c>
      <c r="N243" s="2" t="str">
        <f t="shared" si="18"/>
        <v>Feb</v>
      </c>
      <c r="O243" s="2">
        <f t="shared" si="19"/>
        <v>3458</v>
      </c>
    </row>
    <row r="244" spans="1:15" x14ac:dyDescent="0.3">
      <c r="A244" s="3">
        <v>45334</v>
      </c>
      <c r="B244" s="2" t="s">
        <v>11</v>
      </c>
      <c r="C244" s="2" t="s">
        <v>17</v>
      </c>
      <c r="D244" s="2">
        <v>93231</v>
      </c>
      <c r="E244" s="2">
        <v>481</v>
      </c>
      <c r="F244" s="2">
        <v>1034</v>
      </c>
      <c r="G244" s="2">
        <v>1154</v>
      </c>
      <c r="H244" s="2">
        <v>1716</v>
      </c>
      <c r="I244" s="2">
        <v>342</v>
      </c>
      <c r="J244" s="2">
        <v>45</v>
      </c>
      <c r="K244" s="8">
        <f t="shared" si="15"/>
        <v>2.8627816927845887E-2</v>
      </c>
      <c r="L244" s="8">
        <f t="shared" si="16"/>
        <v>2.6223776223776224E-2</v>
      </c>
      <c r="M244" s="2" t="str">
        <f t="shared" si="17"/>
        <v>paid</v>
      </c>
      <c r="N244" s="2" t="str">
        <f t="shared" si="18"/>
        <v>Feb</v>
      </c>
      <c r="O244" s="2">
        <f t="shared" si="19"/>
        <v>2669</v>
      </c>
    </row>
    <row r="245" spans="1:15" x14ac:dyDescent="0.3">
      <c r="A245" s="3">
        <v>45335</v>
      </c>
      <c r="B245" s="2" t="s">
        <v>12</v>
      </c>
      <c r="C245" s="2" t="s">
        <v>18</v>
      </c>
      <c r="D245" s="2">
        <v>98260</v>
      </c>
      <c r="E245" s="2">
        <v>96</v>
      </c>
      <c r="F245" s="2">
        <v>903</v>
      </c>
      <c r="G245" s="2">
        <v>48</v>
      </c>
      <c r="H245" s="2">
        <v>951</v>
      </c>
      <c r="I245" s="2">
        <v>0</v>
      </c>
      <c r="J245" s="2">
        <v>29</v>
      </c>
      <c r="K245" s="8">
        <f t="shared" si="15"/>
        <v>1.065540403012416E-2</v>
      </c>
      <c r="L245" s="8">
        <f t="shared" si="16"/>
        <v>3.0494216614090432E-2</v>
      </c>
      <c r="M245" s="2" t="str">
        <f t="shared" si="17"/>
        <v>organic</v>
      </c>
      <c r="N245" s="2" t="str">
        <f t="shared" si="18"/>
        <v>Feb</v>
      </c>
      <c r="O245" s="2">
        <f t="shared" si="19"/>
        <v>1047</v>
      </c>
    </row>
    <row r="246" spans="1:15" x14ac:dyDescent="0.3">
      <c r="A246" s="3">
        <v>45336</v>
      </c>
      <c r="B246" s="2" t="s">
        <v>12</v>
      </c>
      <c r="C246" s="2" t="s">
        <v>19</v>
      </c>
      <c r="D246" s="2">
        <v>76465</v>
      </c>
      <c r="E246" s="2">
        <v>889</v>
      </c>
      <c r="F246" s="2">
        <v>1184</v>
      </c>
      <c r="G246" s="2">
        <v>838</v>
      </c>
      <c r="H246" s="2">
        <v>1463</v>
      </c>
      <c r="I246" s="2">
        <v>0</v>
      </c>
      <c r="J246" s="2">
        <v>20</v>
      </c>
      <c r="K246" s="8">
        <f t="shared" si="15"/>
        <v>3.8069705093833783E-2</v>
      </c>
      <c r="L246" s="8">
        <f t="shared" si="16"/>
        <v>1.367053998632946E-2</v>
      </c>
      <c r="M246" s="2" t="str">
        <f t="shared" si="17"/>
        <v>organic</v>
      </c>
      <c r="N246" s="2" t="str">
        <f t="shared" si="18"/>
        <v>Feb</v>
      </c>
      <c r="O246" s="2">
        <f t="shared" si="19"/>
        <v>2911</v>
      </c>
    </row>
    <row r="247" spans="1:15" x14ac:dyDescent="0.3">
      <c r="A247" s="3">
        <v>45337</v>
      </c>
      <c r="B247" s="2" t="s">
        <v>11</v>
      </c>
      <c r="C247" s="2" t="s">
        <v>19</v>
      </c>
      <c r="D247" s="2">
        <v>16096</v>
      </c>
      <c r="E247" s="2">
        <v>839</v>
      </c>
      <c r="F247" s="2">
        <v>52</v>
      </c>
      <c r="G247" s="2">
        <v>1988</v>
      </c>
      <c r="H247" s="2">
        <v>675</v>
      </c>
      <c r="I247" s="2">
        <v>0</v>
      </c>
      <c r="J247" s="2">
        <v>5</v>
      </c>
      <c r="K247" s="8">
        <f t="shared" si="15"/>
        <v>0.17886431411530815</v>
      </c>
      <c r="L247" s="8">
        <f t="shared" si="16"/>
        <v>7.4074074074074077E-3</v>
      </c>
      <c r="M247" s="2" t="str">
        <f t="shared" si="17"/>
        <v>organic</v>
      </c>
      <c r="N247" s="2" t="str">
        <f t="shared" si="18"/>
        <v>Feb</v>
      </c>
      <c r="O247" s="2">
        <f t="shared" si="19"/>
        <v>2879</v>
      </c>
    </row>
    <row r="248" spans="1:15" x14ac:dyDescent="0.3">
      <c r="A248" s="3">
        <v>45338</v>
      </c>
      <c r="B248" s="2" t="s">
        <v>14</v>
      </c>
      <c r="C248" s="2" t="s">
        <v>18</v>
      </c>
      <c r="D248" s="2">
        <v>91388</v>
      </c>
      <c r="E248" s="2">
        <v>1893</v>
      </c>
      <c r="F248" s="2">
        <v>751</v>
      </c>
      <c r="G248" s="2">
        <v>190</v>
      </c>
      <c r="H248" s="2">
        <v>904</v>
      </c>
      <c r="I248" s="2">
        <v>0</v>
      </c>
      <c r="J248" s="2">
        <v>27</v>
      </c>
      <c r="K248" s="8">
        <f t="shared" si="15"/>
        <v>3.1010635969711559E-2</v>
      </c>
      <c r="L248" s="8">
        <f t="shared" si="16"/>
        <v>2.9867256637168143E-2</v>
      </c>
      <c r="M248" s="2" t="str">
        <f t="shared" si="17"/>
        <v>organic</v>
      </c>
      <c r="N248" s="2" t="str">
        <f t="shared" si="18"/>
        <v>Feb</v>
      </c>
      <c r="O248" s="2">
        <f t="shared" si="19"/>
        <v>2834</v>
      </c>
    </row>
    <row r="249" spans="1:15" x14ac:dyDescent="0.3">
      <c r="A249" s="3">
        <v>45339</v>
      </c>
      <c r="B249" s="2" t="s">
        <v>12</v>
      </c>
      <c r="C249" s="2" t="s">
        <v>20</v>
      </c>
      <c r="D249" s="2">
        <v>58104</v>
      </c>
      <c r="E249" s="2">
        <v>1216</v>
      </c>
      <c r="F249" s="2">
        <v>830</v>
      </c>
      <c r="G249" s="2">
        <v>1083</v>
      </c>
      <c r="H249" s="2">
        <v>171</v>
      </c>
      <c r="I249" s="2">
        <v>0</v>
      </c>
      <c r="J249" s="2">
        <v>12</v>
      </c>
      <c r="K249" s="8">
        <f t="shared" si="15"/>
        <v>5.3851714167699301E-2</v>
      </c>
      <c r="L249" s="8">
        <f t="shared" si="16"/>
        <v>7.0175438596491224E-2</v>
      </c>
      <c r="M249" s="2" t="str">
        <f t="shared" si="17"/>
        <v>organic</v>
      </c>
      <c r="N249" s="2" t="str">
        <f t="shared" si="18"/>
        <v>Feb</v>
      </c>
      <c r="O249" s="2">
        <f t="shared" si="19"/>
        <v>3129</v>
      </c>
    </row>
    <row r="250" spans="1:15" x14ac:dyDescent="0.3">
      <c r="A250" s="3">
        <v>45340</v>
      </c>
      <c r="B250" s="2" t="s">
        <v>13</v>
      </c>
      <c r="C250" s="2" t="s">
        <v>19</v>
      </c>
      <c r="D250" s="2">
        <v>30041</v>
      </c>
      <c r="E250" s="2">
        <v>692</v>
      </c>
      <c r="F250" s="2">
        <v>1605</v>
      </c>
      <c r="G250" s="2">
        <v>354</v>
      </c>
      <c r="H250" s="2">
        <v>166</v>
      </c>
      <c r="I250" s="2">
        <v>0</v>
      </c>
      <c r="J250" s="2">
        <v>16</v>
      </c>
      <c r="K250" s="8">
        <f t="shared" si="15"/>
        <v>8.8246063712925663E-2</v>
      </c>
      <c r="L250" s="8">
        <f t="shared" si="16"/>
        <v>9.6385542168674704E-2</v>
      </c>
      <c r="M250" s="2" t="str">
        <f t="shared" si="17"/>
        <v>organic</v>
      </c>
      <c r="N250" s="2" t="str">
        <f t="shared" si="18"/>
        <v>Feb</v>
      </c>
      <c r="O250" s="2">
        <f t="shared" si="19"/>
        <v>2651</v>
      </c>
    </row>
    <row r="251" spans="1:15" x14ac:dyDescent="0.3">
      <c r="A251" s="3">
        <v>45341</v>
      </c>
      <c r="B251" s="2" t="s">
        <v>10</v>
      </c>
      <c r="C251" s="2" t="s">
        <v>16</v>
      </c>
      <c r="D251" s="2">
        <v>70547</v>
      </c>
      <c r="E251" s="2">
        <v>1054</v>
      </c>
      <c r="F251" s="2">
        <v>407</v>
      </c>
      <c r="G251" s="2">
        <v>1865</v>
      </c>
      <c r="H251" s="2">
        <v>1599</v>
      </c>
      <c r="I251" s="2">
        <v>0</v>
      </c>
      <c r="J251" s="2">
        <v>11</v>
      </c>
      <c r="K251" s="8">
        <f t="shared" si="15"/>
        <v>4.7145874381617929E-2</v>
      </c>
      <c r="L251" s="8">
        <f t="shared" si="16"/>
        <v>6.8792995622263915E-3</v>
      </c>
      <c r="M251" s="2" t="str">
        <f t="shared" si="17"/>
        <v>organic</v>
      </c>
      <c r="N251" s="2" t="str">
        <f t="shared" si="18"/>
        <v>Feb</v>
      </c>
      <c r="O251" s="2">
        <f t="shared" si="19"/>
        <v>3326</v>
      </c>
    </row>
    <row r="252" spans="1:15" x14ac:dyDescent="0.3">
      <c r="A252" s="3">
        <v>45342</v>
      </c>
      <c r="B252" s="2" t="s">
        <v>13</v>
      </c>
      <c r="C252" s="2" t="s">
        <v>20</v>
      </c>
      <c r="D252" s="2">
        <v>31968</v>
      </c>
      <c r="E252" s="2">
        <v>220</v>
      </c>
      <c r="F252" s="2">
        <v>309</v>
      </c>
      <c r="G252" s="2">
        <v>534</v>
      </c>
      <c r="H252" s="2">
        <v>414</v>
      </c>
      <c r="I252" s="2">
        <v>0</v>
      </c>
      <c r="J252" s="2">
        <v>5</v>
      </c>
      <c r="K252" s="8">
        <f t="shared" si="15"/>
        <v>3.3252002002002005E-2</v>
      </c>
      <c r="L252" s="8">
        <f t="shared" si="16"/>
        <v>1.2077294685990338E-2</v>
      </c>
      <c r="M252" s="2" t="str">
        <f t="shared" si="17"/>
        <v>organic</v>
      </c>
      <c r="N252" s="2" t="str">
        <f t="shared" si="18"/>
        <v>Feb</v>
      </c>
      <c r="O252" s="2">
        <f t="shared" si="19"/>
        <v>1063</v>
      </c>
    </row>
    <row r="253" spans="1:15" x14ac:dyDescent="0.3">
      <c r="A253" s="3">
        <v>45343</v>
      </c>
      <c r="B253" s="2" t="s">
        <v>14</v>
      </c>
      <c r="C253" s="2" t="s">
        <v>20</v>
      </c>
      <c r="D253" s="2">
        <v>86918</v>
      </c>
      <c r="E253" s="2">
        <v>164</v>
      </c>
      <c r="F253" s="2">
        <v>372</v>
      </c>
      <c r="G253" s="2">
        <v>1958</v>
      </c>
      <c r="H253" s="2">
        <v>1592</v>
      </c>
      <c r="I253" s="2">
        <v>0</v>
      </c>
      <c r="J253" s="2">
        <v>20</v>
      </c>
      <c r="K253" s="8">
        <f t="shared" si="15"/>
        <v>2.8693711314112153E-2</v>
      </c>
      <c r="L253" s="8">
        <f t="shared" si="16"/>
        <v>1.2562814070351759E-2</v>
      </c>
      <c r="M253" s="2" t="str">
        <f t="shared" si="17"/>
        <v>organic</v>
      </c>
      <c r="N253" s="2" t="str">
        <f t="shared" si="18"/>
        <v>Feb</v>
      </c>
      <c r="O253" s="2">
        <f t="shared" si="19"/>
        <v>2494</v>
      </c>
    </row>
    <row r="254" spans="1:15" x14ac:dyDescent="0.3">
      <c r="A254" s="3">
        <v>45344</v>
      </c>
      <c r="B254" s="2" t="s">
        <v>11</v>
      </c>
      <c r="C254" s="2" t="s">
        <v>18</v>
      </c>
      <c r="D254" s="2">
        <v>99886</v>
      </c>
      <c r="E254" s="2">
        <v>1164</v>
      </c>
      <c r="F254" s="2">
        <v>1566</v>
      </c>
      <c r="G254" s="2">
        <v>1196</v>
      </c>
      <c r="H254" s="2">
        <v>929</v>
      </c>
      <c r="I254" s="2">
        <v>0</v>
      </c>
      <c r="J254" s="2">
        <v>21</v>
      </c>
      <c r="K254" s="8">
        <f t="shared" si="15"/>
        <v>3.9304807480527802E-2</v>
      </c>
      <c r="L254" s="8">
        <f t="shared" si="16"/>
        <v>2.2604951560818085E-2</v>
      </c>
      <c r="M254" s="2" t="str">
        <f t="shared" si="17"/>
        <v>organic</v>
      </c>
      <c r="N254" s="2" t="str">
        <f t="shared" si="18"/>
        <v>Feb</v>
      </c>
      <c r="O254" s="2">
        <f t="shared" si="19"/>
        <v>3926</v>
      </c>
    </row>
    <row r="255" spans="1:15" x14ac:dyDescent="0.3">
      <c r="A255" s="3">
        <v>45345</v>
      </c>
      <c r="B255" s="2" t="s">
        <v>14</v>
      </c>
      <c r="C255" s="2" t="s">
        <v>17</v>
      </c>
      <c r="D255" s="2">
        <v>43363</v>
      </c>
      <c r="E255" s="2">
        <v>1779</v>
      </c>
      <c r="F255" s="2">
        <v>1998</v>
      </c>
      <c r="G255" s="2">
        <v>1294</v>
      </c>
      <c r="H255" s="2">
        <v>657</v>
      </c>
      <c r="I255" s="2">
        <v>77</v>
      </c>
      <c r="J255" s="2">
        <v>56</v>
      </c>
      <c r="K255" s="8">
        <f t="shared" si="15"/>
        <v>0.11694301593524434</v>
      </c>
      <c r="L255" s="8">
        <f t="shared" si="16"/>
        <v>8.5235920852359204E-2</v>
      </c>
      <c r="M255" s="2" t="str">
        <f t="shared" si="17"/>
        <v>paid</v>
      </c>
      <c r="N255" s="2" t="str">
        <f t="shared" si="18"/>
        <v>Feb</v>
      </c>
      <c r="O255" s="2">
        <f t="shared" si="19"/>
        <v>5071</v>
      </c>
    </row>
    <row r="256" spans="1:15" x14ac:dyDescent="0.3">
      <c r="A256" s="3">
        <v>45346</v>
      </c>
      <c r="B256" s="2" t="s">
        <v>12</v>
      </c>
      <c r="C256" s="2" t="s">
        <v>18</v>
      </c>
      <c r="D256" s="2">
        <v>58961</v>
      </c>
      <c r="E256" s="2">
        <v>1303</v>
      </c>
      <c r="F256" s="2">
        <v>630</v>
      </c>
      <c r="G256" s="2">
        <v>1640</v>
      </c>
      <c r="H256" s="2">
        <v>572</v>
      </c>
      <c r="I256" s="2">
        <v>0</v>
      </c>
      <c r="J256" s="2">
        <v>18</v>
      </c>
      <c r="K256" s="8">
        <f t="shared" si="15"/>
        <v>6.0599379250691136E-2</v>
      </c>
      <c r="L256" s="8">
        <f t="shared" si="16"/>
        <v>3.1468531468531472E-2</v>
      </c>
      <c r="M256" s="2" t="str">
        <f t="shared" si="17"/>
        <v>organic</v>
      </c>
      <c r="N256" s="2" t="str">
        <f t="shared" si="18"/>
        <v>Feb</v>
      </c>
      <c r="O256" s="2">
        <f t="shared" si="19"/>
        <v>3573</v>
      </c>
    </row>
    <row r="257" spans="1:15" x14ac:dyDescent="0.3">
      <c r="A257" s="3">
        <v>45347</v>
      </c>
      <c r="B257" s="2" t="s">
        <v>12</v>
      </c>
      <c r="C257" s="2" t="s">
        <v>19</v>
      </c>
      <c r="D257" s="2">
        <v>67497</v>
      </c>
      <c r="E257" s="2">
        <v>161</v>
      </c>
      <c r="F257" s="2">
        <v>645</v>
      </c>
      <c r="G257" s="2">
        <v>955</v>
      </c>
      <c r="H257" s="2">
        <v>935</v>
      </c>
      <c r="I257" s="2">
        <v>0</v>
      </c>
      <c r="J257" s="2">
        <v>1</v>
      </c>
      <c r="K257" s="8">
        <f t="shared" si="15"/>
        <v>2.6090048446597628E-2</v>
      </c>
      <c r="L257" s="8">
        <f t="shared" si="16"/>
        <v>1.0695187165775401E-3</v>
      </c>
      <c r="M257" s="2" t="str">
        <f t="shared" si="17"/>
        <v>organic</v>
      </c>
      <c r="N257" s="2" t="str">
        <f t="shared" si="18"/>
        <v>Feb</v>
      </c>
      <c r="O257" s="2">
        <f t="shared" si="19"/>
        <v>1761</v>
      </c>
    </row>
    <row r="258" spans="1:15" x14ac:dyDescent="0.3">
      <c r="A258" s="3">
        <v>45348</v>
      </c>
      <c r="B258" s="2" t="s">
        <v>12</v>
      </c>
      <c r="C258" s="2" t="s">
        <v>19</v>
      </c>
      <c r="D258" s="2">
        <v>38627</v>
      </c>
      <c r="E258" s="2">
        <v>167</v>
      </c>
      <c r="F258" s="2">
        <v>1330</v>
      </c>
      <c r="G258" s="2">
        <v>1779</v>
      </c>
      <c r="H258" s="2">
        <v>1761</v>
      </c>
      <c r="I258" s="2">
        <v>0</v>
      </c>
      <c r="J258" s="2">
        <v>2</v>
      </c>
      <c r="K258" s="8">
        <f t="shared" si="15"/>
        <v>8.4811142465115077E-2</v>
      </c>
      <c r="L258" s="8">
        <f t="shared" si="16"/>
        <v>1.1357183418512209E-3</v>
      </c>
      <c r="M258" s="2" t="str">
        <f t="shared" si="17"/>
        <v>organic</v>
      </c>
      <c r="N258" s="2" t="str">
        <f t="shared" si="18"/>
        <v>Feb</v>
      </c>
      <c r="O258" s="2">
        <f t="shared" si="19"/>
        <v>3276</v>
      </c>
    </row>
    <row r="259" spans="1:15" x14ac:dyDescent="0.3">
      <c r="A259" s="3">
        <v>45349</v>
      </c>
      <c r="B259" s="2" t="s">
        <v>14</v>
      </c>
      <c r="C259" s="2" t="s">
        <v>17</v>
      </c>
      <c r="D259" s="2">
        <v>67462</v>
      </c>
      <c r="E259" s="2">
        <v>797</v>
      </c>
      <c r="F259" s="2">
        <v>957</v>
      </c>
      <c r="G259" s="2">
        <v>1198</v>
      </c>
      <c r="H259" s="2">
        <v>1145</v>
      </c>
      <c r="I259" s="2">
        <v>488</v>
      </c>
      <c r="J259" s="2">
        <v>94</v>
      </c>
      <c r="K259" s="8">
        <f t="shared" ref="K259:K301" si="20">(SUM(E259:G259)/D259)</f>
        <v>4.3757967448341289E-2</v>
      </c>
      <c r="L259" s="8">
        <f t="shared" ref="L259:L301" si="21">J259/H259</f>
        <v>8.2096069868995633E-2</v>
      </c>
      <c r="M259" s="2" t="str">
        <f t="shared" ref="M259:M301" si="22">IF(I259=0,"organic","paid")</f>
        <v>paid</v>
      </c>
      <c r="N259" s="2" t="str">
        <f t="shared" ref="N259:N301" si="23">TEXT(A259,"mmm")</f>
        <v>Feb</v>
      </c>
      <c r="O259" s="2">
        <f t="shared" ref="O259:O301" si="24">SUM(E259:G259)</f>
        <v>2952</v>
      </c>
    </row>
    <row r="260" spans="1:15" x14ac:dyDescent="0.3">
      <c r="A260" s="3">
        <v>45350</v>
      </c>
      <c r="B260" s="2" t="s">
        <v>12</v>
      </c>
      <c r="C260" s="2" t="s">
        <v>18</v>
      </c>
      <c r="D260" s="2">
        <v>75928</v>
      </c>
      <c r="E260" s="2">
        <v>1344</v>
      </c>
      <c r="F260" s="2">
        <v>395</v>
      </c>
      <c r="G260" s="2">
        <v>668</v>
      </c>
      <c r="H260" s="2">
        <v>1249</v>
      </c>
      <c r="I260" s="2">
        <v>0</v>
      </c>
      <c r="J260" s="2">
        <v>15</v>
      </c>
      <c r="K260" s="8">
        <f t="shared" si="20"/>
        <v>3.1701085238647141E-2</v>
      </c>
      <c r="L260" s="8">
        <f t="shared" si="21"/>
        <v>1.2009607686148919E-2</v>
      </c>
      <c r="M260" s="2" t="str">
        <f t="shared" si="22"/>
        <v>organic</v>
      </c>
      <c r="N260" s="2" t="str">
        <f t="shared" si="23"/>
        <v>Feb</v>
      </c>
      <c r="O260" s="2">
        <f t="shared" si="24"/>
        <v>2407</v>
      </c>
    </row>
    <row r="261" spans="1:15" x14ac:dyDescent="0.3">
      <c r="A261" s="3">
        <v>45351</v>
      </c>
      <c r="B261" s="2" t="s">
        <v>14</v>
      </c>
      <c r="C261" s="2" t="s">
        <v>20</v>
      </c>
      <c r="D261" s="2">
        <v>9109</v>
      </c>
      <c r="E261" s="2">
        <v>932</v>
      </c>
      <c r="F261" s="2">
        <v>221</v>
      </c>
      <c r="G261" s="2">
        <v>1670</v>
      </c>
      <c r="H261" s="2">
        <v>1851</v>
      </c>
      <c r="I261" s="2">
        <v>0</v>
      </c>
      <c r="J261" s="2">
        <v>26</v>
      </c>
      <c r="K261" s="8">
        <f t="shared" si="20"/>
        <v>0.30991327258755075</v>
      </c>
      <c r="L261" s="8">
        <f t="shared" si="21"/>
        <v>1.4046461372231226E-2</v>
      </c>
      <c r="M261" s="2" t="str">
        <f t="shared" si="22"/>
        <v>organic</v>
      </c>
      <c r="N261" s="2" t="str">
        <f t="shared" si="23"/>
        <v>Feb</v>
      </c>
      <c r="O261" s="2">
        <f t="shared" si="24"/>
        <v>2823</v>
      </c>
    </row>
    <row r="262" spans="1:15" x14ac:dyDescent="0.3">
      <c r="A262" s="3">
        <v>45352</v>
      </c>
      <c r="B262" s="2" t="s">
        <v>13</v>
      </c>
      <c r="C262" s="2" t="s">
        <v>16</v>
      </c>
      <c r="D262" s="2">
        <v>67132</v>
      </c>
      <c r="E262" s="2">
        <v>1333</v>
      </c>
      <c r="F262" s="2">
        <v>363</v>
      </c>
      <c r="G262" s="2">
        <v>90</v>
      </c>
      <c r="H262" s="2">
        <v>517</v>
      </c>
      <c r="I262" s="2">
        <v>0</v>
      </c>
      <c r="J262" s="2">
        <v>22</v>
      </c>
      <c r="K262" s="8">
        <f t="shared" si="20"/>
        <v>2.6604301972233808E-2</v>
      </c>
      <c r="L262" s="8">
        <f t="shared" si="21"/>
        <v>4.2553191489361701E-2</v>
      </c>
      <c r="M262" s="2" t="str">
        <f t="shared" si="22"/>
        <v>organic</v>
      </c>
      <c r="N262" s="2" t="str">
        <f t="shared" si="23"/>
        <v>Mar</v>
      </c>
      <c r="O262" s="2">
        <f t="shared" si="24"/>
        <v>1786</v>
      </c>
    </row>
    <row r="263" spans="1:15" x14ac:dyDescent="0.3">
      <c r="A263" s="3">
        <v>45353</v>
      </c>
      <c r="B263" s="2" t="s">
        <v>11</v>
      </c>
      <c r="C263" s="2" t="s">
        <v>18</v>
      </c>
      <c r="D263" s="2">
        <v>69690</v>
      </c>
      <c r="E263" s="2">
        <v>1080</v>
      </c>
      <c r="F263" s="2">
        <v>1258</v>
      </c>
      <c r="G263" s="2">
        <v>335</v>
      </c>
      <c r="H263" s="2">
        <v>755</v>
      </c>
      <c r="I263" s="2">
        <v>0</v>
      </c>
      <c r="J263" s="2">
        <v>11</v>
      </c>
      <c r="K263" s="8">
        <f t="shared" si="20"/>
        <v>3.8355574687903571E-2</v>
      </c>
      <c r="L263" s="8">
        <f t="shared" si="21"/>
        <v>1.456953642384106E-2</v>
      </c>
      <c r="M263" s="2" t="str">
        <f t="shared" si="22"/>
        <v>organic</v>
      </c>
      <c r="N263" s="2" t="str">
        <f t="shared" si="23"/>
        <v>Mar</v>
      </c>
      <c r="O263" s="2">
        <f t="shared" si="24"/>
        <v>2673</v>
      </c>
    </row>
    <row r="264" spans="1:15" x14ac:dyDescent="0.3">
      <c r="A264" s="3">
        <v>45354</v>
      </c>
      <c r="B264" s="2" t="s">
        <v>13</v>
      </c>
      <c r="C264" s="2" t="s">
        <v>18</v>
      </c>
      <c r="D264" s="2">
        <v>54578</v>
      </c>
      <c r="E264" s="2">
        <v>1596</v>
      </c>
      <c r="F264" s="2">
        <v>702</v>
      </c>
      <c r="G264" s="2">
        <v>1400</v>
      </c>
      <c r="H264" s="2">
        <v>1234</v>
      </c>
      <c r="I264" s="2">
        <v>0</v>
      </c>
      <c r="J264" s="2">
        <v>1</v>
      </c>
      <c r="K264" s="8">
        <f t="shared" si="20"/>
        <v>6.7756238777529412E-2</v>
      </c>
      <c r="L264" s="8">
        <f t="shared" si="21"/>
        <v>8.1037277147487841E-4</v>
      </c>
      <c r="M264" s="2" t="str">
        <f t="shared" si="22"/>
        <v>organic</v>
      </c>
      <c r="N264" s="2" t="str">
        <f t="shared" si="23"/>
        <v>Mar</v>
      </c>
      <c r="O264" s="2">
        <f t="shared" si="24"/>
        <v>3698</v>
      </c>
    </row>
    <row r="265" spans="1:15" x14ac:dyDescent="0.3">
      <c r="A265" s="3">
        <v>45355</v>
      </c>
      <c r="B265" s="2" t="s">
        <v>10</v>
      </c>
      <c r="C265" s="2" t="s">
        <v>19</v>
      </c>
      <c r="D265" s="2">
        <v>9639</v>
      </c>
      <c r="E265" s="2">
        <v>685</v>
      </c>
      <c r="F265" s="2">
        <v>203</v>
      </c>
      <c r="G265" s="2">
        <v>1152</v>
      </c>
      <c r="H265" s="2">
        <v>1399</v>
      </c>
      <c r="I265" s="2">
        <v>0</v>
      </c>
      <c r="J265" s="2">
        <v>12</v>
      </c>
      <c r="K265" s="8">
        <f t="shared" si="20"/>
        <v>0.21164021164021163</v>
      </c>
      <c r="L265" s="8">
        <f t="shared" si="21"/>
        <v>8.5775553967119365E-3</v>
      </c>
      <c r="M265" s="2" t="str">
        <f t="shared" si="22"/>
        <v>organic</v>
      </c>
      <c r="N265" s="2" t="str">
        <f t="shared" si="23"/>
        <v>Mar</v>
      </c>
      <c r="O265" s="2">
        <f t="shared" si="24"/>
        <v>2040</v>
      </c>
    </row>
    <row r="266" spans="1:15" x14ac:dyDescent="0.3">
      <c r="A266" s="3">
        <v>45356</v>
      </c>
      <c r="B266" s="2" t="s">
        <v>13</v>
      </c>
      <c r="C266" s="2" t="s">
        <v>19</v>
      </c>
      <c r="D266" s="2">
        <v>95861</v>
      </c>
      <c r="E266" s="2">
        <v>1754</v>
      </c>
      <c r="F266" s="2">
        <v>1354</v>
      </c>
      <c r="G266" s="2">
        <v>1985</v>
      </c>
      <c r="H266" s="2">
        <v>1866</v>
      </c>
      <c r="I266" s="2">
        <v>0</v>
      </c>
      <c r="J266" s="2">
        <v>19</v>
      </c>
      <c r="K266" s="8">
        <f t="shared" si="20"/>
        <v>5.31290097119788E-2</v>
      </c>
      <c r="L266" s="8">
        <f t="shared" si="21"/>
        <v>1.0182207931404072E-2</v>
      </c>
      <c r="M266" s="2" t="str">
        <f t="shared" si="22"/>
        <v>organic</v>
      </c>
      <c r="N266" s="2" t="str">
        <f t="shared" si="23"/>
        <v>Mar</v>
      </c>
      <c r="O266" s="2">
        <f t="shared" si="24"/>
        <v>5093</v>
      </c>
    </row>
    <row r="267" spans="1:15" x14ac:dyDescent="0.3">
      <c r="A267" s="3">
        <v>45357</v>
      </c>
      <c r="B267" s="2" t="s">
        <v>15</v>
      </c>
      <c r="C267" s="2" t="s">
        <v>19</v>
      </c>
      <c r="D267" s="2">
        <v>11682</v>
      </c>
      <c r="E267" s="2">
        <v>1203</v>
      </c>
      <c r="F267" s="2">
        <v>1369</v>
      </c>
      <c r="G267" s="2">
        <v>299</v>
      </c>
      <c r="H267" s="2">
        <v>1887</v>
      </c>
      <c r="I267" s="2">
        <v>0</v>
      </c>
      <c r="J267" s="2">
        <v>11</v>
      </c>
      <c r="K267" s="8">
        <f t="shared" si="20"/>
        <v>0.24576271186440679</v>
      </c>
      <c r="L267" s="8">
        <f t="shared" si="21"/>
        <v>5.8293587705352413E-3</v>
      </c>
      <c r="M267" s="2" t="str">
        <f t="shared" si="22"/>
        <v>organic</v>
      </c>
      <c r="N267" s="2" t="str">
        <f t="shared" si="23"/>
        <v>Mar</v>
      </c>
      <c r="O267" s="2">
        <f t="shared" si="24"/>
        <v>2871</v>
      </c>
    </row>
    <row r="268" spans="1:15" x14ac:dyDescent="0.3">
      <c r="A268" s="3">
        <v>45358</v>
      </c>
      <c r="B268" s="2" t="s">
        <v>13</v>
      </c>
      <c r="C268" s="2" t="s">
        <v>18</v>
      </c>
      <c r="D268" s="2">
        <v>17901</v>
      </c>
      <c r="E268" s="2">
        <v>1228</v>
      </c>
      <c r="F268" s="2">
        <v>1461</v>
      </c>
      <c r="G268" s="2">
        <v>1931</v>
      </c>
      <c r="H268" s="2">
        <v>183</v>
      </c>
      <c r="I268" s="2">
        <v>0</v>
      </c>
      <c r="J268" s="2">
        <v>9</v>
      </c>
      <c r="K268" s="8">
        <f t="shared" si="20"/>
        <v>0.25808614043908162</v>
      </c>
      <c r="L268" s="8">
        <f t="shared" si="21"/>
        <v>4.9180327868852458E-2</v>
      </c>
      <c r="M268" s="2" t="str">
        <f t="shared" si="22"/>
        <v>organic</v>
      </c>
      <c r="N268" s="2" t="str">
        <f t="shared" si="23"/>
        <v>Mar</v>
      </c>
      <c r="O268" s="2">
        <f t="shared" si="24"/>
        <v>4620</v>
      </c>
    </row>
    <row r="269" spans="1:15" x14ac:dyDescent="0.3">
      <c r="A269" s="3">
        <v>45359</v>
      </c>
      <c r="B269" s="2" t="s">
        <v>14</v>
      </c>
      <c r="C269" s="2" t="s">
        <v>18</v>
      </c>
      <c r="D269" s="2">
        <v>85343</v>
      </c>
      <c r="E269" s="2">
        <v>1631</v>
      </c>
      <c r="F269" s="2">
        <v>682</v>
      </c>
      <c r="G269" s="2">
        <v>1675</v>
      </c>
      <c r="H269" s="2">
        <v>271</v>
      </c>
      <c r="I269" s="2">
        <v>0</v>
      </c>
      <c r="J269" s="2">
        <v>21</v>
      </c>
      <c r="K269" s="8">
        <f t="shared" si="20"/>
        <v>4.6729081471239588E-2</v>
      </c>
      <c r="L269" s="8">
        <f t="shared" si="21"/>
        <v>7.7490774907749083E-2</v>
      </c>
      <c r="M269" s="2" t="str">
        <f t="shared" si="22"/>
        <v>organic</v>
      </c>
      <c r="N269" s="2" t="str">
        <f t="shared" si="23"/>
        <v>Mar</v>
      </c>
      <c r="O269" s="2">
        <f t="shared" si="24"/>
        <v>3988</v>
      </c>
    </row>
    <row r="270" spans="1:15" x14ac:dyDescent="0.3">
      <c r="A270" s="3">
        <v>45360</v>
      </c>
      <c r="B270" s="2" t="s">
        <v>10</v>
      </c>
      <c r="C270" s="2" t="s">
        <v>17</v>
      </c>
      <c r="D270" s="2">
        <v>13249</v>
      </c>
      <c r="E270" s="2">
        <v>1333</v>
      </c>
      <c r="F270" s="2">
        <v>1383</v>
      </c>
      <c r="G270" s="2">
        <v>877</v>
      </c>
      <c r="H270" s="2">
        <v>1051</v>
      </c>
      <c r="I270" s="2">
        <v>185</v>
      </c>
      <c r="J270" s="2">
        <v>2</v>
      </c>
      <c r="K270" s="8">
        <f t="shared" si="20"/>
        <v>0.27119027851158578</v>
      </c>
      <c r="L270" s="8">
        <f t="shared" si="21"/>
        <v>1.9029495718363464E-3</v>
      </c>
      <c r="M270" s="2" t="str">
        <f t="shared" si="22"/>
        <v>paid</v>
      </c>
      <c r="N270" s="2" t="str">
        <f t="shared" si="23"/>
        <v>Mar</v>
      </c>
      <c r="O270" s="2">
        <f t="shared" si="24"/>
        <v>3593</v>
      </c>
    </row>
    <row r="271" spans="1:15" x14ac:dyDescent="0.3">
      <c r="A271" s="3">
        <v>45361</v>
      </c>
      <c r="B271" s="2" t="s">
        <v>13</v>
      </c>
      <c r="C271" s="2" t="s">
        <v>19</v>
      </c>
      <c r="D271" s="2">
        <v>24627</v>
      </c>
      <c r="E271" s="2">
        <v>1957</v>
      </c>
      <c r="F271" s="2">
        <v>448</v>
      </c>
      <c r="G271" s="2">
        <v>709</v>
      </c>
      <c r="H271" s="2">
        <v>1950</v>
      </c>
      <c r="I271" s="2">
        <v>0</v>
      </c>
      <c r="J271" s="2">
        <v>24</v>
      </c>
      <c r="K271" s="8">
        <f t="shared" si="20"/>
        <v>0.12644658301863809</v>
      </c>
      <c r="L271" s="8">
        <f t="shared" si="21"/>
        <v>1.2307692307692308E-2</v>
      </c>
      <c r="M271" s="2" t="str">
        <f t="shared" si="22"/>
        <v>organic</v>
      </c>
      <c r="N271" s="2" t="str">
        <f t="shared" si="23"/>
        <v>Mar</v>
      </c>
      <c r="O271" s="2">
        <f t="shared" si="24"/>
        <v>3114</v>
      </c>
    </row>
    <row r="272" spans="1:15" x14ac:dyDescent="0.3">
      <c r="A272" s="3">
        <v>45362</v>
      </c>
      <c r="B272" s="2" t="s">
        <v>11</v>
      </c>
      <c r="C272" s="2" t="s">
        <v>20</v>
      </c>
      <c r="D272" s="2">
        <v>30693</v>
      </c>
      <c r="E272" s="2">
        <v>291</v>
      </c>
      <c r="F272" s="2">
        <v>327</v>
      </c>
      <c r="G272" s="2">
        <v>168</v>
      </c>
      <c r="H272" s="2">
        <v>615</v>
      </c>
      <c r="I272" s="2">
        <v>0</v>
      </c>
      <c r="J272" s="2">
        <v>27</v>
      </c>
      <c r="K272" s="8">
        <f t="shared" si="20"/>
        <v>2.5608444922294984E-2</v>
      </c>
      <c r="L272" s="8">
        <f t="shared" si="21"/>
        <v>4.3902439024390241E-2</v>
      </c>
      <c r="M272" s="2" t="str">
        <f t="shared" si="22"/>
        <v>organic</v>
      </c>
      <c r="N272" s="2" t="str">
        <f t="shared" si="23"/>
        <v>Mar</v>
      </c>
      <c r="O272" s="2">
        <f t="shared" si="24"/>
        <v>786</v>
      </c>
    </row>
    <row r="273" spans="1:15" x14ac:dyDescent="0.3">
      <c r="A273" s="3">
        <v>45363</v>
      </c>
      <c r="B273" s="2" t="s">
        <v>12</v>
      </c>
      <c r="C273" s="2" t="s">
        <v>17</v>
      </c>
      <c r="D273" s="2">
        <v>71748</v>
      </c>
      <c r="E273" s="2">
        <v>1720</v>
      </c>
      <c r="F273" s="2">
        <v>1522</v>
      </c>
      <c r="G273" s="2">
        <v>1819</v>
      </c>
      <c r="H273" s="2">
        <v>1088</v>
      </c>
      <c r="I273" s="2">
        <v>19</v>
      </c>
      <c r="J273" s="2">
        <v>84</v>
      </c>
      <c r="K273" s="8">
        <f t="shared" si="20"/>
        <v>7.0538551597257068E-2</v>
      </c>
      <c r="L273" s="8">
        <f t="shared" si="21"/>
        <v>7.720588235294118E-2</v>
      </c>
      <c r="M273" s="2" t="str">
        <f t="shared" si="22"/>
        <v>paid</v>
      </c>
      <c r="N273" s="2" t="str">
        <f t="shared" si="23"/>
        <v>Mar</v>
      </c>
      <c r="O273" s="2">
        <f t="shared" si="24"/>
        <v>5061</v>
      </c>
    </row>
    <row r="274" spans="1:15" x14ac:dyDescent="0.3">
      <c r="A274" s="3">
        <v>45364</v>
      </c>
      <c r="B274" s="2" t="s">
        <v>13</v>
      </c>
      <c r="C274" s="2" t="s">
        <v>17</v>
      </c>
      <c r="D274" s="2">
        <v>18176</v>
      </c>
      <c r="E274" s="2">
        <v>1233</v>
      </c>
      <c r="F274" s="2">
        <v>781</v>
      </c>
      <c r="G274" s="2">
        <v>325</v>
      </c>
      <c r="H274" s="2">
        <v>342</v>
      </c>
      <c r="I274" s="2">
        <v>92</v>
      </c>
      <c r="J274" s="2">
        <v>88</v>
      </c>
      <c r="K274" s="8">
        <f t="shared" si="20"/>
        <v>0.12868617957746478</v>
      </c>
      <c r="L274" s="8">
        <f t="shared" si="21"/>
        <v>0.25730994152046782</v>
      </c>
      <c r="M274" s="2" t="str">
        <f t="shared" si="22"/>
        <v>paid</v>
      </c>
      <c r="N274" s="2" t="str">
        <f t="shared" si="23"/>
        <v>Mar</v>
      </c>
      <c r="O274" s="2">
        <f t="shared" si="24"/>
        <v>2339</v>
      </c>
    </row>
    <row r="275" spans="1:15" x14ac:dyDescent="0.3">
      <c r="A275" s="3">
        <v>45365</v>
      </c>
      <c r="B275" s="2" t="s">
        <v>14</v>
      </c>
      <c r="C275" s="2" t="s">
        <v>20</v>
      </c>
      <c r="D275" s="2">
        <v>95526</v>
      </c>
      <c r="E275" s="2">
        <v>906</v>
      </c>
      <c r="F275" s="2">
        <v>99</v>
      </c>
      <c r="G275" s="2">
        <v>851</v>
      </c>
      <c r="H275" s="2">
        <v>756</v>
      </c>
      <c r="I275" s="2">
        <v>0</v>
      </c>
      <c r="J275" s="2">
        <v>21</v>
      </c>
      <c r="K275" s="8">
        <f t="shared" si="20"/>
        <v>1.9429265330904676E-2</v>
      </c>
      <c r="L275" s="8">
        <f t="shared" si="21"/>
        <v>2.7777777777777776E-2</v>
      </c>
      <c r="M275" s="2" t="str">
        <f t="shared" si="22"/>
        <v>organic</v>
      </c>
      <c r="N275" s="2" t="str">
        <f t="shared" si="23"/>
        <v>Mar</v>
      </c>
      <c r="O275" s="2">
        <f t="shared" si="24"/>
        <v>1856</v>
      </c>
    </row>
    <row r="276" spans="1:15" x14ac:dyDescent="0.3">
      <c r="A276" s="3">
        <v>45366</v>
      </c>
      <c r="B276" s="2" t="s">
        <v>10</v>
      </c>
      <c r="C276" s="2" t="s">
        <v>20</v>
      </c>
      <c r="D276" s="2">
        <v>59222</v>
      </c>
      <c r="E276" s="2">
        <v>1260</v>
      </c>
      <c r="F276" s="2">
        <v>593</v>
      </c>
      <c r="G276" s="2">
        <v>1550</v>
      </c>
      <c r="H276" s="2">
        <v>1543</v>
      </c>
      <c r="I276" s="2">
        <v>0</v>
      </c>
      <c r="J276" s="2">
        <v>25</v>
      </c>
      <c r="K276" s="8">
        <f t="shared" si="20"/>
        <v>5.7461754077876466E-2</v>
      </c>
      <c r="L276" s="8">
        <f t="shared" si="21"/>
        <v>1.6202203499675955E-2</v>
      </c>
      <c r="M276" s="2" t="str">
        <f t="shared" si="22"/>
        <v>organic</v>
      </c>
      <c r="N276" s="2" t="str">
        <f t="shared" si="23"/>
        <v>Mar</v>
      </c>
      <c r="O276" s="2">
        <f t="shared" si="24"/>
        <v>3403</v>
      </c>
    </row>
    <row r="277" spans="1:15" x14ac:dyDescent="0.3">
      <c r="A277" s="3">
        <v>45367</v>
      </c>
      <c r="B277" s="2" t="s">
        <v>11</v>
      </c>
      <c r="C277" s="2" t="s">
        <v>20</v>
      </c>
      <c r="D277" s="2">
        <v>70993</v>
      </c>
      <c r="E277" s="2">
        <v>499</v>
      </c>
      <c r="F277" s="2">
        <v>643</v>
      </c>
      <c r="G277" s="2">
        <v>1987</v>
      </c>
      <c r="H277" s="2">
        <v>1666</v>
      </c>
      <c r="I277" s="2">
        <v>0</v>
      </c>
      <c r="J277" s="2">
        <v>25</v>
      </c>
      <c r="K277" s="8">
        <f t="shared" si="20"/>
        <v>4.4074767934866817E-2</v>
      </c>
      <c r="L277" s="8">
        <f t="shared" si="21"/>
        <v>1.5006002400960384E-2</v>
      </c>
      <c r="M277" s="2" t="str">
        <f t="shared" si="22"/>
        <v>organic</v>
      </c>
      <c r="N277" s="2" t="str">
        <f t="shared" si="23"/>
        <v>Mar</v>
      </c>
      <c r="O277" s="2">
        <f t="shared" si="24"/>
        <v>3129</v>
      </c>
    </row>
    <row r="278" spans="1:15" x14ac:dyDescent="0.3">
      <c r="A278" s="3">
        <v>45368</v>
      </c>
      <c r="B278" s="2" t="s">
        <v>11</v>
      </c>
      <c r="C278" s="2" t="s">
        <v>20</v>
      </c>
      <c r="D278" s="2">
        <v>49213</v>
      </c>
      <c r="E278" s="2">
        <v>1399</v>
      </c>
      <c r="F278" s="2">
        <v>1949</v>
      </c>
      <c r="G278" s="2">
        <v>1178</v>
      </c>
      <c r="H278" s="2">
        <v>912</v>
      </c>
      <c r="I278" s="2">
        <v>0</v>
      </c>
      <c r="J278" s="2">
        <v>14</v>
      </c>
      <c r="K278" s="8">
        <f t="shared" si="20"/>
        <v>9.1967569544632519E-2</v>
      </c>
      <c r="L278" s="8">
        <f t="shared" si="21"/>
        <v>1.5350877192982455E-2</v>
      </c>
      <c r="M278" s="2" t="str">
        <f t="shared" si="22"/>
        <v>organic</v>
      </c>
      <c r="N278" s="2" t="str">
        <f t="shared" si="23"/>
        <v>Mar</v>
      </c>
      <c r="O278" s="2">
        <f t="shared" si="24"/>
        <v>4526</v>
      </c>
    </row>
    <row r="279" spans="1:15" x14ac:dyDescent="0.3">
      <c r="A279" s="3">
        <v>45369</v>
      </c>
      <c r="B279" s="2" t="s">
        <v>13</v>
      </c>
      <c r="C279" s="2" t="s">
        <v>18</v>
      </c>
      <c r="D279" s="2">
        <v>66916</v>
      </c>
      <c r="E279" s="2">
        <v>1090</v>
      </c>
      <c r="F279" s="2">
        <v>867</v>
      </c>
      <c r="G279" s="2">
        <v>1988</v>
      </c>
      <c r="H279" s="2">
        <v>341</v>
      </c>
      <c r="I279" s="2">
        <v>0</v>
      </c>
      <c r="J279" s="2">
        <v>26</v>
      </c>
      <c r="K279" s="8">
        <f t="shared" si="20"/>
        <v>5.8954510132105925E-2</v>
      </c>
      <c r="L279" s="8">
        <f t="shared" si="21"/>
        <v>7.6246334310850442E-2</v>
      </c>
      <c r="M279" s="2" t="str">
        <f t="shared" si="22"/>
        <v>organic</v>
      </c>
      <c r="N279" s="2" t="str">
        <f t="shared" si="23"/>
        <v>Mar</v>
      </c>
      <c r="O279" s="2">
        <f t="shared" si="24"/>
        <v>3945</v>
      </c>
    </row>
    <row r="280" spans="1:15" x14ac:dyDescent="0.3">
      <c r="A280" s="3">
        <v>45370</v>
      </c>
      <c r="B280" s="2" t="s">
        <v>15</v>
      </c>
      <c r="C280" s="2" t="s">
        <v>17</v>
      </c>
      <c r="D280" s="2">
        <v>19140</v>
      </c>
      <c r="E280" s="2">
        <v>1797</v>
      </c>
      <c r="F280" s="2">
        <v>522</v>
      </c>
      <c r="G280" s="2">
        <v>116</v>
      </c>
      <c r="H280" s="2">
        <v>1323</v>
      </c>
      <c r="I280" s="2">
        <v>246</v>
      </c>
      <c r="J280" s="2">
        <v>47</v>
      </c>
      <c r="K280" s="8">
        <f t="shared" si="20"/>
        <v>0.12722048066875652</v>
      </c>
      <c r="L280" s="8">
        <f t="shared" si="21"/>
        <v>3.5525321239606951E-2</v>
      </c>
      <c r="M280" s="2" t="str">
        <f t="shared" si="22"/>
        <v>paid</v>
      </c>
      <c r="N280" s="2" t="str">
        <f t="shared" si="23"/>
        <v>Mar</v>
      </c>
      <c r="O280" s="2">
        <f t="shared" si="24"/>
        <v>2435</v>
      </c>
    </row>
    <row r="281" spans="1:15" x14ac:dyDescent="0.3">
      <c r="A281" s="3">
        <v>45371</v>
      </c>
      <c r="B281" s="2" t="s">
        <v>14</v>
      </c>
      <c r="C281" s="2" t="s">
        <v>16</v>
      </c>
      <c r="D281" s="2">
        <v>94244</v>
      </c>
      <c r="E281" s="2">
        <v>1742</v>
      </c>
      <c r="F281" s="2">
        <v>1066</v>
      </c>
      <c r="G281" s="2">
        <v>1753</v>
      </c>
      <c r="H281" s="2">
        <v>265</v>
      </c>
      <c r="I281" s="2">
        <v>0</v>
      </c>
      <c r="J281" s="2">
        <v>9</v>
      </c>
      <c r="K281" s="8">
        <f t="shared" si="20"/>
        <v>4.8395653834726882E-2</v>
      </c>
      <c r="L281" s="8">
        <f t="shared" si="21"/>
        <v>3.3962264150943396E-2</v>
      </c>
      <c r="M281" s="2" t="str">
        <f t="shared" si="22"/>
        <v>organic</v>
      </c>
      <c r="N281" s="2" t="str">
        <f t="shared" si="23"/>
        <v>Mar</v>
      </c>
      <c r="O281" s="2">
        <f t="shared" si="24"/>
        <v>4561</v>
      </c>
    </row>
    <row r="282" spans="1:15" x14ac:dyDescent="0.3">
      <c r="A282" s="3">
        <v>45372</v>
      </c>
      <c r="B282" s="2" t="s">
        <v>12</v>
      </c>
      <c r="C282" s="2" t="s">
        <v>20</v>
      </c>
      <c r="D282" s="2">
        <v>36755</v>
      </c>
      <c r="E282" s="2">
        <v>930</v>
      </c>
      <c r="F282" s="2">
        <v>1864</v>
      </c>
      <c r="G282" s="2">
        <v>1061</v>
      </c>
      <c r="H282" s="2">
        <v>311</v>
      </c>
      <c r="I282" s="2">
        <v>0</v>
      </c>
      <c r="J282" s="2">
        <v>26</v>
      </c>
      <c r="K282" s="8">
        <f t="shared" si="20"/>
        <v>0.10488368929397361</v>
      </c>
      <c r="L282" s="8">
        <f t="shared" si="21"/>
        <v>8.3601286173633438E-2</v>
      </c>
      <c r="M282" s="2" t="str">
        <f t="shared" si="22"/>
        <v>organic</v>
      </c>
      <c r="N282" s="2" t="str">
        <f t="shared" si="23"/>
        <v>Mar</v>
      </c>
      <c r="O282" s="2">
        <f t="shared" si="24"/>
        <v>3855</v>
      </c>
    </row>
    <row r="283" spans="1:15" x14ac:dyDescent="0.3">
      <c r="A283" s="3">
        <v>45373</v>
      </c>
      <c r="B283" s="2" t="s">
        <v>11</v>
      </c>
      <c r="C283" s="2" t="s">
        <v>16</v>
      </c>
      <c r="D283" s="2">
        <v>30102</v>
      </c>
      <c r="E283" s="2">
        <v>1682</v>
      </c>
      <c r="F283" s="2">
        <v>933</v>
      </c>
      <c r="G283" s="2">
        <v>1821</v>
      </c>
      <c r="H283" s="2">
        <v>725</v>
      </c>
      <c r="I283" s="2">
        <v>0</v>
      </c>
      <c r="J283" s="2">
        <v>29</v>
      </c>
      <c r="K283" s="8">
        <f t="shared" si="20"/>
        <v>0.1473656235466082</v>
      </c>
      <c r="L283" s="8">
        <f t="shared" si="21"/>
        <v>0.04</v>
      </c>
      <c r="M283" s="2" t="str">
        <f t="shared" si="22"/>
        <v>organic</v>
      </c>
      <c r="N283" s="2" t="str">
        <f t="shared" si="23"/>
        <v>Mar</v>
      </c>
      <c r="O283" s="2">
        <f t="shared" si="24"/>
        <v>4436</v>
      </c>
    </row>
    <row r="284" spans="1:15" x14ac:dyDescent="0.3">
      <c r="A284" s="3">
        <v>45374</v>
      </c>
      <c r="B284" s="2" t="s">
        <v>12</v>
      </c>
      <c r="C284" s="2" t="s">
        <v>18</v>
      </c>
      <c r="D284" s="2">
        <v>7980</v>
      </c>
      <c r="E284" s="2">
        <v>821</v>
      </c>
      <c r="F284" s="2">
        <v>1038</v>
      </c>
      <c r="G284" s="2">
        <v>775</v>
      </c>
      <c r="H284" s="2">
        <v>492</v>
      </c>
      <c r="I284" s="2">
        <v>0</v>
      </c>
      <c r="J284" s="2">
        <v>12</v>
      </c>
      <c r="K284" s="8">
        <f t="shared" si="20"/>
        <v>0.3300751879699248</v>
      </c>
      <c r="L284" s="8">
        <f t="shared" si="21"/>
        <v>2.4390243902439025E-2</v>
      </c>
      <c r="M284" s="2" t="str">
        <f t="shared" si="22"/>
        <v>organic</v>
      </c>
      <c r="N284" s="2" t="str">
        <f t="shared" si="23"/>
        <v>Mar</v>
      </c>
      <c r="O284" s="2">
        <f t="shared" si="24"/>
        <v>2634</v>
      </c>
    </row>
    <row r="285" spans="1:15" x14ac:dyDescent="0.3">
      <c r="A285" s="3">
        <v>45375</v>
      </c>
      <c r="B285" s="2" t="s">
        <v>12</v>
      </c>
      <c r="C285" s="2" t="s">
        <v>19</v>
      </c>
      <c r="D285" s="2">
        <v>30430</v>
      </c>
      <c r="E285" s="2">
        <v>67</v>
      </c>
      <c r="F285" s="2">
        <v>662</v>
      </c>
      <c r="G285" s="2">
        <v>1916</v>
      </c>
      <c r="H285" s="2">
        <v>212</v>
      </c>
      <c r="I285" s="2">
        <v>0</v>
      </c>
      <c r="J285" s="2">
        <v>26</v>
      </c>
      <c r="K285" s="8">
        <f t="shared" si="20"/>
        <v>8.6920801840289191E-2</v>
      </c>
      <c r="L285" s="8">
        <f t="shared" si="21"/>
        <v>0.12264150943396226</v>
      </c>
      <c r="M285" s="2" t="str">
        <f t="shared" si="22"/>
        <v>organic</v>
      </c>
      <c r="N285" s="2" t="str">
        <f t="shared" si="23"/>
        <v>Mar</v>
      </c>
      <c r="O285" s="2">
        <f t="shared" si="24"/>
        <v>2645</v>
      </c>
    </row>
    <row r="286" spans="1:15" x14ac:dyDescent="0.3">
      <c r="A286" s="3">
        <v>45376</v>
      </c>
      <c r="B286" s="2" t="s">
        <v>10</v>
      </c>
      <c r="C286" s="2" t="s">
        <v>19</v>
      </c>
      <c r="D286" s="2">
        <v>20142</v>
      </c>
      <c r="E286" s="2">
        <v>291</v>
      </c>
      <c r="F286" s="2">
        <v>88</v>
      </c>
      <c r="G286" s="2">
        <v>597</v>
      </c>
      <c r="H286" s="2">
        <v>1888</v>
      </c>
      <c r="I286" s="2">
        <v>0</v>
      </c>
      <c r="J286" s="2">
        <v>26</v>
      </c>
      <c r="K286" s="8">
        <f t="shared" si="20"/>
        <v>4.8455962665077949E-2</v>
      </c>
      <c r="L286" s="8">
        <f t="shared" si="21"/>
        <v>1.3771186440677966E-2</v>
      </c>
      <c r="M286" s="2" t="str">
        <f t="shared" si="22"/>
        <v>organic</v>
      </c>
      <c r="N286" s="2" t="str">
        <f t="shared" si="23"/>
        <v>Mar</v>
      </c>
      <c r="O286" s="2">
        <f t="shared" si="24"/>
        <v>976</v>
      </c>
    </row>
    <row r="287" spans="1:15" x14ac:dyDescent="0.3">
      <c r="A287" s="3">
        <v>45377</v>
      </c>
      <c r="B287" s="2" t="s">
        <v>11</v>
      </c>
      <c r="C287" s="2" t="s">
        <v>20</v>
      </c>
      <c r="D287" s="2">
        <v>93476</v>
      </c>
      <c r="E287" s="2">
        <v>970</v>
      </c>
      <c r="F287" s="2">
        <v>928</v>
      </c>
      <c r="G287" s="2">
        <v>1270</v>
      </c>
      <c r="H287" s="2">
        <v>20</v>
      </c>
      <c r="I287" s="2">
        <v>0</v>
      </c>
      <c r="J287" s="2">
        <v>28</v>
      </c>
      <c r="K287" s="8">
        <f t="shared" si="20"/>
        <v>3.3891052248705547E-2</v>
      </c>
      <c r="L287" s="8">
        <f t="shared" si="21"/>
        <v>1.4</v>
      </c>
      <c r="M287" s="2" t="str">
        <f t="shared" si="22"/>
        <v>organic</v>
      </c>
      <c r="N287" s="2" t="str">
        <f t="shared" si="23"/>
        <v>Mar</v>
      </c>
      <c r="O287" s="2">
        <f t="shared" si="24"/>
        <v>3168</v>
      </c>
    </row>
    <row r="288" spans="1:15" x14ac:dyDescent="0.3">
      <c r="A288" s="3">
        <v>45378</v>
      </c>
      <c r="B288" s="2" t="s">
        <v>12</v>
      </c>
      <c r="C288" s="2" t="s">
        <v>16</v>
      </c>
      <c r="D288" s="2">
        <v>34544</v>
      </c>
      <c r="E288" s="2">
        <v>451</v>
      </c>
      <c r="F288" s="2">
        <v>1720</v>
      </c>
      <c r="G288" s="2">
        <v>316</v>
      </c>
      <c r="H288" s="2">
        <v>1133</v>
      </c>
      <c r="I288" s="2">
        <v>0</v>
      </c>
      <c r="J288" s="2">
        <v>30</v>
      </c>
      <c r="K288" s="8">
        <f t="shared" si="20"/>
        <v>7.1995136637332105E-2</v>
      </c>
      <c r="L288" s="8">
        <f t="shared" si="21"/>
        <v>2.6478375992939101E-2</v>
      </c>
      <c r="M288" s="2" t="str">
        <f t="shared" si="22"/>
        <v>organic</v>
      </c>
      <c r="N288" s="2" t="str">
        <f t="shared" si="23"/>
        <v>Mar</v>
      </c>
      <c r="O288" s="2">
        <f t="shared" si="24"/>
        <v>2487</v>
      </c>
    </row>
    <row r="289" spans="1:15" x14ac:dyDescent="0.3">
      <c r="A289" s="3">
        <v>45379</v>
      </c>
      <c r="B289" s="2" t="s">
        <v>10</v>
      </c>
      <c r="C289" s="2" t="s">
        <v>17</v>
      </c>
      <c r="D289" s="2">
        <v>70176</v>
      </c>
      <c r="E289" s="2">
        <v>876</v>
      </c>
      <c r="F289" s="2">
        <v>237</v>
      </c>
      <c r="G289" s="2">
        <v>1599</v>
      </c>
      <c r="H289" s="2">
        <v>600</v>
      </c>
      <c r="I289" s="2">
        <v>121</v>
      </c>
      <c r="J289" s="2">
        <v>38</v>
      </c>
      <c r="K289" s="8">
        <f t="shared" si="20"/>
        <v>3.8645690834473327E-2</v>
      </c>
      <c r="L289" s="8">
        <f t="shared" si="21"/>
        <v>6.3333333333333339E-2</v>
      </c>
      <c r="M289" s="2" t="str">
        <f t="shared" si="22"/>
        <v>paid</v>
      </c>
      <c r="N289" s="2" t="str">
        <f t="shared" si="23"/>
        <v>Mar</v>
      </c>
      <c r="O289" s="2">
        <f t="shared" si="24"/>
        <v>2712</v>
      </c>
    </row>
    <row r="290" spans="1:15" x14ac:dyDescent="0.3">
      <c r="A290" s="3">
        <v>45380</v>
      </c>
      <c r="B290" s="2" t="s">
        <v>12</v>
      </c>
      <c r="C290" s="2" t="s">
        <v>16</v>
      </c>
      <c r="D290" s="2">
        <v>32252</v>
      </c>
      <c r="E290" s="2">
        <v>869</v>
      </c>
      <c r="F290" s="2">
        <v>1318</v>
      </c>
      <c r="G290" s="2">
        <v>1635</v>
      </c>
      <c r="H290" s="2">
        <v>1285</v>
      </c>
      <c r="I290" s="2">
        <v>0</v>
      </c>
      <c r="J290" s="2">
        <v>14</v>
      </c>
      <c r="K290" s="8">
        <f t="shared" si="20"/>
        <v>0.11850427880441523</v>
      </c>
      <c r="L290" s="8">
        <f t="shared" si="21"/>
        <v>1.0894941634241245E-2</v>
      </c>
      <c r="M290" s="2" t="str">
        <f t="shared" si="22"/>
        <v>organic</v>
      </c>
      <c r="N290" s="2" t="str">
        <f t="shared" si="23"/>
        <v>Mar</v>
      </c>
      <c r="O290" s="2">
        <f t="shared" si="24"/>
        <v>3822</v>
      </c>
    </row>
    <row r="291" spans="1:15" x14ac:dyDescent="0.3">
      <c r="A291" s="3">
        <v>45381</v>
      </c>
      <c r="B291" s="2" t="s">
        <v>12</v>
      </c>
      <c r="C291" s="2" t="s">
        <v>16</v>
      </c>
      <c r="D291" s="2">
        <v>66513</v>
      </c>
      <c r="E291" s="2">
        <v>1232</v>
      </c>
      <c r="F291" s="2">
        <v>1107</v>
      </c>
      <c r="G291" s="2">
        <v>43</v>
      </c>
      <c r="H291" s="2">
        <v>1304</v>
      </c>
      <c r="I291" s="2">
        <v>0</v>
      </c>
      <c r="J291" s="2">
        <v>16</v>
      </c>
      <c r="K291" s="8">
        <f t="shared" si="20"/>
        <v>3.5812547922962429E-2</v>
      </c>
      <c r="L291" s="8">
        <f t="shared" si="21"/>
        <v>1.2269938650306749E-2</v>
      </c>
      <c r="M291" s="2" t="str">
        <f t="shared" si="22"/>
        <v>organic</v>
      </c>
      <c r="N291" s="2" t="str">
        <f t="shared" si="23"/>
        <v>Mar</v>
      </c>
      <c r="O291" s="2">
        <f t="shared" si="24"/>
        <v>2382</v>
      </c>
    </row>
    <row r="292" spans="1:15" x14ac:dyDescent="0.3">
      <c r="A292" s="3">
        <v>45382</v>
      </c>
      <c r="B292" s="2" t="s">
        <v>14</v>
      </c>
      <c r="C292" s="2" t="s">
        <v>20</v>
      </c>
      <c r="D292" s="2">
        <v>95181</v>
      </c>
      <c r="E292" s="2">
        <v>304</v>
      </c>
      <c r="F292" s="2">
        <v>606</v>
      </c>
      <c r="G292" s="2">
        <v>889</v>
      </c>
      <c r="H292" s="2">
        <v>13</v>
      </c>
      <c r="I292" s="2">
        <v>0</v>
      </c>
      <c r="J292" s="2">
        <v>19</v>
      </c>
      <c r="K292" s="8">
        <f t="shared" si="20"/>
        <v>1.8900831048213405E-2</v>
      </c>
      <c r="L292" s="8">
        <f t="shared" si="21"/>
        <v>1.4615384615384615</v>
      </c>
      <c r="M292" s="2" t="str">
        <f t="shared" si="22"/>
        <v>organic</v>
      </c>
      <c r="N292" s="2" t="str">
        <f t="shared" si="23"/>
        <v>Mar</v>
      </c>
      <c r="O292" s="2">
        <f t="shared" si="24"/>
        <v>1799</v>
      </c>
    </row>
    <row r="293" spans="1:15" x14ac:dyDescent="0.3">
      <c r="A293" s="3">
        <v>45383</v>
      </c>
      <c r="B293" s="2" t="s">
        <v>13</v>
      </c>
      <c r="C293" s="2" t="s">
        <v>20</v>
      </c>
      <c r="D293" s="2">
        <v>75798</v>
      </c>
      <c r="E293" s="2">
        <v>863</v>
      </c>
      <c r="F293" s="2">
        <v>393</v>
      </c>
      <c r="G293" s="2">
        <v>1370</v>
      </c>
      <c r="H293" s="2">
        <v>1378</v>
      </c>
      <c r="I293" s="2">
        <v>0</v>
      </c>
      <c r="J293" s="2">
        <v>2</v>
      </c>
      <c r="K293" s="8">
        <f t="shared" si="20"/>
        <v>3.4644713580833264E-2</v>
      </c>
      <c r="L293" s="8">
        <f t="shared" si="21"/>
        <v>1.4513788098693759E-3</v>
      </c>
      <c r="M293" s="2" t="str">
        <f t="shared" si="22"/>
        <v>organic</v>
      </c>
      <c r="N293" s="2" t="str">
        <f t="shared" si="23"/>
        <v>Apr</v>
      </c>
      <c r="O293" s="2">
        <f t="shared" si="24"/>
        <v>2626</v>
      </c>
    </row>
    <row r="294" spans="1:15" x14ac:dyDescent="0.3">
      <c r="A294" s="3">
        <v>45384</v>
      </c>
      <c r="B294" s="2" t="s">
        <v>14</v>
      </c>
      <c r="C294" s="2" t="s">
        <v>19</v>
      </c>
      <c r="D294" s="2">
        <v>9870</v>
      </c>
      <c r="E294" s="2">
        <v>1962</v>
      </c>
      <c r="F294" s="2">
        <v>1087</v>
      </c>
      <c r="G294" s="2">
        <v>1124</v>
      </c>
      <c r="H294" s="2">
        <v>1049</v>
      </c>
      <c r="I294" s="2">
        <v>0</v>
      </c>
      <c r="J294" s="2">
        <v>25</v>
      </c>
      <c r="K294" s="8">
        <f t="shared" si="20"/>
        <v>0.42279635258358661</v>
      </c>
      <c r="L294" s="8">
        <f t="shared" si="21"/>
        <v>2.3832221163012392E-2</v>
      </c>
      <c r="M294" s="2" t="str">
        <f t="shared" si="22"/>
        <v>organic</v>
      </c>
      <c r="N294" s="2" t="str">
        <f t="shared" si="23"/>
        <v>Apr</v>
      </c>
      <c r="O294" s="2">
        <f t="shared" si="24"/>
        <v>4173</v>
      </c>
    </row>
    <row r="295" spans="1:15" x14ac:dyDescent="0.3">
      <c r="A295" s="3">
        <v>45385</v>
      </c>
      <c r="B295" s="2" t="s">
        <v>14</v>
      </c>
      <c r="C295" s="2" t="s">
        <v>17</v>
      </c>
      <c r="D295" s="2">
        <v>3665</v>
      </c>
      <c r="E295" s="2">
        <v>809</v>
      </c>
      <c r="F295" s="2">
        <v>1798</v>
      </c>
      <c r="G295" s="2">
        <v>972</v>
      </c>
      <c r="H295" s="2">
        <v>99</v>
      </c>
      <c r="I295" s="2">
        <v>325</v>
      </c>
      <c r="J295" s="2">
        <v>49</v>
      </c>
      <c r="K295" s="8">
        <f t="shared" si="20"/>
        <v>0.97653478854024556</v>
      </c>
      <c r="L295" s="8">
        <f t="shared" si="21"/>
        <v>0.49494949494949497</v>
      </c>
      <c r="M295" s="2" t="str">
        <f t="shared" si="22"/>
        <v>paid</v>
      </c>
      <c r="N295" s="2" t="str">
        <f t="shared" si="23"/>
        <v>Apr</v>
      </c>
      <c r="O295" s="2">
        <f t="shared" si="24"/>
        <v>3579</v>
      </c>
    </row>
    <row r="296" spans="1:15" x14ac:dyDescent="0.3">
      <c r="A296" s="3">
        <v>45386</v>
      </c>
      <c r="B296" s="2" t="s">
        <v>13</v>
      </c>
      <c r="C296" s="2" t="s">
        <v>19</v>
      </c>
      <c r="D296" s="2">
        <v>98952</v>
      </c>
      <c r="E296" s="2">
        <v>43</v>
      </c>
      <c r="F296" s="2">
        <v>741</v>
      </c>
      <c r="G296" s="2">
        <v>1624</v>
      </c>
      <c r="H296" s="2">
        <v>148</v>
      </c>
      <c r="I296" s="2">
        <v>0</v>
      </c>
      <c r="J296" s="2">
        <v>11</v>
      </c>
      <c r="K296" s="8">
        <f t="shared" si="20"/>
        <v>2.4335031126202604E-2</v>
      </c>
      <c r="L296" s="8">
        <f t="shared" si="21"/>
        <v>7.4324324324324328E-2</v>
      </c>
      <c r="M296" s="2" t="str">
        <f t="shared" si="22"/>
        <v>organic</v>
      </c>
      <c r="N296" s="2" t="str">
        <f t="shared" si="23"/>
        <v>Apr</v>
      </c>
      <c r="O296" s="2">
        <f t="shared" si="24"/>
        <v>2408</v>
      </c>
    </row>
    <row r="297" spans="1:15" x14ac:dyDescent="0.3">
      <c r="A297" s="3">
        <v>45387</v>
      </c>
      <c r="B297" s="2" t="s">
        <v>15</v>
      </c>
      <c r="C297" s="2" t="s">
        <v>16</v>
      </c>
      <c r="D297" s="2">
        <v>77271</v>
      </c>
      <c r="E297" s="2">
        <v>1515</v>
      </c>
      <c r="F297" s="2">
        <v>1559</v>
      </c>
      <c r="G297" s="2">
        <v>690</v>
      </c>
      <c r="H297" s="2">
        <v>283</v>
      </c>
      <c r="I297" s="2">
        <v>0</v>
      </c>
      <c r="J297" s="2">
        <v>1</v>
      </c>
      <c r="K297" s="8">
        <f t="shared" si="20"/>
        <v>4.8711677084546594E-2</v>
      </c>
      <c r="L297" s="8">
        <f t="shared" si="21"/>
        <v>3.5335689045936395E-3</v>
      </c>
      <c r="M297" s="2" t="str">
        <f t="shared" si="22"/>
        <v>organic</v>
      </c>
      <c r="N297" s="2" t="str">
        <f t="shared" si="23"/>
        <v>Apr</v>
      </c>
      <c r="O297" s="2">
        <f t="shared" si="24"/>
        <v>3764</v>
      </c>
    </row>
    <row r="298" spans="1:15" x14ac:dyDescent="0.3">
      <c r="A298" s="3">
        <v>45388</v>
      </c>
      <c r="B298" s="2" t="s">
        <v>13</v>
      </c>
      <c r="C298" s="2" t="s">
        <v>17</v>
      </c>
      <c r="D298" s="2">
        <v>45374</v>
      </c>
      <c r="E298" s="2">
        <v>1676</v>
      </c>
      <c r="F298" s="2">
        <v>1326</v>
      </c>
      <c r="G298" s="2">
        <v>368</v>
      </c>
      <c r="H298" s="2">
        <v>1710</v>
      </c>
      <c r="I298" s="2">
        <v>398</v>
      </c>
      <c r="J298" s="2">
        <v>87</v>
      </c>
      <c r="K298" s="8">
        <f t="shared" si="20"/>
        <v>7.4271609291664833E-2</v>
      </c>
      <c r="L298" s="8">
        <f t="shared" si="21"/>
        <v>5.0877192982456139E-2</v>
      </c>
      <c r="M298" s="2" t="str">
        <f t="shared" si="22"/>
        <v>paid</v>
      </c>
      <c r="N298" s="2" t="str">
        <f t="shared" si="23"/>
        <v>Apr</v>
      </c>
      <c r="O298" s="2">
        <f t="shared" si="24"/>
        <v>3370</v>
      </c>
    </row>
    <row r="299" spans="1:15" x14ac:dyDescent="0.3">
      <c r="A299" s="3">
        <v>45389</v>
      </c>
      <c r="B299" s="2" t="s">
        <v>11</v>
      </c>
      <c r="C299" s="2" t="s">
        <v>18</v>
      </c>
      <c r="D299" s="2">
        <v>83802</v>
      </c>
      <c r="E299" s="2">
        <v>383</v>
      </c>
      <c r="F299" s="2">
        <v>1671</v>
      </c>
      <c r="G299" s="2">
        <v>286</v>
      </c>
      <c r="H299" s="2">
        <v>139</v>
      </c>
      <c r="I299" s="2">
        <v>0</v>
      </c>
      <c r="J299" s="2">
        <v>22</v>
      </c>
      <c r="K299" s="8">
        <f t="shared" si="20"/>
        <v>2.7922961265840911E-2</v>
      </c>
      <c r="L299" s="8">
        <f t="shared" si="21"/>
        <v>0.15827338129496402</v>
      </c>
      <c r="M299" s="2" t="str">
        <f t="shared" si="22"/>
        <v>organic</v>
      </c>
      <c r="N299" s="2" t="str">
        <f t="shared" si="23"/>
        <v>Apr</v>
      </c>
      <c r="O299" s="2">
        <f t="shared" si="24"/>
        <v>2340</v>
      </c>
    </row>
    <row r="300" spans="1:15" x14ac:dyDescent="0.3">
      <c r="A300" s="3">
        <v>45390</v>
      </c>
      <c r="B300" s="2" t="s">
        <v>11</v>
      </c>
      <c r="C300" s="2" t="s">
        <v>16</v>
      </c>
      <c r="D300" s="2">
        <v>39462</v>
      </c>
      <c r="E300" s="2">
        <v>422</v>
      </c>
      <c r="F300" s="2">
        <v>99</v>
      </c>
      <c r="G300" s="2">
        <v>1630</v>
      </c>
      <c r="H300" s="2">
        <v>418</v>
      </c>
      <c r="I300" s="2">
        <v>0</v>
      </c>
      <c r="J300" s="2">
        <v>28</v>
      </c>
      <c r="K300" s="8">
        <f t="shared" si="20"/>
        <v>5.4508134407784702E-2</v>
      </c>
      <c r="L300" s="8">
        <f t="shared" si="21"/>
        <v>6.6985645933014357E-2</v>
      </c>
      <c r="M300" s="2" t="str">
        <f t="shared" si="22"/>
        <v>organic</v>
      </c>
      <c r="N300" s="2" t="str">
        <f t="shared" si="23"/>
        <v>Apr</v>
      </c>
      <c r="O300" s="2">
        <f t="shared" si="24"/>
        <v>2151</v>
      </c>
    </row>
    <row r="301" spans="1:15" x14ac:dyDescent="0.3">
      <c r="A301" s="3">
        <v>45391</v>
      </c>
      <c r="B301" s="2" t="s">
        <v>12</v>
      </c>
      <c r="C301" s="2" t="s">
        <v>19</v>
      </c>
      <c r="D301" s="2">
        <v>41642</v>
      </c>
      <c r="E301" s="2">
        <v>1065</v>
      </c>
      <c r="F301" s="2">
        <v>825</v>
      </c>
      <c r="G301" s="2">
        <v>1679</v>
      </c>
      <c r="H301" s="2">
        <v>1122</v>
      </c>
      <c r="I301" s="2">
        <v>0</v>
      </c>
      <c r="J301" s="2">
        <v>15</v>
      </c>
      <c r="K301" s="8">
        <f t="shared" si="20"/>
        <v>8.5706738389126361E-2</v>
      </c>
      <c r="L301" s="8">
        <f t="shared" si="21"/>
        <v>1.3368983957219251E-2</v>
      </c>
      <c r="M301" s="2" t="str">
        <f t="shared" si="22"/>
        <v>organic</v>
      </c>
      <c r="N301" s="2" t="str">
        <f t="shared" si="23"/>
        <v>Apr</v>
      </c>
      <c r="O301" s="2">
        <f t="shared" si="24"/>
        <v>3569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2025-02-04T13:41:34Z</dcterms:created>
  <dcterms:modified xsi:type="dcterms:W3CDTF">2025-04-11T10:17:26Z</dcterms:modified>
</cp:coreProperties>
</file>