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4CD87C72-9AB8-4EFB-BD87-8B723E5C89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N23" i="1"/>
  <c r="M23" i="1"/>
  <c r="K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K19" i="1"/>
  <c r="K18" i="1"/>
  <c r="K17" i="1"/>
  <c r="N17" i="1"/>
  <c r="M17" i="1"/>
  <c r="K13" i="1"/>
  <c r="K12" i="1"/>
  <c r="K11" i="1"/>
</calcChain>
</file>

<file path=xl/sharedStrings.xml><?xml version="1.0" encoding="utf-8"?>
<sst xmlns="http://schemas.openxmlformats.org/spreadsheetml/2006/main" count="535" uniqueCount="68">
  <si>
    <t>Transaction ID</t>
  </si>
  <si>
    <t>Customer Name</t>
  </si>
  <si>
    <t>Product Category</t>
  </si>
  <si>
    <t>Transaction Value (BDT)</t>
  </si>
  <si>
    <t>Sale Status</t>
  </si>
  <si>
    <t>Payment Method</t>
  </si>
  <si>
    <t>Customer Region</t>
  </si>
  <si>
    <t>Rahim Khan</t>
  </si>
  <si>
    <t>Suma Rahman</t>
  </si>
  <si>
    <t>Mithun Ahmed</t>
  </si>
  <si>
    <t>Nilufa Khatun</t>
  </si>
  <si>
    <t>Akash Saha</t>
  </si>
  <si>
    <t>Jannat Ali</t>
  </si>
  <si>
    <t>Farhan Hossain</t>
  </si>
  <si>
    <t>Sharmin Aktar</t>
  </si>
  <si>
    <t>Kamal Rahman</t>
  </si>
  <si>
    <t>Tarima Islam</t>
  </si>
  <si>
    <t>Munira Islam</t>
  </si>
  <si>
    <t>Faria Noor</t>
  </si>
  <si>
    <t>Rafiq Ahmed</t>
  </si>
  <si>
    <t>Hasan Mahmud</t>
  </si>
  <si>
    <t>Shanta Akter</t>
  </si>
  <si>
    <t>Asif Rahman</t>
  </si>
  <si>
    <t>Razia Sultana</t>
  </si>
  <si>
    <t>Sabina Yasmin</t>
  </si>
  <si>
    <t>Tania Akter</t>
  </si>
  <si>
    <t>Naimur Rahman</t>
  </si>
  <si>
    <t>Jabed Mia</t>
  </si>
  <si>
    <t>Imran Hossain</t>
  </si>
  <si>
    <t>Sajib Roy</t>
  </si>
  <si>
    <t>Labiba Sultana</t>
  </si>
  <si>
    <t>Sumaiya Khatun</t>
  </si>
  <si>
    <t>Mehedi Hasan</t>
  </si>
  <si>
    <t>Zahidul Islam</t>
  </si>
  <si>
    <t>Mahia Rahman</t>
  </si>
  <si>
    <t>Nusrat Jahan</t>
  </si>
  <si>
    <t>Rasel Mia</t>
  </si>
  <si>
    <t>Electronics</t>
  </si>
  <si>
    <t>Clothing</t>
  </si>
  <si>
    <t>Home Appliances</t>
  </si>
  <si>
    <t>Completed</t>
  </si>
  <si>
    <t>Failed</t>
  </si>
  <si>
    <t>Credit Card</t>
  </si>
  <si>
    <t>Mobile Banking</t>
  </si>
  <si>
    <t>Cash on Delivery</t>
  </si>
  <si>
    <t>Dhaka</t>
  </si>
  <si>
    <t>Chittagong</t>
  </si>
  <si>
    <t>Sylhet</t>
  </si>
  <si>
    <t>Mean</t>
  </si>
  <si>
    <t>Median</t>
  </si>
  <si>
    <t>Mode</t>
  </si>
  <si>
    <t>Range</t>
  </si>
  <si>
    <t>Vaiance</t>
  </si>
  <si>
    <t>Standard deviation</t>
  </si>
  <si>
    <t>MAX</t>
  </si>
  <si>
    <t>MIN</t>
  </si>
  <si>
    <t xml:space="preserve"> Status</t>
  </si>
  <si>
    <t>Probability</t>
  </si>
  <si>
    <t>SUMH</t>
  </si>
  <si>
    <t>COUNNTA</t>
  </si>
  <si>
    <t>Row Labels</t>
  </si>
  <si>
    <t>Grand Total</t>
  </si>
  <si>
    <t>Column Labels</t>
  </si>
  <si>
    <t>Sum of Transaction Value (BDT)</t>
  </si>
  <si>
    <t>Credit Card is the most popular payment method overall, slightly ahead of Cash on Delivery and Mobile Banking.</t>
  </si>
  <si>
    <t>Dhaka shows strong digital payment adoption, while Chittagong and Sylhet still prefer Cash on Delivery.</t>
  </si>
  <si>
    <t>Fintech growth opportunities are highest in Chittagong and Sylhet for mobile banking expansion.</t>
  </si>
  <si>
    <t>Data Story::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</si>
</sst>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69.983381828701" createdVersion="7" refreshedVersion="7" minRefreshableVersion="3" recordCount="100" xr:uid="{C0333ADE-3683-46FC-8C43-9CC2392FDDA7}">
  <cacheSource type="worksheet">
    <worksheetSource ref="A1:H101" sheet="Sheet1"/>
  </cacheSource>
  <cacheFields count="8">
    <cacheField name="Transaction ID" numFmtId="0">
      <sharedItems containsSemiMixedTypes="0" containsString="0" containsNumber="1" containsInteger="1" minValue="1001" maxValue="1100"/>
    </cacheField>
    <cacheField name="Customer Name" numFmtId="0">
      <sharedItems/>
    </cacheField>
    <cacheField name="Product Category" numFmtId="0">
      <sharedItems count="3">
        <s v="Electronics"/>
        <s v="Clothing"/>
        <s v="Home Appliances"/>
      </sharedItems>
    </cacheField>
    <cacheField name="Transaction Value (BDT)" numFmtId="0">
      <sharedItems containsSemiMixedTypes="0" containsString="0" containsNumber="1" containsInteger="1" minValue="521" maxValue="6717"/>
    </cacheField>
    <cacheField name="Sale Status" numFmtId="0">
      <sharedItems/>
    </cacheField>
    <cacheField name="Payment Method" numFmtId="0">
      <sharedItems count="3">
        <s v="Credit Card"/>
        <s v="Mobile Banking"/>
        <s v="Cash on Delivery"/>
      </sharedItems>
    </cacheField>
    <cacheField name="Customer Region" numFmtId="0">
      <sharedItems count="3">
        <s v="Dhaka"/>
        <s v="Chittagong"/>
        <s v="Sylhet"/>
      </sharedItems>
    </cacheField>
    <cacheField name=" Statu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s v="Rahim Khan"/>
    <x v="0"/>
    <n v="1500"/>
    <s v="Completed"/>
    <x v="0"/>
    <x v="0"/>
    <n v="1"/>
  </r>
  <r>
    <n v="1002"/>
    <s v="Suma Rahman"/>
    <x v="1"/>
    <n v="850"/>
    <s v="Completed"/>
    <x v="1"/>
    <x v="1"/>
    <n v="0"/>
  </r>
  <r>
    <n v="1003"/>
    <s v="Mithun Ahmed"/>
    <x v="2"/>
    <n v="2200"/>
    <s v="Failed"/>
    <x v="2"/>
    <x v="2"/>
    <n v="0"/>
  </r>
  <r>
    <n v="1004"/>
    <s v="Nilufa Khatun"/>
    <x v="0"/>
    <n v="1200"/>
    <s v="Completed"/>
    <x v="0"/>
    <x v="0"/>
    <n v="1"/>
  </r>
  <r>
    <n v="1005"/>
    <s v="Akash Saha"/>
    <x v="1"/>
    <n v="900"/>
    <s v="Completed"/>
    <x v="2"/>
    <x v="1"/>
    <n v="0"/>
  </r>
  <r>
    <n v="1006"/>
    <s v="Jannat Ali"/>
    <x v="0"/>
    <n v="2500"/>
    <s v="Completed"/>
    <x v="0"/>
    <x v="0"/>
    <n v="1"/>
  </r>
  <r>
    <n v="1007"/>
    <s v="Farhan Hossain"/>
    <x v="2"/>
    <n v="5000"/>
    <s v="Failed"/>
    <x v="1"/>
    <x v="2"/>
    <n v="0"/>
  </r>
  <r>
    <n v="1008"/>
    <s v="Sharmin Aktar"/>
    <x v="1"/>
    <n v="1200"/>
    <s v="Completed"/>
    <x v="0"/>
    <x v="0"/>
    <n v="1"/>
  </r>
  <r>
    <n v="1009"/>
    <s v="Kamal Rahman"/>
    <x v="2"/>
    <n v="2100"/>
    <s v="Completed"/>
    <x v="1"/>
    <x v="1"/>
    <n v="0"/>
  </r>
  <r>
    <n v="1010"/>
    <s v="Tarima Islam"/>
    <x v="1"/>
    <n v="1500"/>
    <s v="Completed"/>
    <x v="0"/>
    <x v="0"/>
    <n v="1"/>
  </r>
  <r>
    <n v="1011"/>
    <s v="Munira Islam"/>
    <x v="0"/>
    <n v="4859"/>
    <s v="Completed"/>
    <x v="1"/>
    <x v="0"/>
    <n v="0"/>
  </r>
  <r>
    <n v="1012"/>
    <s v="Faria Noor"/>
    <x v="1"/>
    <n v="1362"/>
    <s v="Completed"/>
    <x v="2"/>
    <x v="1"/>
    <n v="0"/>
  </r>
  <r>
    <n v="1013"/>
    <s v="Rafiq Ahmed"/>
    <x v="0"/>
    <n v="4411"/>
    <s v="Completed"/>
    <x v="0"/>
    <x v="0"/>
    <n v="1"/>
  </r>
  <r>
    <n v="1014"/>
    <s v="Hasan Mahmud"/>
    <x v="1"/>
    <n v="4394"/>
    <s v="Failed"/>
    <x v="0"/>
    <x v="0"/>
    <n v="0"/>
  </r>
  <r>
    <n v="1015"/>
    <s v="Shanta Akter"/>
    <x v="0"/>
    <n v="6476"/>
    <s v="Failed"/>
    <x v="0"/>
    <x v="2"/>
    <n v="0"/>
  </r>
  <r>
    <n v="1016"/>
    <s v="Asif Rahman"/>
    <x v="0"/>
    <n v="2850"/>
    <s v="Failed"/>
    <x v="0"/>
    <x v="0"/>
    <n v="0"/>
  </r>
  <r>
    <n v="1017"/>
    <s v="Shanta Akter"/>
    <x v="1"/>
    <n v="5056"/>
    <s v="Failed"/>
    <x v="2"/>
    <x v="1"/>
    <n v="0"/>
  </r>
  <r>
    <n v="1018"/>
    <s v="Razia Sultana"/>
    <x v="1"/>
    <n v="5866"/>
    <s v="Failed"/>
    <x v="1"/>
    <x v="0"/>
    <n v="0"/>
  </r>
  <r>
    <n v="1019"/>
    <s v="Sabina Yasmin"/>
    <x v="2"/>
    <n v="2901"/>
    <s v="Failed"/>
    <x v="0"/>
    <x v="0"/>
    <n v="0"/>
  </r>
  <r>
    <n v="1020"/>
    <s v="Tania Akter"/>
    <x v="0"/>
    <n v="1587"/>
    <s v="Completed"/>
    <x v="0"/>
    <x v="2"/>
    <n v="1"/>
  </r>
  <r>
    <n v="1021"/>
    <s v="Naimur Rahman"/>
    <x v="2"/>
    <n v="5109"/>
    <s v="Completed"/>
    <x v="2"/>
    <x v="1"/>
    <n v="0"/>
  </r>
  <r>
    <n v="1022"/>
    <s v="Faria Noor"/>
    <x v="1"/>
    <n v="5348"/>
    <s v="Completed"/>
    <x v="2"/>
    <x v="0"/>
    <n v="0"/>
  </r>
  <r>
    <n v="1023"/>
    <s v="Naimur Rahman"/>
    <x v="2"/>
    <n v="5051"/>
    <s v="Failed"/>
    <x v="0"/>
    <x v="2"/>
    <n v="0"/>
  </r>
  <r>
    <n v="1024"/>
    <s v="Asif Rahman"/>
    <x v="1"/>
    <n v="810"/>
    <s v="Failed"/>
    <x v="2"/>
    <x v="2"/>
    <n v="0"/>
  </r>
  <r>
    <n v="1025"/>
    <s v="Jabed Mia"/>
    <x v="1"/>
    <n v="6717"/>
    <s v="Failed"/>
    <x v="2"/>
    <x v="0"/>
    <n v="0"/>
  </r>
  <r>
    <n v="1026"/>
    <s v="Shanta Akter"/>
    <x v="1"/>
    <n v="3075"/>
    <s v="Failed"/>
    <x v="2"/>
    <x v="1"/>
    <n v="0"/>
  </r>
  <r>
    <n v="1027"/>
    <s v="Sabina Yasmin"/>
    <x v="2"/>
    <n v="3407"/>
    <s v="Completed"/>
    <x v="2"/>
    <x v="2"/>
    <n v="0"/>
  </r>
  <r>
    <n v="1028"/>
    <s v="Naimur Rahman"/>
    <x v="1"/>
    <n v="6641"/>
    <s v="Failed"/>
    <x v="1"/>
    <x v="0"/>
    <n v="0"/>
  </r>
  <r>
    <n v="1029"/>
    <s v="Faria Noor"/>
    <x v="2"/>
    <n v="1527"/>
    <s v="Failed"/>
    <x v="0"/>
    <x v="0"/>
    <n v="0"/>
  </r>
  <r>
    <n v="1030"/>
    <s v="Rafiq Ahmed"/>
    <x v="0"/>
    <n v="5420"/>
    <s v="Failed"/>
    <x v="2"/>
    <x v="1"/>
    <n v="0"/>
  </r>
  <r>
    <n v="1031"/>
    <s v="Jabed Mia"/>
    <x v="0"/>
    <n v="3101"/>
    <s v="Completed"/>
    <x v="2"/>
    <x v="2"/>
    <n v="0"/>
  </r>
  <r>
    <n v="1032"/>
    <s v="Munira Islam"/>
    <x v="0"/>
    <n v="5898"/>
    <s v="Completed"/>
    <x v="0"/>
    <x v="1"/>
    <n v="1"/>
  </r>
  <r>
    <n v="1033"/>
    <s v="Tania Akter"/>
    <x v="0"/>
    <n v="1021"/>
    <s v="Failed"/>
    <x v="1"/>
    <x v="0"/>
    <n v="0"/>
  </r>
  <r>
    <n v="1034"/>
    <s v="Imran Hossain"/>
    <x v="0"/>
    <n v="608"/>
    <s v="Completed"/>
    <x v="2"/>
    <x v="0"/>
    <n v="0"/>
  </r>
  <r>
    <n v="1035"/>
    <s v="Razia Sultana"/>
    <x v="0"/>
    <n v="1781"/>
    <s v="Failed"/>
    <x v="2"/>
    <x v="2"/>
    <n v="0"/>
  </r>
  <r>
    <n v="1036"/>
    <s v="Sajib Roy"/>
    <x v="1"/>
    <n v="2307"/>
    <s v="Completed"/>
    <x v="1"/>
    <x v="0"/>
    <n v="0"/>
  </r>
  <r>
    <n v="1037"/>
    <s v="Hasan Mahmud"/>
    <x v="0"/>
    <n v="3951"/>
    <s v="Failed"/>
    <x v="2"/>
    <x v="0"/>
    <n v="0"/>
  </r>
  <r>
    <n v="1038"/>
    <s v="Razia Sultana"/>
    <x v="0"/>
    <n v="5712"/>
    <s v="Completed"/>
    <x v="0"/>
    <x v="0"/>
    <n v="1"/>
  </r>
  <r>
    <n v="1039"/>
    <s v="Hasan Mahmud"/>
    <x v="2"/>
    <n v="1947"/>
    <s v="Failed"/>
    <x v="0"/>
    <x v="2"/>
    <n v="0"/>
  </r>
  <r>
    <n v="1040"/>
    <s v="Labiba Sultana"/>
    <x v="0"/>
    <n v="2748"/>
    <s v="Failed"/>
    <x v="0"/>
    <x v="1"/>
    <n v="0"/>
  </r>
  <r>
    <n v="1041"/>
    <s v="Tania Akter"/>
    <x v="1"/>
    <n v="3057"/>
    <s v="Failed"/>
    <x v="1"/>
    <x v="0"/>
    <n v="0"/>
  </r>
  <r>
    <n v="1042"/>
    <s v="Shanta Akter"/>
    <x v="0"/>
    <n v="3355"/>
    <s v="Failed"/>
    <x v="2"/>
    <x v="2"/>
    <n v="0"/>
  </r>
  <r>
    <n v="1043"/>
    <s v="Faria Noor"/>
    <x v="1"/>
    <n v="2565"/>
    <s v="Completed"/>
    <x v="0"/>
    <x v="0"/>
    <n v="1"/>
  </r>
  <r>
    <n v="1044"/>
    <s v="Naimur Rahman"/>
    <x v="2"/>
    <n v="521"/>
    <s v="Failed"/>
    <x v="1"/>
    <x v="1"/>
    <n v="0"/>
  </r>
  <r>
    <n v="1045"/>
    <s v="Imran Hossain"/>
    <x v="0"/>
    <n v="1238"/>
    <s v="Completed"/>
    <x v="0"/>
    <x v="1"/>
    <n v="1"/>
  </r>
  <r>
    <n v="1046"/>
    <s v="Sumaiya Khatun"/>
    <x v="0"/>
    <n v="3957"/>
    <s v="Completed"/>
    <x v="2"/>
    <x v="2"/>
    <n v="0"/>
  </r>
  <r>
    <n v="1047"/>
    <s v="Mehedi Hasan"/>
    <x v="2"/>
    <n v="1074"/>
    <s v="Completed"/>
    <x v="1"/>
    <x v="1"/>
    <n v="0"/>
  </r>
  <r>
    <n v="1048"/>
    <s v="Razia Sultana"/>
    <x v="0"/>
    <n v="6071"/>
    <s v="Completed"/>
    <x v="1"/>
    <x v="0"/>
    <n v="0"/>
  </r>
  <r>
    <n v="1049"/>
    <s v="Labiba Sultana"/>
    <x v="1"/>
    <n v="3558"/>
    <s v="Completed"/>
    <x v="2"/>
    <x v="2"/>
    <n v="0"/>
  </r>
  <r>
    <n v="1050"/>
    <s v="Asif Rahman"/>
    <x v="2"/>
    <n v="5844"/>
    <s v="Failed"/>
    <x v="0"/>
    <x v="0"/>
    <n v="0"/>
  </r>
  <r>
    <n v="1051"/>
    <s v="Faria Noor"/>
    <x v="1"/>
    <n v="5559"/>
    <s v="Failed"/>
    <x v="0"/>
    <x v="2"/>
    <n v="0"/>
  </r>
  <r>
    <n v="1052"/>
    <s v="Zahidul Islam"/>
    <x v="2"/>
    <n v="2049"/>
    <s v="Completed"/>
    <x v="1"/>
    <x v="1"/>
    <n v="0"/>
  </r>
  <r>
    <n v="1053"/>
    <s v="Zahidul Islam"/>
    <x v="1"/>
    <n v="5251"/>
    <s v="Failed"/>
    <x v="0"/>
    <x v="1"/>
    <n v="0"/>
  </r>
  <r>
    <n v="1054"/>
    <s v="Faria Noor"/>
    <x v="2"/>
    <n v="5686"/>
    <s v="Failed"/>
    <x v="1"/>
    <x v="1"/>
    <n v="0"/>
  </r>
  <r>
    <n v="1055"/>
    <s v="Shanta Akter"/>
    <x v="0"/>
    <n v="4115"/>
    <s v="Failed"/>
    <x v="2"/>
    <x v="2"/>
    <n v="0"/>
  </r>
  <r>
    <n v="1056"/>
    <s v="Mahia Rahman"/>
    <x v="2"/>
    <n v="2657"/>
    <s v="Failed"/>
    <x v="0"/>
    <x v="2"/>
    <n v="0"/>
  </r>
  <r>
    <n v="1057"/>
    <s v="Sumaiya Khatun"/>
    <x v="0"/>
    <n v="1593"/>
    <s v="Failed"/>
    <x v="1"/>
    <x v="0"/>
    <n v="0"/>
  </r>
  <r>
    <n v="1058"/>
    <s v="Rafiq Ahmed"/>
    <x v="2"/>
    <n v="6439"/>
    <s v="Completed"/>
    <x v="1"/>
    <x v="1"/>
    <n v="0"/>
  </r>
  <r>
    <n v="1059"/>
    <s v="Hasan Mahmud"/>
    <x v="1"/>
    <n v="6072"/>
    <s v="Completed"/>
    <x v="1"/>
    <x v="1"/>
    <n v="0"/>
  </r>
  <r>
    <n v="1060"/>
    <s v="Razia Sultana"/>
    <x v="1"/>
    <n v="5492"/>
    <s v="Completed"/>
    <x v="1"/>
    <x v="1"/>
    <n v="0"/>
  </r>
  <r>
    <n v="1061"/>
    <s v="Tania Akter"/>
    <x v="2"/>
    <n v="6624"/>
    <s v="Completed"/>
    <x v="1"/>
    <x v="0"/>
    <n v="0"/>
  </r>
  <r>
    <n v="1062"/>
    <s v="Nusrat Jahan"/>
    <x v="2"/>
    <n v="3872"/>
    <s v="Failed"/>
    <x v="2"/>
    <x v="2"/>
    <n v="0"/>
  </r>
  <r>
    <n v="1063"/>
    <s v="Hasan Mahmud"/>
    <x v="1"/>
    <n v="5624"/>
    <s v="Completed"/>
    <x v="2"/>
    <x v="1"/>
    <n v="0"/>
  </r>
  <r>
    <n v="1064"/>
    <s v="Imran Hossain"/>
    <x v="2"/>
    <n v="5728"/>
    <s v="Failed"/>
    <x v="0"/>
    <x v="1"/>
    <n v="0"/>
  </r>
  <r>
    <n v="1065"/>
    <s v="Jabed Mia"/>
    <x v="2"/>
    <n v="5791"/>
    <s v="Completed"/>
    <x v="0"/>
    <x v="0"/>
    <n v="1"/>
  </r>
  <r>
    <n v="1066"/>
    <s v="Labiba Sultana"/>
    <x v="1"/>
    <n v="3669"/>
    <s v="Completed"/>
    <x v="1"/>
    <x v="0"/>
    <n v="0"/>
  </r>
  <r>
    <n v="1067"/>
    <s v="Imran Hossain"/>
    <x v="0"/>
    <n v="1755"/>
    <s v="Completed"/>
    <x v="1"/>
    <x v="0"/>
    <n v="0"/>
  </r>
  <r>
    <n v="1068"/>
    <s v="Shanta Akter"/>
    <x v="1"/>
    <n v="5344"/>
    <s v="Completed"/>
    <x v="0"/>
    <x v="0"/>
    <n v="1"/>
  </r>
  <r>
    <n v="1069"/>
    <s v="Tania Akter"/>
    <x v="1"/>
    <n v="558"/>
    <s v="Completed"/>
    <x v="1"/>
    <x v="0"/>
    <n v="0"/>
  </r>
  <r>
    <n v="1070"/>
    <s v="Rasel Mia"/>
    <x v="0"/>
    <n v="5251"/>
    <s v="Completed"/>
    <x v="2"/>
    <x v="2"/>
    <n v="0"/>
  </r>
  <r>
    <n v="1071"/>
    <s v="Shanta Akter"/>
    <x v="2"/>
    <n v="1204"/>
    <s v="Completed"/>
    <x v="0"/>
    <x v="1"/>
    <n v="1"/>
  </r>
  <r>
    <n v="1072"/>
    <s v="Naimur Rahman"/>
    <x v="0"/>
    <n v="1691"/>
    <s v="Failed"/>
    <x v="0"/>
    <x v="0"/>
    <n v="0"/>
  </r>
  <r>
    <n v="1073"/>
    <s v="Shanta Akter"/>
    <x v="0"/>
    <n v="2137"/>
    <s v="Completed"/>
    <x v="1"/>
    <x v="1"/>
    <n v="0"/>
  </r>
  <r>
    <n v="1074"/>
    <s v="Sajib Roy"/>
    <x v="0"/>
    <n v="2212"/>
    <s v="Failed"/>
    <x v="2"/>
    <x v="0"/>
    <n v="0"/>
  </r>
  <r>
    <n v="1075"/>
    <s v="Labiba Sultana"/>
    <x v="2"/>
    <n v="4011"/>
    <s v="Completed"/>
    <x v="0"/>
    <x v="2"/>
    <n v="1"/>
  </r>
  <r>
    <n v="1076"/>
    <s v="Naimur Rahman"/>
    <x v="2"/>
    <n v="6670"/>
    <s v="Completed"/>
    <x v="2"/>
    <x v="0"/>
    <n v="0"/>
  </r>
  <r>
    <n v="1077"/>
    <s v="Labiba Sultana"/>
    <x v="0"/>
    <n v="4924"/>
    <s v="Completed"/>
    <x v="1"/>
    <x v="0"/>
    <n v="0"/>
  </r>
  <r>
    <n v="1078"/>
    <s v="Sumaiya Khatun"/>
    <x v="0"/>
    <n v="5211"/>
    <s v="Failed"/>
    <x v="2"/>
    <x v="1"/>
    <n v="0"/>
  </r>
  <r>
    <n v="1079"/>
    <s v="Zahidul Islam"/>
    <x v="2"/>
    <n v="3608"/>
    <s v="Completed"/>
    <x v="1"/>
    <x v="2"/>
    <n v="0"/>
  </r>
  <r>
    <n v="1080"/>
    <s v="Jabed Mia"/>
    <x v="2"/>
    <n v="3197"/>
    <s v="Failed"/>
    <x v="1"/>
    <x v="0"/>
    <n v="0"/>
  </r>
  <r>
    <n v="1081"/>
    <s v="Rafiq Ahmed"/>
    <x v="2"/>
    <n v="6541"/>
    <s v="Failed"/>
    <x v="1"/>
    <x v="0"/>
    <n v="0"/>
  </r>
  <r>
    <n v="1082"/>
    <s v="Faria Noor"/>
    <x v="1"/>
    <n v="1853"/>
    <s v="Failed"/>
    <x v="2"/>
    <x v="0"/>
    <n v="0"/>
  </r>
  <r>
    <n v="1083"/>
    <s v="Rafiq Ahmed"/>
    <x v="0"/>
    <n v="1155"/>
    <s v="Failed"/>
    <x v="0"/>
    <x v="1"/>
    <n v="0"/>
  </r>
  <r>
    <n v="1084"/>
    <s v="Naimur Rahman"/>
    <x v="2"/>
    <n v="6227"/>
    <s v="Completed"/>
    <x v="2"/>
    <x v="0"/>
    <n v="0"/>
  </r>
  <r>
    <n v="1085"/>
    <s v="Faria Noor"/>
    <x v="2"/>
    <n v="2831"/>
    <s v="Failed"/>
    <x v="1"/>
    <x v="2"/>
    <n v="0"/>
  </r>
  <r>
    <n v="1086"/>
    <s v="Jabed Mia"/>
    <x v="1"/>
    <n v="4250"/>
    <s v="Completed"/>
    <x v="0"/>
    <x v="0"/>
    <n v="1"/>
  </r>
  <r>
    <n v="1087"/>
    <s v="Hasan Mahmud"/>
    <x v="1"/>
    <n v="6105"/>
    <s v="Completed"/>
    <x v="0"/>
    <x v="1"/>
    <n v="1"/>
  </r>
  <r>
    <n v="1088"/>
    <s v="Rasel Mia"/>
    <x v="1"/>
    <n v="5659"/>
    <s v="Completed"/>
    <x v="1"/>
    <x v="0"/>
    <n v="0"/>
  </r>
  <r>
    <n v="1089"/>
    <s v="Hasan Mahmud"/>
    <x v="2"/>
    <n v="5845"/>
    <s v="Failed"/>
    <x v="0"/>
    <x v="1"/>
    <n v="0"/>
  </r>
  <r>
    <n v="1090"/>
    <s v="Asif Rahman"/>
    <x v="2"/>
    <n v="5054"/>
    <s v="Failed"/>
    <x v="2"/>
    <x v="1"/>
    <n v="0"/>
  </r>
  <r>
    <n v="1091"/>
    <s v="Nusrat Jahan"/>
    <x v="0"/>
    <n v="591"/>
    <s v="Failed"/>
    <x v="1"/>
    <x v="2"/>
    <n v="0"/>
  </r>
  <r>
    <n v="1092"/>
    <s v="Tania Akter"/>
    <x v="1"/>
    <n v="626"/>
    <s v="Completed"/>
    <x v="2"/>
    <x v="1"/>
    <n v="0"/>
  </r>
  <r>
    <n v="1093"/>
    <s v="Asif Rahman"/>
    <x v="2"/>
    <n v="5322"/>
    <s v="Failed"/>
    <x v="2"/>
    <x v="2"/>
    <n v="0"/>
  </r>
  <r>
    <n v="1094"/>
    <s v="Imran Hossain"/>
    <x v="2"/>
    <n v="4684"/>
    <s v="Failed"/>
    <x v="2"/>
    <x v="1"/>
    <n v="0"/>
  </r>
  <r>
    <n v="1095"/>
    <s v="Zahidul Islam"/>
    <x v="1"/>
    <n v="4385"/>
    <s v="Completed"/>
    <x v="0"/>
    <x v="1"/>
    <n v="1"/>
  </r>
  <r>
    <n v="1096"/>
    <s v="Zahidul Islam"/>
    <x v="0"/>
    <n v="6092"/>
    <s v="Completed"/>
    <x v="0"/>
    <x v="0"/>
    <n v="1"/>
  </r>
  <r>
    <n v="1097"/>
    <s v="Sumaiya Khatun"/>
    <x v="2"/>
    <n v="5636"/>
    <s v="Failed"/>
    <x v="1"/>
    <x v="2"/>
    <n v="0"/>
  </r>
  <r>
    <n v="1098"/>
    <s v="Labiba Sultana"/>
    <x v="1"/>
    <n v="4417"/>
    <s v="Failed"/>
    <x v="2"/>
    <x v="2"/>
    <n v="0"/>
  </r>
  <r>
    <n v="1099"/>
    <s v="Sumaiya Khatun"/>
    <x v="2"/>
    <n v="4650"/>
    <s v="Failed"/>
    <x v="0"/>
    <x v="1"/>
    <n v="0"/>
  </r>
  <r>
    <n v="1100"/>
    <s v="Nusrat Jahan"/>
    <x v="2"/>
    <n v="5672"/>
    <s v="Completed"/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B33BB-52FF-4648-8D48-73E55D8099E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1" firstDataRow="2" firstDataCol="1"/>
  <pivotFields count="8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ransaction Value (BDT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9DC9-8E71-4AD0-B288-793F39367C0F}">
  <dimension ref="A3:I13"/>
  <sheetViews>
    <sheetView topLeftCell="B1" workbookViewId="0">
      <selection activeCell="H1" sqref="H1"/>
    </sheetView>
  </sheetViews>
  <sheetFormatPr defaultRowHeight="14.4" x14ac:dyDescent="0.3"/>
  <cols>
    <col min="1" max="1" width="28" bestFit="1" customWidth="1"/>
    <col min="2" max="2" width="15.5546875" bestFit="1" customWidth="1"/>
    <col min="3" max="3" width="10.33203125" bestFit="1" customWidth="1"/>
    <col min="4" max="4" width="14.21875" bestFit="1" customWidth="1"/>
    <col min="5" max="5" width="10.77734375" bestFit="1" customWidth="1"/>
    <col min="9" max="9" width="56.6640625" customWidth="1"/>
    <col min="10" max="10" width="8.88671875" customWidth="1"/>
  </cols>
  <sheetData>
    <row r="3" spans="1:9" x14ac:dyDescent="0.3">
      <c r="A3" s="7" t="s">
        <v>63</v>
      </c>
      <c r="B3" s="7" t="s">
        <v>62</v>
      </c>
    </row>
    <row r="4" spans="1:9" x14ac:dyDescent="0.3">
      <c r="A4" s="7" t="s">
        <v>60</v>
      </c>
      <c r="B4" t="s">
        <v>44</v>
      </c>
      <c r="C4" t="s">
        <v>42</v>
      </c>
      <c r="D4" t="s">
        <v>43</v>
      </c>
      <c r="E4" t="s">
        <v>61</v>
      </c>
    </row>
    <row r="5" spans="1:9" x14ac:dyDescent="0.3">
      <c r="A5" s="8" t="s">
        <v>46</v>
      </c>
      <c r="B5">
        <v>47793</v>
      </c>
      <c r="C5">
        <v>44207</v>
      </c>
      <c r="D5">
        <v>32420</v>
      </c>
      <c r="E5">
        <v>124420</v>
      </c>
    </row>
    <row r="6" spans="1:9" x14ac:dyDescent="0.3">
      <c r="A6" s="8" t="s">
        <v>45</v>
      </c>
      <c r="B6">
        <v>33586</v>
      </c>
      <c r="C6">
        <v>61272</v>
      </c>
      <c r="D6">
        <v>64342</v>
      </c>
      <c r="E6">
        <v>159200</v>
      </c>
    </row>
    <row r="7" spans="1:9" x14ac:dyDescent="0.3">
      <c r="A7" s="8" t="s">
        <v>47</v>
      </c>
      <c r="B7">
        <v>45146</v>
      </c>
      <c r="C7">
        <v>27288</v>
      </c>
      <c r="D7">
        <v>17666</v>
      </c>
      <c r="E7">
        <v>90100</v>
      </c>
    </row>
    <row r="8" spans="1:9" x14ac:dyDescent="0.3">
      <c r="A8" s="8" t="s">
        <v>61</v>
      </c>
      <c r="B8">
        <v>126525</v>
      </c>
      <c r="C8">
        <v>132767</v>
      </c>
      <c r="D8">
        <v>114428</v>
      </c>
      <c r="E8">
        <v>373720</v>
      </c>
    </row>
    <row r="9" spans="1:9" ht="24" customHeight="1" x14ac:dyDescent="0.3"/>
    <row r="10" spans="1:9" ht="20.399999999999999" customHeight="1" x14ac:dyDescent="0.3">
      <c r="I10" s="9" t="s">
        <v>67</v>
      </c>
    </row>
    <row r="11" spans="1:9" x14ac:dyDescent="0.3">
      <c r="I11" t="s">
        <v>64</v>
      </c>
    </row>
    <row r="12" spans="1:9" x14ac:dyDescent="0.3">
      <c r="I12" t="s">
        <v>65</v>
      </c>
    </row>
    <row r="13" spans="1:9" x14ac:dyDescent="0.3">
      <c r="I13" t="s">
        <v>66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H12" sqref="H12"/>
    </sheetView>
  </sheetViews>
  <sheetFormatPr defaultRowHeight="14.4" x14ac:dyDescent="0.3"/>
  <cols>
    <col min="1" max="1" width="17.109375" style="1" customWidth="1"/>
    <col min="2" max="2" width="20.88671875" style="1" customWidth="1"/>
    <col min="3" max="3" width="18.88671875" style="1" customWidth="1"/>
    <col min="4" max="4" width="21.33203125" style="1" customWidth="1"/>
    <col min="5" max="5" width="17.88671875" style="1" customWidth="1"/>
    <col min="6" max="6" width="18.88671875" style="1" customWidth="1"/>
    <col min="7" max="7" width="18.77734375" style="1" customWidth="1"/>
    <col min="8" max="8" width="13.77734375" style="1" customWidth="1"/>
    <col min="9" max="9" width="8.88671875" style="1" customWidth="1"/>
    <col min="10" max="10" width="17.109375" style="1" customWidth="1"/>
    <col min="11" max="11" width="13.21875" style="1" customWidth="1"/>
    <col min="12" max="16384" width="8.88671875" style="1"/>
  </cols>
  <sheetData>
    <row r="1" spans="1:1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56</v>
      </c>
    </row>
    <row r="2" spans="1:14" x14ac:dyDescent="0.3">
      <c r="A2" s="1">
        <v>1001</v>
      </c>
      <c r="B2" s="1" t="s">
        <v>7</v>
      </c>
      <c r="C2" s="1" t="s">
        <v>37</v>
      </c>
      <c r="D2" s="1">
        <v>1500</v>
      </c>
      <c r="E2" s="1" t="s">
        <v>40</v>
      </c>
      <c r="F2" s="1" t="s">
        <v>42</v>
      </c>
      <c r="G2" s="1" t="s">
        <v>45</v>
      </c>
      <c r="H2" s="1">
        <f>IF(AND(E2="Completed", F2="Credit Card"), 1, 0)</f>
        <v>1</v>
      </c>
    </row>
    <row r="3" spans="1:14" x14ac:dyDescent="0.3">
      <c r="A3" s="1">
        <v>1002</v>
      </c>
      <c r="B3" s="1" t="s">
        <v>8</v>
      </c>
      <c r="C3" s="1" t="s">
        <v>38</v>
      </c>
      <c r="D3" s="1">
        <v>850</v>
      </c>
      <c r="E3" s="1" t="s">
        <v>40</v>
      </c>
      <c r="F3" s="1" t="s">
        <v>43</v>
      </c>
      <c r="G3" s="1" t="s">
        <v>46</v>
      </c>
      <c r="H3" s="1">
        <f t="shared" ref="H3:H66" si="0">IF(AND(E3="Completed", F3="Credit Card"), 1, 0)</f>
        <v>0</v>
      </c>
    </row>
    <row r="4" spans="1:14" x14ac:dyDescent="0.3">
      <c r="A4" s="1">
        <v>1003</v>
      </c>
      <c r="B4" s="1" t="s">
        <v>9</v>
      </c>
      <c r="C4" s="1" t="s">
        <v>39</v>
      </c>
      <c r="D4" s="1">
        <v>2200</v>
      </c>
      <c r="E4" s="1" t="s">
        <v>41</v>
      </c>
      <c r="F4" s="1" t="s">
        <v>44</v>
      </c>
      <c r="G4" s="1" t="s">
        <v>47</v>
      </c>
      <c r="H4" s="1">
        <f t="shared" si="0"/>
        <v>0</v>
      </c>
    </row>
    <row r="5" spans="1:14" x14ac:dyDescent="0.3">
      <c r="A5" s="1">
        <v>1004</v>
      </c>
      <c r="B5" s="1" t="s">
        <v>10</v>
      </c>
      <c r="C5" s="1" t="s">
        <v>37</v>
      </c>
      <c r="D5" s="1">
        <v>1200</v>
      </c>
      <c r="E5" s="1" t="s">
        <v>40</v>
      </c>
      <c r="F5" s="1" t="s">
        <v>42</v>
      </c>
      <c r="G5" s="1" t="s">
        <v>45</v>
      </c>
      <c r="H5" s="1">
        <f t="shared" si="0"/>
        <v>1</v>
      </c>
    </row>
    <row r="6" spans="1:14" x14ac:dyDescent="0.3">
      <c r="A6" s="1">
        <v>1005</v>
      </c>
      <c r="B6" s="1" t="s">
        <v>11</v>
      </c>
      <c r="C6" s="1" t="s">
        <v>38</v>
      </c>
      <c r="D6" s="1">
        <v>900</v>
      </c>
      <c r="E6" s="1" t="s">
        <v>40</v>
      </c>
      <c r="F6" s="1" t="s">
        <v>44</v>
      </c>
      <c r="G6" s="1" t="s">
        <v>46</v>
      </c>
      <c r="H6" s="1">
        <f t="shared" si="0"/>
        <v>0</v>
      </c>
    </row>
    <row r="7" spans="1:14" x14ac:dyDescent="0.3">
      <c r="A7" s="1">
        <v>1006</v>
      </c>
      <c r="B7" s="1" t="s">
        <v>12</v>
      </c>
      <c r="C7" s="1" t="s">
        <v>37</v>
      </c>
      <c r="D7" s="1">
        <v>2500</v>
      </c>
      <c r="E7" s="1" t="s">
        <v>40</v>
      </c>
      <c r="F7" s="1" t="s">
        <v>42</v>
      </c>
      <c r="G7" s="1" t="s">
        <v>45</v>
      </c>
      <c r="H7" s="1">
        <f t="shared" si="0"/>
        <v>1</v>
      </c>
    </row>
    <row r="8" spans="1:14" x14ac:dyDescent="0.3">
      <c r="A8" s="1">
        <v>1007</v>
      </c>
      <c r="B8" s="1" t="s">
        <v>13</v>
      </c>
      <c r="C8" s="1" t="s">
        <v>39</v>
      </c>
      <c r="D8" s="1">
        <v>5000</v>
      </c>
      <c r="E8" s="1" t="s">
        <v>41</v>
      </c>
      <c r="F8" s="1" t="s">
        <v>43</v>
      </c>
      <c r="G8" s="1" t="s">
        <v>47</v>
      </c>
      <c r="H8" s="1">
        <f t="shared" si="0"/>
        <v>0</v>
      </c>
    </row>
    <row r="9" spans="1:14" x14ac:dyDescent="0.3">
      <c r="A9" s="1">
        <v>1008</v>
      </c>
      <c r="B9" s="1" t="s">
        <v>14</v>
      </c>
      <c r="C9" s="1" t="s">
        <v>38</v>
      </c>
      <c r="D9" s="1">
        <v>1200</v>
      </c>
      <c r="E9" s="1" t="s">
        <v>40</v>
      </c>
      <c r="F9" s="1" t="s">
        <v>42</v>
      </c>
      <c r="G9" s="1" t="s">
        <v>45</v>
      </c>
      <c r="H9" s="1">
        <f t="shared" si="0"/>
        <v>1</v>
      </c>
    </row>
    <row r="10" spans="1:14" x14ac:dyDescent="0.3">
      <c r="A10" s="1">
        <v>1009</v>
      </c>
      <c r="B10" s="1" t="s">
        <v>15</v>
      </c>
      <c r="C10" s="1" t="s">
        <v>39</v>
      </c>
      <c r="D10" s="1">
        <v>2100</v>
      </c>
      <c r="E10" s="1" t="s">
        <v>40</v>
      </c>
      <c r="F10" s="1" t="s">
        <v>43</v>
      </c>
      <c r="G10" s="1" t="s">
        <v>46</v>
      </c>
      <c r="H10" s="1">
        <f t="shared" si="0"/>
        <v>0</v>
      </c>
    </row>
    <row r="11" spans="1:14" x14ac:dyDescent="0.3">
      <c r="A11" s="1">
        <v>1010</v>
      </c>
      <c r="B11" s="1" t="s">
        <v>16</v>
      </c>
      <c r="C11" s="1" t="s">
        <v>38</v>
      </c>
      <c r="D11" s="1">
        <v>1500</v>
      </c>
      <c r="E11" s="1" t="s">
        <v>40</v>
      </c>
      <c r="F11" s="1" t="s">
        <v>42</v>
      </c>
      <c r="G11" s="1" t="s">
        <v>45</v>
      </c>
      <c r="H11" s="1">
        <f t="shared" si="0"/>
        <v>1</v>
      </c>
      <c r="J11" s="4" t="s">
        <v>48</v>
      </c>
      <c r="K11" s="5">
        <f>AVERAGE(D2:D101)</f>
        <v>3737.2</v>
      </c>
    </row>
    <row r="12" spans="1:14" x14ac:dyDescent="0.3">
      <c r="A12" s="1">
        <v>1011</v>
      </c>
      <c r="B12" s="1" t="s">
        <v>17</v>
      </c>
      <c r="C12" s="1" t="s">
        <v>37</v>
      </c>
      <c r="D12" s="1">
        <v>4859</v>
      </c>
      <c r="E12" s="1" t="s">
        <v>40</v>
      </c>
      <c r="F12" s="1" t="s">
        <v>43</v>
      </c>
      <c r="G12" s="1" t="s">
        <v>45</v>
      </c>
      <c r="H12" s="1">
        <f t="shared" si="0"/>
        <v>0</v>
      </c>
      <c r="J12" s="4" t="s">
        <v>49</v>
      </c>
      <c r="K12" s="5">
        <f>MEDIAN(D2:D101)</f>
        <v>3954</v>
      </c>
    </row>
    <row r="13" spans="1:14" x14ac:dyDescent="0.3">
      <c r="A13" s="1">
        <v>1012</v>
      </c>
      <c r="B13" s="1" t="s">
        <v>18</v>
      </c>
      <c r="C13" s="1" t="s">
        <v>38</v>
      </c>
      <c r="D13" s="1">
        <v>1362</v>
      </c>
      <c r="E13" s="1" t="s">
        <v>40</v>
      </c>
      <c r="F13" s="1" t="s">
        <v>44</v>
      </c>
      <c r="G13" s="1" t="s">
        <v>46</v>
      </c>
      <c r="H13" s="1">
        <f t="shared" si="0"/>
        <v>0</v>
      </c>
      <c r="J13" s="4" t="s">
        <v>50</v>
      </c>
      <c r="K13" s="5">
        <f>MODE(D2:D101)</f>
        <v>1500</v>
      </c>
    </row>
    <row r="14" spans="1:14" x14ac:dyDescent="0.3">
      <c r="A14" s="1">
        <v>1013</v>
      </c>
      <c r="B14" s="1" t="s">
        <v>19</v>
      </c>
      <c r="C14" s="1" t="s">
        <v>37</v>
      </c>
      <c r="D14" s="1">
        <v>4411</v>
      </c>
      <c r="E14" s="1" t="s">
        <v>40</v>
      </c>
      <c r="F14" s="1" t="s">
        <v>42</v>
      </c>
      <c r="G14" s="1" t="s">
        <v>45</v>
      </c>
      <c r="H14" s="1">
        <f t="shared" si="0"/>
        <v>1</v>
      </c>
    </row>
    <row r="15" spans="1:14" x14ac:dyDescent="0.3">
      <c r="A15" s="1">
        <v>1014</v>
      </c>
      <c r="B15" s="1" t="s">
        <v>20</v>
      </c>
      <c r="C15" s="1" t="s">
        <v>38</v>
      </c>
      <c r="D15" s="1">
        <v>4394</v>
      </c>
      <c r="E15" s="1" t="s">
        <v>41</v>
      </c>
      <c r="F15" s="1" t="s">
        <v>42</v>
      </c>
      <c r="G15" s="1" t="s">
        <v>45</v>
      </c>
      <c r="H15" s="1">
        <f t="shared" si="0"/>
        <v>0</v>
      </c>
    </row>
    <row r="16" spans="1:14" x14ac:dyDescent="0.3">
      <c r="A16" s="1">
        <v>1015</v>
      </c>
      <c r="B16" s="1" t="s">
        <v>21</v>
      </c>
      <c r="C16" s="1" t="s">
        <v>37</v>
      </c>
      <c r="D16" s="1">
        <v>6476</v>
      </c>
      <c r="E16" s="1" t="s">
        <v>41</v>
      </c>
      <c r="F16" s="1" t="s">
        <v>42</v>
      </c>
      <c r="G16" s="1" t="s">
        <v>47</v>
      </c>
      <c r="H16" s="1">
        <f t="shared" si="0"/>
        <v>0</v>
      </c>
      <c r="M16" s="1" t="s">
        <v>54</v>
      </c>
      <c r="N16" s="1" t="s">
        <v>55</v>
      </c>
    </row>
    <row r="17" spans="1:14" x14ac:dyDescent="0.3">
      <c r="A17" s="1">
        <v>1016</v>
      </c>
      <c r="B17" s="1" t="s">
        <v>22</v>
      </c>
      <c r="C17" s="1" t="s">
        <v>37</v>
      </c>
      <c r="D17" s="1">
        <v>2850</v>
      </c>
      <c r="E17" s="1" t="s">
        <v>41</v>
      </c>
      <c r="F17" s="1" t="s">
        <v>42</v>
      </c>
      <c r="G17" s="1" t="s">
        <v>45</v>
      </c>
      <c r="H17" s="1">
        <f t="shared" si="0"/>
        <v>0</v>
      </c>
      <c r="J17" s="4" t="s">
        <v>51</v>
      </c>
      <c r="K17" s="5">
        <f>M17-N17</f>
        <v>6196</v>
      </c>
      <c r="M17" s="1">
        <f>MAX(D2:D101)</f>
        <v>6717</v>
      </c>
      <c r="N17" s="1">
        <f>MIN(D2:D101)</f>
        <v>521</v>
      </c>
    </row>
    <row r="18" spans="1:14" x14ac:dyDescent="0.3">
      <c r="A18" s="1">
        <v>1017</v>
      </c>
      <c r="B18" s="1" t="s">
        <v>21</v>
      </c>
      <c r="C18" s="1" t="s">
        <v>38</v>
      </c>
      <c r="D18" s="1">
        <v>5056</v>
      </c>
      <c r="E18" s="1" t="s">
        <v>41</v>
      </c>
      <c r="F18" s="1" t="s">
        <v>44</v>
      </c>
      <c r="G18" s="1" t="s">
        <v>46</v>
      </c>
      <c r="H18" s="1">
        <f t="shared" si="0"/>
        <v>0</v>
      </c>
      <c r="J18" s="4" t="s">
        <v>52</v>
      </c>
      <c r="K18" s="5">
        <f>_xlfn.VAR.S(D2:D101)</f>
        <v>3705279.6969696968</v>
      </c>
    </row>
    <row r="19" spans="1:14" x14ac:dyDescent="0.3">
      <c r="A19" s="1">
        <v>1018</v>
      </c>
      <c r="B19" s="1" t="s">
        <v>23</v>
      </c>
      <c r="C19" s="1" t="s">
        <v>38</v>
      </c>
      <c r="D19" s="1">
        <v>5866</v>
      </c>
      <c r="E19" s="1" t="s">
        <v>41</v>
      </c>
      <c r="F19" s="1" t="s">
        <v>43</v>
      </c>
      <c r="G19" s="1" t="s">
        <v>45</v>
      </c>
      <c r="H19" s="1">
        <f t="shared" si="0"/>
        <v>0</v>
      </c>
      <c r="J19" s="4" t="s">
        <v>53</v>
      </c>
      <c r="K19" s="5">
        <f>_xlfn.STDEV.S(D2:D101)</f>
        <v>1924.910308811737</v>
      </c>
    </row>
    <row r="20" spans="1:14" x14ac:dyDescent="0.3">
      <c r="A20" s="1">
        <v>1019</v>
      </c>
      <c r="B20" s="1" t="s">
        <v>24</v>
      </c>
      <c r="C20" s="1" t="s">
        <v>39</v>
      </c>
      <c r="D20" s="1">
        <v>2901</v>
      </c>
      <c r="E20" s="1" t="s">
        <v>41</v>
      </c>
      <c r="F20" s="1" t="s">
        <v>42</v>
      </c>
      <c r="G20" s="1" t="s">
        <v>45</v>
      </c>
      <c r="H20" s="1">
        <f t="shared" si="0"/>
        <v>0</v>
      </c>
    </row>
    <row r="21" spans="1:14" x14ac:dyDescent="0.3">
      <c r="A21" s="1">
        <v>1020</v>
      </c>
      <c r="B21" s="1" t="s">
        <v>25</v>
      </c>
      <c r="C21" s="1" t="s">
        <v>37</v>
      </c>
      <c r="D21" s="1">
        <v>1587</v>
      </c>
      <c r="E21" s="1" t="s">
        <v>40</v>
      </c>
      <c r="F21" s="1" t="s">
        <v>42</v>
      </c>
      <c r="G21" s="1" t="s">
        <v>47</v>
      </c>
      <c r="H21" s="1">
        <f t="shared" si="0"/>
        <v>1</v>
      </c>
    </row>
    <row r="22" spans="1:14" x14ac:dyDescent="0.3">
      <c r="A22" s="1">
        <v>1021</v>
      </c>
      <c r="B22" s="1" t="s">
        <v>26</v>
      </c>
      <c r="C22" s="1" t="s">
        <v>39</v>
      </c>
      <c r="D22" s="1">
        <v>5109</v>
      </c>
      <c r="E22" s="1" t="s">
        <v>40</v>
      </c>
      <c r="F22" s="1" t="s">
        <v>44</v>
      </c>
      <c r="G22" s="1" t="s">
        <v>46</v>
      </c>
      <c r="H22" s="1">
        <f t="shared" si="0"/>
        <v>0</v>
      </c>
      <c r="M22" s="1" t="s">
        <v>58</v>
      </c>
      <c r="N22" s="1" t="s">
        <v>59</v>
      </c>
    </row>
    <row r="23" spans="1:14" x14ac:dyDescent="0.3">
      <c r="A23" s="1">
        <v>1022</v>
      </c>
      <c r="B23" s="1" t="s">
        <v>18</v>
      </c>
      <c r="C23" s="1" t="s">
        <v>38</v>
      </c>
      <c r="D23" s="1">
        <v>5348</v>
      </c>
      <c r="E23" s="1" t="s">
        <v>40</v>
      </c>
      <c r="F23" s="1" t="s">
        <v>44</v>
      </c>
      <c r="G23" s="1" t="s">
        <v>45</v>
      </c>
      <c r="H23" s="1">
        <f t="shared" si="0"/>
        <v>0</v>
      </c>
      <c r="J23" s="4" t="s">
        <v>57</v>
      </c>
      <c r="K23" s="6">
        <f>COUNTIFS(E2:E101,"Completed",F2:F101,"Credit Card")/COUNTA(B2:B101)</f>
        <v>0.19</v>
      </c>
      <c r="M23" s="1">
        <f>SUM(H2:H101)</f>
        <v>19</v>
      </c>
      <c r="N23" s="1">
        <f>COUNTA(B2:B101)</f>
        <v>100</v>
      </c>
    </row>
    <row r="24" spans="1:14" x14ac:dyDescent="0.3">
      <c r="A24" s="1">
        <v>1023</v>
      </c>
      <c r="B24" s="1" t="s">
        <v>26</v>
      </c>
      <c r="C24" s="1" t="s">
        <v>39</v>
      </c>
      <c r="D24" s="1">
        <v>5051</v>
      </c>
      <c r="E24" s="1" t="s">
        <v>41</v>
      </c>
      <c r="F24" s="1" t="s">
        <v>42</v>
      </c>
      <c r="G24" s="1" t="s">
        <v>47</v>
      </c>
      <c r="H24" s="1">
        <f t="shared" si="0"/>
        <v>0</v>
      </c>
      <c r="J24" s="4"/>
      <c r="K24" s="5"/>
    </row>
    <row r="25" spans="1:14" x14ac:dyDescent="0.3">
      <c r="A25" s="1">
        <v>1024</v>
      </c>
      <c r="B25" s="1" t="s">
        <v>22</v>
      </c>
      <c r="C25" s="1" t="s">
        <v>38</v>
      </c>
      <c r="D25" s="1">
        <v>810</v>
      </c>
      <c r="E25" s="1" t="s">
        <v>41</v>
      </c>
      <c r="F25" s="1" t="s">
        <v>44</v>
      </c>
      <c r="G25" s="1" t="s">
        <v>47</v>
      </c>
      <c r="H25" s="1">
        <f t="shared" si="0"/>
        <v>0</v>
      </c>
      <c r="J25" s="4" t="s">
        <v>57</v>
      </c>
      <c r="K25" s="6">
        <f>M23/N23</f>
        <v>0.19</v>
      </c>
    </row>
    <row r="26" spans="1:14" x14ac:dyDescent="0.3">
      <c r="A26" s="1">
        <v>1025</v>
      </c>
      <c r="B26" s="1" t="s">
        <v>27</v>
      </c>
      <c r="C26" s="1" t="s">
        <v>38</v>
      </c>
      <c r="D26" s="1">
        <v>6717</v>
      </c>
      <c r="E26" s="1" t="s">
        <v>41</v>
      </c>
      <c r="F26" s="1" t="s">
        <v>44</v>
      </c>
      <c r="G26" s="1" t="s">
        <v>45</v>
      </c>
      <c r="H26" s="1">
        <f t="shared" si="0"/>
        <v>0</v>
      </c>
    </row>
    <row r="27" spans="1:14" x14ac:dyDescent="0.3">
      <c r="A27" s="1">
        <v>1026</v>
      </c>
      <c r="B27" s="1" t="s">
        <v>21</v>
      </c>
      <c r="C27" s="1" t="s">
        <v>38</v>
      </c>
      <c r="D27" s="1">
        <v>3075</v>
      </c>
      <c r="E27" s="1" t="s">
        <v>41</v>
      </c>
      <c r="F27" s="1" t="s">
        <v>44</v>
      </c>
      <c r="G27" s="1" t="s">
        <v>46</v>
      </c>
      <c r="H27" s="1">
        <f t="shared" si="0"/>
        <v>0</v>
      </c>
    </row>
    <row r="28" spans="1:14" x14ac:dyDescent="0.3">
      <c r="A28" s="1">
        <v>1027</v>
      </c>
      <c r="B28" s="1" t="s">
        <v>24</v>
      </c>
      <c r="C28" s="1" t="s">
        <v>39</v>
      </c>
      <c r="D28" s="1">
        <v>3407</v>
      </c>
      <c r="E28" s="1" t="s">
        <v>40</v>
      </c>
      <c r="F28" s="1" t="s">
        <v>44</v>
      </c>
      <c r="G28" s="1" t="s">
        <v>47</v>
      </c>
      <c r="H28" s="1">
        <f t="shared" si="0"/>
        <v>0</v>
      </c>
    </row>
    <row r="29" spans="1:14" x14ac:dyDescent="0.3">
      <c r="A29" s="1">
        <v>1028</v>
      </c>
      <c r="B29" s="1" t="s">
        <v>26</v>
      </c>
      <c r="C29" s="1" t="s">
        <v>38</v>
      </c>
      <c r="D29" s="1">
        <v>6641</v>
      </c>
      <c r="E29" s="1" t="s">
        <v>41</v>
      </c>
      <c r="F29" s="1" t="s">
        <v>43</v>
      </c>
      <c r="G29" s="1" t="s">
        <v>45</v>
      </c>
      <c r="H29" s="1">
        <f t="shared" si="0"/>
        <v>0</v>
      </c>
    </row>
    <row r="30" spans="1:14" x14ac:dyDescent="0.3">
      <c r="A30" s="1">
        <v>1029</v>
      </c>
      <c r="B30" s="1" t="s">
        <v>18</v>
      </c>
      <c r="C30" s="1" t="s">
        <v>39</v>
      </c>
      <c r="D30" s="1">
        <v>1527</v>
      </c>
      <c r="E30" s="1" t="s">
        <v>41</v>
      </c>
      <c r="F30" s="1" t="s">
        <v>42</v>
      </c>
      <c r="G30" s="1" t="s">
        <v>45</v>
      </c>
      <c r="H30" s="1">
        <f t="shared" si="0"/>
        <v>0</v>
      </c>
    </row>
    <row r="31" spans="1:14" x14ac:dyDescent="0.3">
      <c r="A31" s="1">
        <v>1030</v>
      </c>
      <c r="B31" s="1" t="s">
        <v>19</v>
      </c>
      <c r="C31" s="1" t="s">
        <v>37</v>
      </c>
      <c r="D31" s="1">
        <v>5420</v>
      </c>
      <c r="E31" s="1" t="s">
        <v>41</v>
      </c>
      <c r="F31" s="1" t="s">
        <v>44</v>
      </c>
      <c r="G31" s="1" t="s">
        <v>46</v>
      </c>
      <c r="H31" s="1">
        <f t="shared" si="0"/>
        <v>0</v>
      </c>
    </row>
    <row r="32" spans="1:14" x14ac:dyDescent="0.3">
      <c r="A32" s="1">
        <v>1031</v>
      </c>
      <c r="B32" s="1" t="s">
        <v>27</v>
      </c>
      <c r="C32" s="1" t="s">
        <v>37</v>
      </c>
      <c r="D32" s="1">
        <v>3101</v>
      </c>
      <c r="E32" s="1" t="s">
        <v>40</v>
      </c>
      <c r="F32" s="1" t="s">
        <v>44</v>
      </c>
      <c r="G32" s="1" t="s">
        <v>47</v>
      </c>
      <c r="H32" s="1">
        <f t="shared" si="0"/>
        <v>0</v>
      </c>
    </row>
    <row r="33" spans="1:8" x14ac:dyDescent="0.3">
      <c r="A33" s="1">
        <v>1032</v>
      </c>
      <c r="B33" s="1" t="s">
        <v>17</v>
      </c>
      <c r="C33" s="1" t="s">
        <v>37</v>
      </c>
      <c r="D33" s="1">
        <v>5898</v>
      </c>
      <c r="E33" s="1" t="s">
        <v>40</v>
      </c>
      <c r="F33" s="1" t="s">
        <v>42</v>
      </c>
      <c r="G33" s="1" t="s">
        <v>46</v>
      </c>
      <c r="H33" s="1">
        <f t="shared" si="0"/>
        <v>1</v>
      </c>
    </row>
    <row r="34" spans="1:8" x14ac:dyDescent="0.3">
      <c r="A34" s="1">
        <v>1033</v>
      </c>
      <c r="B34" s="1" t="s">
        <v>25</v>
      </c>
      <c r="C34" s="1" t="s">
        <v>37</v>
      </c>
      <c r="D34" s="1">
        <v>1021</v>
      </c>
      <c r="E34" s="1" t="s">
        <v>41</v>
      </c>
      <c r="F34" s="1" t="s">
        <v>43</v>
      </c>
      <c r="G34" s="1" t="s">
        <v>45</v>
      </c>
      <c r="H34" s="1">
        <f t="shared" si="0"/>
        <v>0</v>
      </c>
    </row>
    <row r="35" spans="1:8" x14ac:dyDescent="0.3">
      <c r="A35" s="1">
        <v>1034</v>
      </c>
      <c r="B35" s="1" t="s">
        <v>28</v>
      </c>
      <c r="C35" s="1" t="s">
        <v>37</v>
      </c>
      <c r="D35" s="1">
        <v>608</v>
      </c>
      <c r="E35" s="1" t="s">
        <v>40</v>
      </c>
      <c r="F35" s="1" t="s">
        <v>44</v>
      </c>
      <c r="G35" s="1" t="s">
        <v>45</v>
      </c>
      <c r="H35" s="1">
        <f t="shared" si="0"/>
        <v>0</v>
      </c>
    </row>
    <row r="36" spans="1:8" x14ac:dyDescent="0.3">
      <c r="A36" s="1">
        <v>1035</v>
      </c>
      <c r="B36" s="1" t="s">
        <v>23</v>
      </c>
      <c r="C36" s="1" t="s">
        <v>37</v>
      </c>
      <c r="D36" s="1">
        <v>1781</v>
      </c>
      <c r="E36" s="1" t="s">
        <v>41</v>
      </c>
      <c r="F36" s="1" t="s">
        <v>44</v>
      </c>
      <c r="G36" s="1" t="s">
        <v>47</v>
      </c>
      <c r="H36" s="1">
        <f t="shared" si="0"/>
        <v>0</v>
      </c>
    </row>
    <row r="37" spans="1:8" x14ac:dyDescent="0.3">
      <c r="A37" s="1">
        <v>1036</v>
      </c>
      <c r="B37" s="1" t="s">
        <v>29</v>
      </c>
      <c r="C37" s="1" t="s">
        <v>38</v>
      </c>
      <c r="D37" s="1">
        <v>2307</v>
      </c>
      <c r="E37" s="1" t="s">
        <v>40</v>
      </c>
      <c r="F37" s="1" t="s">
        <v>43</v>
      </c>
      <c r="G37" s="1" t="s">
        <v>45</v>
      </c>
      <c r="H37" s="1">
        <f t="shared" si="0"/>
        <v>0</v>
      </c>
    </row>
    <row r="38" spans="1:8" x14ac:dyDescent="0.3">
      <c r="A38" s="1">
        <v>1037</v>
      </c>
      <c r="B38" s="1" t="s">
        <v>20</v>
      </c>
      <c r="C38" s="1" t="s">
        <v>37</v>
      </c>
      <c r="D38" s="1">
        <v>3951</v>
      </c>
      <c r="E38" s="1" t="s">
        <v>41</v>
      </c>
      <c r="F38" s="1" t="s">
        <v>44</v>
      </c>
      <c r="G38" s="1" t="s">
        <v>45</v>
      </c>
      <c r="H38" s="1">
        <f t="shared" si="0"/>
        <v>0</v>
      </c>
    </row>
    <row r="39" spans="1:8" x14ac:dyDescent="0.3">
      <c r="A39" s="1">
        <v>1038</v>
      </c>
      <c r="B39" s="1" t="s">
        <v>23</v>
      </c>
      <c r="C39" s="1" t="s">
        <v>37</v>
      </c>
      <c r="D39" s="1">
        <v>5712</v>
      </c>
      <c r="E39" s="1" t="s">
        <v>40</v>
      </c>
      <c r="F39" s="1" t="s">
        <v>42</v>
      </c>
      <c r="G39" s="1" t="s">
        <v>45</v>
      </c>
      <c r="H39" s="1">
        <f t="shared" si="0"/>
        <v>1</v>
      </c>
    </row>
    <row r="40" spans="1:8" x14ac:dyDescent="0.3">
      <c r="A40" s="1">
        <v>1039</v>
      </c>
      <c r="B40" s="1" t="s">
        <v>20</v>
      </c>
      <c r="C40" s="1" t="s">
        <v>39</v>
      </c>
      <c r="D40" s="1">
        <v>1947</v>
      </c>
      <c r="E40" s="1" t="s">
        <v>41</v>
      </c>
      <c r="F40" s="1" t="s">
        <v>42</v>
      </c>
      <c r="G40" s="1" t="s">
        <v>47</v>
      </c>
      <c r="H40" s="1">
        <f t="shared" si="0"/>
        <v>0</v>
      </c>
    </row>
    <row r="41" spans="1:8" x14ac:dyDescent="0.3">
      <c r="A41" s="1">
        <v>1040</v>
      </c>
      <c r="B41" s="1" t="s">
        <v>30</v>
      </c>
      <c r="C41" s="1" t="s">
        <v>37</v>
      </c>
      <c r="D41" s="1">
        <v>2748</v>
      </c>
      <c r="E41" s="1" t="s">
        <v>41</v>
      </c>
      <c r="F41" s="1" t="s">
        <v>42</v>
      </c>
      <c r="G41" s="1" t="s">
        <v>46</v>
      </c>
      <c r="H41" s="1">
        <f t="shared" si="0"/>
        <v>0</v>
      </c>
    </row>
    <row r="42" spans="1:8" x14ac:dyDescent="0.3">
      <c r="A42" s="1">
        <v>1041</v>
      </c>
      <c r="B42" s="1" t="s">
        <v>25</v>
      </c>
      <c r="C42" s="1" t="s">
        <v>38</v>
      </c>
      <c r="D42" s="1">
        <v>3057</v>
      </c>
      <c r="E42" s="1" t="s">
        <v>41</v>
      </c>
      <c r="F42" s="1" t="s">
        <v>43</v>
      </c>
      <c r="G42" s="1" t="s">
        <v>45</v>
      </c>
      <c r="H42" s="1">
        <f t="shared" si="0"/>
        <v>0</v>
      </c>
    </row>
    <row r="43" spans="1:8" x14ac:dyDescent="0.3">
      <c r="A43" s="1">
        <v>1042</v>
      </c>
      <c r="B43" s="1" t="s">
        <v>21</v>
      </c>
      <c r="C43" s="1" t="s">
        <v>37</v>
      </c>
      <c r="D43" s="1">
        <v>3355</v>
      </c>
      <c r="E43" s="1" t="s">
        <v>41</v>
      </c>
      <c r="F43" s="1" t="s">
        <v>44</v>
      </c>
      <c r="G43" s="1" t="s">
        <v>47</v>
      </c>
      <c r="H43" s="1">
        <f t="shared" si="0"/>
        <v>0</v>
      </c>
    </row>
    <row r="44" spans="1:8" x14ac:dyDescent="0.3">
      <c r="A44" s="1">
        <v>1043</v>
      </c>
      <c r="B44" s="1" t="s">
        <v>18</v>
      </c>
      <c r="C44" s="1" t="s">
        <v>38</v>
      </c>
      <c r="D44" s="1">
        <v>2565</v>
      </c>
      <c r="E44" s="1" t="s">
        <v>40</v>
      </c>
      <c r="F44" s="1" t="s">
        <v>42</v>
      </c>
      <c r="G44" s="1" t="s">
        <v>45</v>
      </c>
      <c r="H44" s="1">
        <f t="shared" si="0"/>
        <v>1</v>
      </c>
    </row>
    <row r="45" spans="1:8" x14ac:dyDescent="0.3">
      <c r="A45" s="1">
        <v>1044</v>
      </c>
      <c r="B45" s="1" t="s">
        <v>26</v>
      </c>
      <c r="C45" s="1" t="s">
        <v>39</v>
      </c>
      <c r="D45" s="1">
        <v>521</v>
      </c>
      <c r="E45" s="1" t="s">
        <v>41</v>
      </c>
      <c r="F45" s="1" t="s">
        <v>43</v>
      </c>
      <c r="G45" s="1" t="s">
        <v>46</v>
      </c>
      <c r="H45" s="1">
        <f t="shared" si="0"/>
        <v>0</v>
      </c>
    </row>
    <row r="46" spans="1:8" x14ac:dyDescent="0.3">
      <c r="A46" s="1">
        <v>1045</v>
      </c>
      <c r="B46" s="1" t="s">
        <v>28</v>
      </c>
      <c r="C46" s="1" t="s">
        <v>37</v>
      </c>
      <c r="D46" s="1">
        <v>1238</v>
      </c>
      <c r="E46" s="1" t="s">
        <v>40</v>
      </c>
      <c r="F46" s="1" t="s">
        <v>42</v>
      </c>
      <c r="G46" s="1" t="s">
        <v>46</v>
      </c>
      <c r="H46" s="1">
        <f t="shared" si="0"/>
        <v>1</v>
      </c>
    </row>
    <row r="47" spans="1:8" x14ac:dyDescent="0.3">
      <c r="A47" s="1">
        <v>1046</v>
      </c>
      <c r="B47" s="1" t="s">
        <v>31</v>
      </c>
      <c r="C47" s="1" t="s">
        <v>37</v>
      </c>
      <c r="D47" s="1">
        <v>3957</v>
      </c>
      <c r="E47" s="1" t="s">
        <v>40</v>
      </c>
      <c r="F47" s="1" t="s">
        <v>44</v>
      </c>
      <c r="G47" s="1" t="s">
        <v>47</v>
      </c>
      <c r="H47" s="1">
        <f t="shared" si="0"/>
        <v>0</v>
      </c>
    </row>
    <row r="48" spans="1:8" x14ac:dyDescent="0.3">
      <c r="A48" s="1">
        <v>1047</v>
      </c>
      <c r="B48" s="1" t="s">
        <v>32</v>
      </c>
      <c r="C48" s="1" t="s">
        <v>39</v>
      </c>
      <c r="D48" s="1">
        <v>1074</v>
      </c>
      <c r="E48" s="1" t="s">
        <v>40</v>
      </c>
      <c r="F48" s="1" t="s">
        <v>43</v>
      </c>
      <c r="G48" s="1" t="s">
        <v>46</v>
      </c>
      <c r="H48" s="1">
        <f t="shared" si="0"/>
        <v>0</v>
      </c>
    </row>
    <row r="49" spans="1:8" x14ac:dyDescent="0.3">
      <c r="A49" s="1">
        <v>1048</v>
      </c>
      <c r="B49" s="1" t="s">
        <v>23</v>
      </c>
      <c r="C49" s="1" t="s">
        <v>37</v>
      </c>
      <c r="D49" s="1">
        <v>6071</v>
      </c>
      <c r="E49" s="1" t="s">
        <v>40</v>
      </c>
      <c r="F49" s="1" t="s">
        <v>43</v>
      </c>
      <c r="G49" s="1" t="s">
        <v>45</v>
      </c>
      <c r="H49" s="1">
        <f t="shared" si="0"/>
        <v>0</v>
      </c>
    </row>
    <row r="50" spans="1:8" x14ac:dyDescent="0.3">
      <c r="A50" s="1">
        <v>1049</v>
      </c>
      <c r="B50" s="1" t="s">
        <v>30</v>
      </c>
      <c r="C50" s="1" t="s">
        <v>38</v>
      </c>
      <c r="D50" s="1">
        <v>3558</v>
      </c>
      <c r="E50" s="1" t="s">
        <v>40</v>
      </c>
      <c r="F50" s="1" t="s">
        <v>44</v>
      </c>
      <c r="G50" s="1" t="s">
        <v>47</v>
      </c>
      <c r="H50" s="1">
        <f t="shared" si="0"/>
        <v>0</v>
      </c>
    </row>
    <row r="51" spans="1:8" x14ac:dyDescent="0.3">
      <c r="A51" s="1">
        <v>1050</v>
      </c>
      <c r="B51" s="1" t="s">
        <v>22</v>
      </c>
      <c r="C51" s="1" t="s">
        <v>39</v>
      </c>
      <c r="D51" s="1">
        <v>5844</v>
      </c>
      <c r="E51" s="1" t="s">
        <v>41</v>
      </c>
      <c r="F51" s="1" t="s">
        <v>42</v>
      </c>
      <c r="G51" s="1" t="s">
        <v>45</v>
      </c>
      <c r="H51" s="1">
        <f t="shared" si="0"/>
        <v>0</v>
      </c>
    </row>
    <row r="52" spans="1:8" x14ac:dyDescent="0.3">
      <c r="A52" s="1">
        <v>1051</v>
      </c>
      <c r="B52" s="1" t="s">
        <v>18</v>
      </c>
      <c r="C52" s="1" t="s">
        <v>38</v>
      </c>
      <c r="D52" s="1">
        <v>5559</v>
      </c>
      <c r="E52" s="1" t="s">
        <v>41</v>
      </c>
      <c r="F52" s="1" t="s">
        <v>42</v>
      </c>
      <c r="G52" s="1" t="s">
        <v>47</v>
      </c>
      <c r="H52" s="1">
        <f t="shared" si="0"/>
        <v>0</v>
      </c>
    </row>
    <row r="53" spans="1:8" x14ac:dyDescent="0.3">
      <c r="A53" s="1">
        <v>1052</v>
      </c>
      <c r="B53" s="1" t="s">
        <v>33</v>
      </c>
      <c r="C53" s="1" t="s">
        <v>39</v>
      </c>
      <c r="D53" s="1">
        <v>2049</v>
      </c>
      <c r="E53" s="1" t="s">
        <v>40</v>
      </c>
      <c r="F53" s="1" t="s">
        <v>43</v>
      </c>
      <c r="G53" s="1" t="s">
        <v>46</v>
      </c>
      <c r="H53" s="1">
        <f t="shared" si="0"/>
        <v>0</v>
      </c>
    </row>
    <row r="54" spans="1:8" x14ac:dyDescent="0.3">
      <c r="A54" s="1">
        <v>1053</v>
      </c>
      <c r="B54" s="1" t="s">
        <v>33</v>
      </c>
      <c r="C54" s="1" t="s">
        <v>38</v>
      </c>
      <c r="D54" s="1">
        <v>5251</v>
      </c>
      <c r="E54" s="1" t="s">
        <v>41</v>
      </c>
      <c r="F54" s="1" t="s">
        <v>42</v>
      </c>
      <c r="G54" s="1" t="s">
        <v>46</v>
      </c>
      <c r="H54" s="1">
        <f t="shared" si="0"/>
        <v>0</v>
      </c>
    </row>
    <row r="55" spans="1:8" x14ac:dyDescent="0.3">
      <c r="A55" s="1">
        <v>1054</v>
      </c>
      <c r="B55" s="1" t="s">
        <v>18</v>
      </c>
      <c r="C55" s="1" t="s">
        <v>39</v>
      </c>
      <c r="D55" s="1">
        <v>5686</v>
      </c>
      <c r="E55" s="1" t="s">
        <v>41</v>
      </c>
      <c r="F55" s="1" t="s">
        <v>43</v>
      </c>
      <c r="G55" s="1" t="s">
        <v>46</v>
      </c>
      <c r="H55" s="1">
        <f t="shared" si="0"/>
        <v>0</v>
      </c>
    </row>
    <row r="56" spans="1:8" x14ac:dyDescent="0.3">
      <c r="A56" s="1">
        <v>1055</v>
      </c>
      <c r="B56" s="1" t="s">
        <v>21</v>
      </c>
      <c r="C56" s="1" t="s">
        <v>37</v>
      </c>
      <c r="D56" s="1">
        <v>4115</v>
      </c>
      <c r="E56" s="1" t="s">
        <v>41</v>
      </c>
      <c r="F56" s="1" t="s">
        <v>44</v>
      </c>
      <c r="G56" s="1" t="s">
        <v>47</v>
      </c>
      <c r="H56" s="1">
        <f t="shared" si="0"/>
        <v>0</v>
      </c>
    </row>
    <row r="57" spans="1:8" x14ac:dyDescent="0.3">
      <c r="A57" s="1">
        <v>1056</v>
      </c>
      <c r="B57" s="1" t="s">
        <v>34</v>
      </c>
      <c r="C57" s="1" t="s">
        <v>39</v>
      </c>
      <c r="D57" s="1">
        <v>2657</v>
      </c>
      <c r="E57" s="1" t="s">
        <v>41</v>
      </c>
      <c r="F57" s="1" t="s">
        <v>42</v>
      </c>
      <c r="G57" s="1" t="s">
        <v>47</v>
      </c>
      <c r="H57" s="1">
        <f t="shared" si="0"/>
        <v>0</v>
      </c>
    </row>
    <row r="58" spans="1:8" x14ac:dyDescent="0.3">
      <c r="A58" s="1">
        <v>1057</v>
      </c>
      <c r="B58" s="1" t="s">
        <v>31</v>
      </c>
      <c r="C58" s="1" t="s">
        <v>37</v>
      </c>
      <c r="D58" s="1">
        <v>1593</v>
      </c>
      <c r="E58" s="1" t="s">
        <v>41</v>
      </c>
      <c r="F58" s="1" t="s">
        <v>43</v>
      </c>
      <c r="G58" s="1" t="s">
        <v>45</v>
      </c>
      <c r="H58" s="1">
        <f t="shared" si="0"/>
        <v>0</v>
      </c>
    </row>
    <row r="59" spans="1:8" x14ac:dyDescent="0.3">
      <c r="A59" s="1">
        <v>1058</v>
      </c>
      <c r="B59" s="1" t="s">
        <v>19</v>
      </c>
      <c r="C59" s="1" t="s">
        <v>39</v>
      </c>
      <c r="D59" s="1">
        <v>6439</v>
      </c>
      <c r="E59" s="1" t="s">
        <v>40</v>
      </c>
      <c r="F59" s="1" t="s">
        <v>43</v>
      </c>
      <c r="G59" s="1" t="s">
        <v>46</v>
      </c>
      <c r="H59" s="1">
        <f t="shared" si="0"/>
        <v>0</v>
      </c>
    </row>
    <row r="60" spans="1:8" x14ac:dyDescent="0.3">
      <c r="A60" s="1">
        <v>1059</v>
      </c>
      <c r="B60" s="1" t="s">
        <v>20</v>
      </c>
      <c r="C60" s="1" t="s">
        <v>38</v>
      </c>
      <c r="D60" s="1">
        <v>6072</v>
      </c>
      <c r="E60" s="1" t="s">
        <v>40</v>
      </c>
      <c r="F60" s="1" t="s">
        <v>43</v>
      </c>
      <c r="G60" s="1" t="s">
        <v>46</v>
      </c>
      <c r="H60" s="1">
        <f t="shared" si="0"/>
        <v>0</v>
      </c>
    </row>
    <row r="61" spans="1:8" x14ac:dyDescent="0.3">
      <c r="A61" s="1">
        <v>1060</v>
      </c>
      <c r="B61" s="1" t="s">
        <v>23</v>
      </c>
      <c r="C61" s="1" t="s">
        <v>38</v>
      </c>
      <c r="D61" s="1">
        <v>5492</v>
      </c>
      <c r="E61" s="1" t="s">
        <v>40</v>
      </c>
      <c r="F61" s="1" t="s">
        <v>43</v>
      </c>
      <c r="G61" s="1" t="s">
        <v>46</v>
      </c>
      <c r="H61" s="1">
        <f t="shared" si="0"/>
        <v>0</v>
      </c>
    </row>
    <row r="62" spans="1:8" x14ac:dyDescent="0.3">
      <c r="A62" s="1">
        <v>1061</v>
      </c>
      <c r="B62" s="1" t="s">
        <v>25</v>
      </c>
      <c r="C62" s="1" t="s">
        <v>39</v>
      </c>
      <c r="D62" s="1">
        <v>6624</v>
      </c>
      <c r="E62" s="1" t="s">
        <v>40</v>
      </c>
      <c r="F62" s="1" t="s">
        <v>43</v>
      </c>
      <c r="G62" s="1" t="s">
        <v>45</v>
      </c>
      <c r="H62" s="1">
        <f t="shared" si="0"/>
        <v>0</v>
      </c>
    </row>
    <row r="63" spans="1:8" x14ac:dyDescent="0.3">
      <c r="A63" s="1">
        <v>1062</v>
      </c>
      <c r="B63" s="1" t="s">
        <v>35</v>
      </c>
      <c r="C63" s="1" t="s">
        <v>39</v>
      </c>
      <c r="D63" s="1">
        <v>3872</v>
      </c>
      <c r="E63" s="1" t="s">
        <v>41</v>
      </c>
      <c r="F63" s="1" t="s">
        <v>44</v>
      </c>
      <c r="G63" s="1" t="s">
        <v>47</v>
      </c>
      <c r="H63" s="1">
        <f t="shared" si="0"/>
        <v>0</v>
      </c>
    </row>
    <row r="64" spans="1:8" x14ac:dyDescent="0.3">
      <c r="A64" s="1">
        <v>1063</v>
      </c>
      <c r="B64" s="1" t="s">
        <v>20</v>
      </c>
      <c r="C64" s="1" t="s">
        <v>38</v>
      </c>
      <c r="D64" s="1">
        <v>5624</v>
      </c>
      <c r="E64" s="1" t="s">
        <v>40</v>
      </c>
      <c r="F64" s="1" t="s">
        <v>44</v>
      </c>
      <c r="G64" s="1" t="s">
        <v>46</v>
      </c>
      <c r="H64" s="1">
        <f t="shared" si="0"/>
        <v>0</v>
      </c>
    </row>
    <row r="65" spans="1:8" x14ac:dyDescent="0.3">
      <c r="A65" s="1">
        <v>1064</v>
      </c>
      <c r="B65" s="1" t="s">
        <v>28</v>
      </c>
      <c r="C65" s="1" t="s">
        <v>39</v>
      </c>
      <c r="D65" s="1">
        <v>5728</v>
      </c>
      <c r="E65" s="1" t="s">
        <v>41</v>
      </c>
      <c r="F65" s="1" t="s">
        <v>42</v>
      </c>
      <c r="G65" s="1" t="s">
        <v>46</v>
      </c>
      <c r="H65" s="1">
        <f t="shared" si="0"/>
        <v>0</v>
      </c>
    </row>
    <row r="66" spans="1:8" x14ac:dyDescent="0.3">
      <c r="A66" s="1">
        <v>1065</v>
      </c>
      <c r="B66" s="1" t="s">
        <v>27</v>
      </c>
      <c r="C66" s="1" t="s">
        <v>39</v>
      </c>
      <c r="D66" s="1">
        <v>5791</v>
      </c>
      <c r="E66" s="1" t="s">
        <v>40</v>
      </c>
      <c r="F66" s="1" t="s">
        <v>42</v>
      </c>
      <c r="G66" s="1" t="s">
        <v>45</v>
      </c>
      <c r="H66" s="1">
        <f t="shared" si="0"/>
        <v>1</v>
      </c>
    </row>
    <row r="67" spans="1:8" x14ac:dyDescent="0.3">
      <c r="A67" s="1">
        <v>1066</v>
      </c>
      <c r="B67" s="1" t="s">
        <v>30</v>
      </c>
      <c r="C67" s="1" t="s">
        <v>38</v>
      </c>
      <c r="D67" s="1">
        <v>3669</v>
      </c>
      <c r="E67" s="1" t="s">
        <v>40</v>
      </c>
      <c r="F67" s="1" t="s">
        <v>43</v>
      </c>
      <c r="G67" s="1" t="s">
        <v>45</v>
      </c>
      <c r="H67" s="1">
        <f t="shared" ref="H67:H101" si="1">IF(AND(E67="Completed", F67="Credit Card"), 1, 0)</f>
        <v>0</v>
      </c>
    </row>
    <row r="68" spans="1:8" x14ac:dyDescent="0.3">
      <c r="A68" s="1">
        <v>1067</v>
      </c>
      <c r="B68" s="1" t="s">
        <v>28</v>
      </c>
      <c r="C68" s="1" t="s">
        <v>37</v>
      </c>
      <c r="D68" s="1">
        <v>1755</v>
      </c>
      <c r="E68" s="1" t="s">
        <v>40</v>
      </c>
      <c r="F68" s="1" t="s">
        <v>43</v>
      </c>
      <c r="G68" s="1" t="s">
        <v>45</v>
      </c>
      <c r="H68" s="1">
        <f t="shared" si="1"/>
        <v>0</v>
      </c>
    </row>
    <row r="69" spans="1:8" x14ac:dyDescent="0.3">
      <c r="A69" s="1">
        <v>1068</v>
      </c>
      <c r="B69" s="1" t="s">
        <v>21</v>
      </c>
      <c r="C69" s="1" t="s">
        <v>38</v>
      </c>
      <c r="D69" s="1">
        <v>5344</v>
      </c>
      <c r="E69" s="1" t="s">
        <v>40</v>
      </c>
      <c r="F69" s="1" t="s">
        <v>42</v>
      </c>
      <c r="G69" s="1" t="s">
        <v>45</v>
      </c>
      <c r="H69" s="1">
        <f t="shared" si="1"/>
        <v>1</v>
      </c>
    </row>
    <row r="70" spans="1:8" x14ac:dyDescent="0.3">
      <c r="A70" s="1">
        <v>1069</v>
      </c>
      <c r="B70" s="1" t="s">
        <v>25</v>
      </c>
      <c r="C70" s="1" t="s">
        <v>38</v>
      </c>
      <c r="D70" s="1">
        <v>558</v>
      </c>
      <c r="E70" s="1" t="s">
        <v>40</v>
      </c>
      <c r="F70" s="1" t="s">
        <v>43</v>
      </c>
      <c r="G70" s="1" t="s">
        <v>45</v>
      </c>
      <c r="H70" s="1">
        <f t="shared" si="1"/>
        <v>0</v>
      </c>
    </row>
    <row r="71" spans="1:8" x14ac:dyDescent="0.3">
      <c r="A71" s="1">
        <v>1070</v>
      </c>
      <c r="B71" s="1" t="s">
        <v>36</v>
      </c>
      <c r="C71" s="1" t="s">
        <v>37</v>
      </c>
      <c r="D71" s="1">
        <v>5251</v>
      </c>
      <c r="E71" s="1" t="s">
        <v>40</v>
      </c>
      <c r="F71" s="1" t="s">
        <v>44</v>
      </c>
      <c r="G71" s="1" t="s">
        <v>47</v>
      </c>
      <c r="H71" s="1">
        <f t="shared" si="1"/>
        <v>0</v>
      </c>
    </row>
    <row r="72" spans="1:8" x14ac:dyDescent="0.3">
      <c r="A72" s="1">
        <v>1071</v>
      </c>
      <c r="B72" s="1" t="s">
        <v>21</v>
      </c>
      <c r="C72" s="1" t="s">
        <v>39</v>
      </c>
      <c r="D72" s="1">
        <v>1204</v>
      </c>
      <c r="E72" s="1" t="s">
        <v>40</v>
      </c>
      <c r="F72" s="1" t="s">
        <v>42</v>
      </c>
      <c r="G72" s="1" t="s">
        <v>46</v>
      </c>
      <c r="H72" s="1">
        <f t="shared" si="1"/>
        <v>1</v>
      </c>
    </row>
    <row r="73" spans="1:8" x14ac:dyDescent="0.3">
      <c r="A73" s="1">
        <v>1072</v>
      </c>
      <c r="B73" s="1" t="s">
        <v>26</v>
      </c>
      <c r="C73" s="1" t="s">
        <v>37</v>
      </c>
      <c r="D73" s="1">
        <v>1691</v>
      </c>
      <c r="E73" s="1" t="s">
        <v>41</v>
      </c>
      <c r="F73" s="1" t="s">
        <v>42</v>
      </c>
      <c r="G73" s="1" t="s">
        <v>45</v>
      </c>
      <c r="H73" s="1">
        <f t="shared" si="1"/>
        <v>0</v>
      </c>
    </row>
    <row r="74" spans="1:8" x14ac:dyDescent="0.3">
      <c r="A74" s="1">
        <v>1073</v>
      </c>
      <c r="B74" s="1" t="s">
        <v>21</v>
      </c>
      <c r="C74" s="1" t="s">
        <v>37</v>
      </c>
      <c r="D74" s="1">
        <v>2137</v>
      </c>
      <c r="E74" s="1" t="s">
        <v>40</v>
      </c>
      <c r="F74" s="1" t="s">
        <v>43</v>
      </c>
      <c r="G74" s="1" t="s">
        <v>46</v>
      </c>
      <c r="H74" s="1">
        <f t="shared" si="1"/>
        <v>0</v>
      </c>
    </row>
    <row r="75" spans="1:8" x14ac:dyDescent="0.3">
      <c r="A75" s="1">
        <v>1074</v>
      </c>
      <c r="B75" s="1" t="s">
        <v>29</v>
      </c>
      <c r="C75" s="1" t="s">
        <v>37</v>
      </c>
      <c r="D75" s="1">
        <v>2212</v>
      </c>
      <c r="E75" s="1" t="s">
        <v>41</v>
      </c>
      <c r="F75" s="1" t="s">
        <v>44</v>
      </c>
      <c r="G75" s="1" t="s">
        <v>45</v>
      </c>
      <c r="H75" s="1">
        <f t="shared" si="1"/>
        <v>0</v>
      </c>
    </row>
    <row r="76" spans="1:8" x14ac:dyDescent="0.3">
      <c r="A76" s="1">
        <v>1075</v>
      </c>
      <c r="B76" s="1" t="s">
        <v>30</v>
      </c>
      <c r="C76" s="1" t="s">
        <v>39</v>
      </c>
      <c r="D76" s="1">
        <v>4011</v>
      </c>
      <c r="E76" s="1" t="s">
        <v>40</v>
      </c>
      <c r="F76" s="1" t="s">
        <v>42</v>
      </c>
      <c r="G76" s="1" t="s">
        <v>47</v>
      </c>
      <c r="H76" s="1">
        <f t="shared" si="1"/>
        <v>1</v>
      </c>
    </row>
    <row r="77" spans="1:8" x14ac:dyDescent="0.3">
      <c r="A77" s="1">
        <v>1076</v>
      </c>
      <c r="B77" s="1" t="s">
        <v>26</v>
      </c>
      <c r="C77" s="1" t="s">
        <v>39</v>
      </c>
      <c r="D77" s="1">
        <v>6670</v>
      </c>
      <c r="E77" s="1" t="s">
        <v>40</v>
      </c>
      <c r="F77" s="1" t="s">
        <v>44</v>
      </c>
      <c r="G77" s="1" t="s">
        <v>45</v>
      </c>
      <c r="H77" s="1">
        <f t="shared" si="1"/>
        <v>0</v>
      </c>
    </row>
    <row r="78" spans="1:8" x14ac:dyDescent="0.3">
      <c r="A78" s="1">
        <v>1077</v>
      </c>
      <c r="B78" s="1" t="s">
        <v>30</v>
      </c>
      <c r="C78" s="1" t="s">
        <v>37</v>
      </c>
      <c r="D78" s="1">
        <v>4924</v>
      </c>
      <c r="E78" s="1" t="s">
        <v>40</v>
      </c>
      <c r="F78" s="1" t="s">
        <v>43</v>
      </c>
      <c r="G78" s="1" t="s">
        <v>45</v>
      </c>
      <c r="H78" s="1">
        <f t="shared" si="1"/>
        <v>0</v>
      </c>
    </row>
    <row r="79" spans="1:8" x14ac:dyDescent="0.3">
      <c r="A79" s="1">
        <v>1078</v>
      </c>
      <c r="B79" s="1" t="s">
        <v>31</v>
      </c>
      <c r="C79" s="1" t="s">
        <v>37</v>
      </c>
      <c r="D79" s="1">
        <v>5211</v>
      </c>
      <c r="E79" s="1" t="s">
        <v>41</v>
      </c>
      <c r="F79" s="1" t="s">
        <v>44</v>
      </c>
      <c r="G79" s="1" t="s">
        <v>46</v>
      </c>
      <c r="H79" s="1">
        <f t="shared" si="1"/>
        <v>0</v>
      </c>
    </row>
    <row r="80" spans="1:8" x14ac:dyDescent="0.3">
      <c r="A80" s="1">
        <v>1079</v>
      </c>
      <c r="B80" s="1" t="s">
        <v>33</v>
      </c>
      <c r="C80" s="1" t="s">
        <v>39</v>
      </c>
      <c r="D80" s="1">
        <v>3608</v>
      </c>
      <c r="E80" s="1" t="s">
        <v>40</v>
      </c>
      <c r="F80" s="1" t="s">
        <v>43</v>
      </c>
      <c r="G80" s="1" t="s">
        <v>47</v>
      </c>
      <c r="H80" s="1">
        <f t="shared" si="1"/>
        <v>0</v>
      </c>
    </row>
    <row r="81" spans="1:8" x14ac:dyDescent="0.3">
      <c r="A81" s="1">
        <v>1080</v>
      </c>
      <c r="B81" s="1" t="s">
        <v>27</v>
      </c>
      <c r="C81" s="1" t="s">
        <v>39</v>
      </c>
      <c r="D81" s="1">
        <v>3197</v>
      </c>
      <c r="E81" s="1" t="s">
        <v>41</v>
      </c>
      <c r="F81" s="1" t="s">
        <v>43</v>
      </c>
      <c r="G81" s="1" t="s">
        <v>45</v>
      </c>
      <c r="H81" s="1">
        <f t="shared" si="1"/>
        <v>0</v>
      </c>
    </row>
    <row r="82" spans="1:8" x14ac:dyDescent="0.3">
      <c r="A82" s="1">
        <v>1081</v>
      </c>
      <c r="B82" s="1" t="s">
        <v>19</v>
      </c>
      <c r="C82" s="1" t="s">
        <v>39</v>
      </c>
      <c r="D82" s="1">
        <v>6541</v>
      </c>
      <c r="E82" s="1" t="s">
        <v>41</v>
      </c>
      <c r="F82" s="1" t="s">
        <v>43</v>
      </c>
      <c r="G82" s="1" t="s">
        <v>45</v>
      </c>
      <c r="H82" s="1">
        <f t="shared" si="1"/>
        <v>0</v>
      </c>
    </row>
    <row r="83" spans="1:8" x14ac:dyDescent="0.3">
      <c r="A83" s="1">
        <v>1082</v>
      </c>
      <c r="B83" s="1" t="s">
        <v>18</v>
      </c>
      <c r="C83" s="1" t="s">
        <v>38</v>
      </c>
      <c r="D83" s="1">
        <v>1853</v>
      </c>
      <c r="E83" s="1" t="s">
        <v>41</v>
      </c>
      <c r="F83" s="1" t="s">
        <v>44</v>
      </c>
      <c r="G83" s="1" t="s">
        <v>45</v>
      </c>
      <c r="H83" s="1">
        <f t="shared" si="1"/>
        <v>0</v>
      </c>
    </row>
    <row r="84" spans="1:8" x14ac:dyDescent="0.3">
      <c r="A84" s="1">
        <v>1083</v>
      </c>
      <c r="B84" s="1" t="s">
        <v>19</v>
      </c>
      <c r="C84" s="1" t="s">
        <v>37</v>
      </c>
      <c r="D84" s="1">
        <v>1155</v>
      </c>
      <c r="E84" s="1" t="s">
        <v>41</v>
      </c>
      <c r="F84" s="1" t="s">
        <v>42</v>
      </c>
      <c r="G84" s="1" t="s">
        <v>46</v>
      </c>
      <c r="H84" s="1">
        <f t="shared" si="1"/>
        <v>0</v>
      </c>
    </row>
    <row r="85" spans="1:8" x14ac:dyDescent="0.3">
      <c r="A85" s="1">
        <v>1084</v>
      </c>
      <c r="B85" s="1" t="s">
        <v>26</v>
      </c>
      <c r="C85" s="1" t="s">
        <v>39</v>
      </c>
      <c r="D85" s="1">
        <v>6227</v>
      </c>
      <c r="E85" s="1" t="s">
        <v>40</v>
      </c>
      <c r="F85" s="1" t="s">
        <v>44</v>
      </c>
      <c r="G85" s="1" t="s">
        <v>45</v>
      </c>
      <c r="H85" s="1">
        <f t="shared" si="1"/>
        <v>0</v>
      </c>
    </row>
    <row r="86" spans="1:8" x14ac:dyDescent="0.3">
      <c r="A86" s="1">
        <v>1085</v>
      </c>
      <c r="B86" s="1" t="s">
        <v>18</v>
      </c>
      <c r="C86" s="1" t="s">
        <v>39</v>
      </c>
      <c r="D86" s="1">
        <v>2831</v>
      </c>
      <c r="E86" s="1" t="s">
        <v>41</v>
      </c>
      <c r="F86" s="1" t="s">
        <v>43</v>
      </c>
      <c r="G86" s="1" t="s">
        <v>47</v>
      </c>
      <c r="H86" s="1">
        <f t="shared" si="1"/>
        <v>0</v>
      </c>
    </row>
    <row r="87" spans="1:8" x14ac:dyDescent="0.3">
      <c r="A87" s="1">
        <v>1086</v>
      </c>
      <c r="B87" s="1" t="s">
        <v>27</v>
      </c>
      <c r="C87" s="1" t="s">
        <v>38</v>
      </c>
      <c r="D87" s="1">
        <v>4250</v>
      </c>
      <c r="E87" s="1" t="s">
        <v>40</v>
      </c>
      <c r="F87" s="1" t="s">
        <v>42</v>
      </c>
      <c r="G87" s="1" t="s">
        <v>45</v>
      </c>
      <c r="H87" s="1">
        <f t="shared" si="1"/>
        <v>1</v>
      </c>
    </row>
    <row r="88" spans="1:8" x14ac:dyDescent="0.3">
      <c r="A88" s="1">
        <v>1087</v>
      </c>
      <c r="B88" s="1" t="s">
        <v>20</v>
      </c>
      <c r="C88" s="1" t="s">
        <v>38</v>
      </c>
      <c r="D88" s="1">
        <v>6105</v>
      </c>
      <c r="E88" s="1" t="s">
        <v>40</v>
      </c>
      <c r="F88" s="1" t="s">
        <v>42</v>
      </c>
      <c r="G88" s="1" t="s">
        <v>46</v>
      </c>
      <c r="H88" s="1">
        <f t="shared" si="1"/>
        <v>1</v>
      </c>
    </row>
    <row r="89" spans="1:8" x14ac:dyDescent="0.3">
      <c r="A89" s="1">
        <v>1088</v>
      </c>
      <c r="B89" s="1" t="s">
        <v>36</v>
      </c>
      <c r="C89" s="1" t="s">
        <v>38</v>
      </c>
      <c r="D89" s="1">
        <v>5659</v>
      </c>
      <c r="E89" s="1" t="s">
        <v>40</v>
      </c>
      <c r="F89" s="1" t="s">
        <v>43</v>
      </c>
      <c r="G89" s="1" t="s">
        <v>45</v>
      </c>
      <c r="H89" s="1">
        <f t="shared" si="1"/>
        <v>0</v>
      </c>
    </row>
    <row r="90" spans="1:8" x14ac:dyDescent="0.3">
      <c r="A90" s="1">
        <v>1089</v>
      </c>
      <c r="B90" s="1" t="s">
        <v>20</v>
      </c>
      <c r="C90" s="1" t="s">
        <v>39</v>
      </c>
      <c r="D90" s="1">
        <v>5845</v>
      </c>
      <c r="E90" s="1" t="s">
        <v>41</v>
      </c>
      <c r="F90" s="1" t="s">
        <v>42</v>
      </c>
      <c r="G90" s="1" t="s">
        <v>46</v>
      </c>
      <c r="H90" s="1">
        <f t="shared" si="1"/>
        <v>0</v>
      </c>
    </row>
    <row r="91" spans="1:8" x14ac:dyDescent="0.3">
      <c r="A91" s="1">
        <v>1090</v>
      </c>
      <c r="B91" s="1" t="s">
        <v>22</v>
      </c>
      <c r="C91" s="1" t="s">
        <v>39</v>
      </c>
      <c r="D91" s="1">
        <v>5054</v>
      </c>
      <c r="E91" s="1" t="s">
        <v>41</v>
      </c>
      <c r="F91" s="1" t="s">
        <v>44</v>
      </c>
      <c r="G91" s="1" t="s">
        <v>46</v>
      </c>
      <c r="H91" s="1">
        <f t="shared" si="1"/>
        <v>0</v>
      </c>
    </row>
    <row r="92" spans="1:8" x14ac:dyDescent="0.3">
      <c r="A92" s="1">
        <v>1091</v>
      </c>
      <c r="B92" s="1" t="s">
        <v>35</v>
      </c>
      <c r="C92" s="1" t="s">
        <v>37</v>
      </c>
      <c r="D92" s="1">
        <v>591</v>
      </c>
      <c r="E92" s="1" t="s">
        <v>41</v>
      </c>
      <c r="F92" s="1" t="s">
        <v>43</v>
      </c>
      <c r="G92" s="1" t="s">
        <v>47</v>
      </c>
      <c r="H92" s="1">
        <f t="shared" si="1"/>
        <v>0</v>
      </c>
    </row>
    <row r="93" spans="1:8" x14ac:dyDescent="0.3">
      <c r="A93" s="1">
        <v>1092</v>
      </c>
      <c r="B93" s="1" t="s">
        <v>25</v>
      </c>
      <c r="C93" s="1" t="s">
        <v>38</v>
      </c>
      <c r="D93" s="1">
        <v>626</v>
      </c>
      <c r="E93" s="1" t="s">
        <v>40</v>
      </c>
      <c r="F93" s="1" t="s">
        <v>44</v>
      </c>
      <c r="G93" s="1" t="s">
        <v>46</v>
      </c>
      <c r="H93" s="1">
        <f t="shared" si="1"/>
        <v>0</v>
      </c>
    </row>
    <row r="94" spans="1:8" x14ac:dyDescent="0.3">
      <c r="A94" s="1">
        <v>1093</v>
      </c>
      <c r="B94" s="1" t="s">
        <v>22</v>
      </c>
      <c r="C94" s="1" t="s">
        <v>39</v>
      </c>
      <c r="D94" s="1">
        <v>5322</v>
      </c>
      <c r="E94" s="1" t="s">
        <v>41</v>
      </c>
      <c r="F94" s="1" t="s">
        <v>44</v>
      </c>
      <c r="G94" s="1" t="s">
        <v>47</v>
      </c>
      <c r="H94" s="1">
        <f t="shared" si="1"/>
        <v>0</v>
      </c>
    </row>
    <row r="95" spans="1:8" x14ac:dyDescent="0.3">
      <c r="A95" s="1">
        <v>1094</v>
      </c>
      <c r="B95" s="1" t="s">
        <v>28</v>
      </c>
      <c r="C95" s="1" t="s">
        <v>39</v>
      </c>
      <c r="D95" s="1">
        <v>4684</v>
      </c>
      <c r="E95" s="1" t="s">
        <v>41</v>
      </c>
      <c r="F95" s="1" t="s">
        <v>44</v>
      </c>
      <c r="G95" s="1" t="s">
        <v>46</v>
      </c>
      <c r="H95" s="1">
        <f t="shared" si="1"/>
        <v>0</v>
      </c>
    </row>
    <row r="96" spans="1:8" x14ac:dyDescent="0.3">
      <c r="A96" s="1">
        <v>1095</v>
      </c>
      <c r="B96" s="1" t="s">
        <v>33</v>
      </c>
      <c r="C96" s="1" t="s">
        <v>38</v>
      </c>
      <c r="D96" s="1">
        <v>4385</v>
      </c>
      <c r="E96" s="1" t="s">
        <v>40</v>
      </c>
      <c r="F96" s="1" t="s">
        <v>42</v>
      </c>
      <c r="G96" s="1" t="s">
        <v>46</v>
      </c>
      <c r="H96" s="1">
        <f t="shared" si="1"/>
        <v>1</v>
      </c>
    </row>
    <row r="97" spans="1:8" x14ac:dyDescent="0.3">
      <c r="A97" s="1">
        <v>1096</v>
      </c>
      <c r="B97" s="1" t="s">
        <v>33</v>
      </c>
      <c r="C97" s="1" t="s">
        <v>37</v>
      </c>
      <c r="D97" s="1">
        <v>6092</v>
      </c>
      <c r="E97" s="1" t="s">
        <v>40</v>
      </c>
      <c r="F97" s="1" t="s">
        <v>42</v>
      </c>
      <c r="G97" s="1" t="s">
        <v>45</v>
      </c>
      <c r="H97" s="1">
        <f t="shared" si="1"/>
        <v>1</v>
      </c>
    </row>
    <row r="98" spans="1:8" x14ac:dyDescent="0.3">
      <c r="A98" s="1">
        <v>1097</v>
      </c>
      <c r="B98" s="1" t="s">
        <v>31</v>
      </c>
      <c r="C98" s="1" t="s">
        <v>39</v>
      </c>
      <c r="D98" s="1">
        <v>5636</v>
      </c>
      <c r="E98" s="1" t="s">
        <v>41</v>
      </c>
      <c r="F98" s="1" t="s">
        <v>43</v>
      </c>
      <c r="G98" s="1" t="s">
        <v>47</v>
      </c>
      <c r="H98" s="1">
        <f t="shared" si="1"/>
        <v>0</v>
      </c>
    </row>
    <row r="99" spans="1:8" x14ac:dyDescent="0.3">
      <c r="A99" s="1">
        <v>1098</v>
      </c>
      <c r="B99" s="1" t="s">
        <v>30</v>
      </c>
      <c r="C99" s="1" t="s">
        <v>38</v>
      </c>
      <c r="D99" s="1">
        <v>4417</v>
      </c>
      <c r="E99" s="1" t="s">
        <v>41</v>
      </c>
      <c r="F99" s="1" t="s">
        <v>44</v>
      </c>
      <c r="G99" s="1" t="s">
        <v>47</v>
      </c>
      <c r="H99" s="1">
        <f t="shared" si="1"/>
        <v>0</v>
      </c>
    </row>
    <row r="100" spans="1:8" x14ac:dyDescent="0.3">
      <c r="A100" s="1">
        <v>1099</v>
      </c>
      <c r="B100" s="1" t="s">
        <v>31</v>
      </c>
      <c r="C100" s="1" t="s">
        <v>39</v>
      </c>
      <c r="D100" s="1">
        <v>4650</v>
      </c>
      <c r="E100" s="1" t="s">
        <v>41</v>
      </c>
      <c r="F100" s="1" t="s">
        <v>42</v>
      </c>
      <c r="G100" s="1" t="s">
        <v>46</v>
      </c>
      <c r="H100" s="1">
        <f t="shared" si="1"/>
        <v>0</v>
      </c>
    </row>
    <row r="101" spans="1:8" x14ac:dyDescent="0.3">
      <c r="A101" s="1">
        <v>1100</v>
      </c>
      <c r="B101" s="1" t="s">
        <v>35</v>
      </c>
      <c r="C101" s="1" t="s">
        <v>39</v>
      </c>
      <c r="D101" s="1">
        <v>5672</v>
      </c>
      <c r="E101" s="1" t="s">
        <v>40</v>
      </c>
      <c r="F101" s="1" t="s">
        <v>44</v>
      </c>
      <c r="G101" s="1" t="s">
        <v>46</v>
      </c>
      <c r="H101" s="1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2025-04-22T15:46:30Z</dcterms:created>
  <dcterms:modified xsi:type="dcterms:W3CDTF">2025-04-25T10:11:47Z</dcterms:modified>
</cp:coreProperties>
</file>