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914\Documents\"/>
    </mc:Choice>
  </mc:AlternateContent>
  <xr:revisionPtr revIDLastSave="0" documentId="13_ncr:1_{3AD64A37-D147-439E-8AF0-9CF4551D77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5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5" l="1"/>
  <c r="D23" i="5"/>
  <c r="D20" i="5"/>
  <c r="D21" i="5"/>
  <c r="D22" i="5"/>
  <c r="C19" i="5"/>
  <c r="C20" i="5"/>
  <c r="C21" i="5"/>
  <c r="C22" i="5"/>
  <c r="C23" i="5"/>
  <c r="L20" i="1"/>
  <c r="N3" i="1"/>
  <c r="N4" i="1"/>
  <c r="N5" i="1"/>
  <c r="N6" i="1"/>
  <c r="N7" i="1"/>
  <c r="N8" i="1"/>
  <c r="S8" i="1" s="1"/>
  <c r="N9" i="1"/>
  <c r="N10" i="1"/>
  <c r="N11" i="1"/>
  <c r="S11" i="1" s="1"/>
  <c r="N12" i="1"/>
  <c r="G18" i="1"/>
  <c r="S10" i="1"/>
  <c r="N2" i="1"/>
  <c r="T3" i="1"/>
  <c r="T4" i="1"/>
  <c r="T5" i="1"/>
  <c r="T6" i="1"/>
  <c r="T7" i="1"/>
  <c r="T8" i="1"/>
  <c r="T9" i="1"/>
  <c r="T10" i="1"/>
  <c r="T11" i="1"/>
  <c r="T12" i="1"/>
  <c r="T2" i="1"/>
  <c r="Q3" i="1"/>
  <c r="Q4" i="1"/>
  <c r="Q5" i="1"/>
  <c r="Q6" i="1"/>
  <c r="Q7" i="1"/>
  <c r="Q8" i="1"/>
  <c r="Q9" i="1"/>
  <c r="Q10" i="1"/>
  <c r="Q11" i="1"/>
  <c r="Q12" i="1"/>
  <c r="Q2" i="1"/>
  <c r="S2" i="1" l="1"/>
  <c r="S12" i="1"/>
  <c r="S4" i="1"/>
  <c r="G20" i="1"/>
  <c r="M21" i="1" s="1"/>
  <c r="S3" i="1"/>
  <c r="S5" i="1"/>
  <c r="S6" i="1"/>
  <c r="S7" i="1"/>
  <c r="S9" i="1"/>
  <c r="K3" i="1"/>
  <c r="L3" i="1" s="1"/>
  <c r="O3" i="1" s="1"/>
  <c r="U3" i="1" s="1"/>
  <c r="K4" i="1"/>
  <c r="L4" i="1" s="1"/>
  <c r="O4" i="1" s="1"/>
  <c r="U4" i="1" s="1"/>
  <c r="K5" i="1"/>
  <c r="L5" i="1" s="1"/>
  <c r="O5" i="1" s="1"/>
  <c r="K6" i="1"/>
  <c r="L6" i="1" s="1"/>
  <c r="O6" i="1" s="1"/>
  <c r="U6" i="1" s="1"/>
  <c r="K7" i="1"/>
  <c r="L7" i="1" s="1"/>
  <c r="O7" i="1" s="1"/>
  <c r="K8" i="1"/>
  <c r="L8" i="1" s="1"/>
  <c r="O8" i="1" s="1"/>
  <c r="U8" i="1" s="1"/>
  <c r="K9" i="1"/>
  <c r="L9" i="1" s="1"/>
  <c r="O9" i="1" s="1"/>
  <c r="K10" i="1"/>
  <c r="L10" i="1" s="1"/>
  <c r="O10" i="1" s="1"/>
  <c r="U10" i="1" s="1"/>
  <c r="K11" i="1"/>
  <c r="L11" i="1" s="1"/>
  <c r="O11" i="1" s="1"/>
  <c r="U11" i="1" s="1"/>
  <c r="K12" i="1"/>
  <c r="L12" i="1" s="1"/>
  <c r="O12" i="1" s="1"/>
  <c r="U12" i="1" s="1"/>
  <c r="K2" i="1"/>
  <c r="L2" i="1" s="1"/>
  <c r="O2" i="1" s="1"/>
  <c r="U2" i="1" s="1"/>
  <c r="U7" i="1" l="1"/>
  <c r="U5" i="1"/>
  <c r="U9" i="1"/>
</calcChain>
</file>

<file path=xl/sharedStrings.xml><?xml version="1.0" encoding="utf-8"?>
<sst xmlns="http://schemas.openxmlformats.org/spreadsheetml/2006/main" count="100" uniqueCount="63">
  <si>
    <t>S.No</t>
  </si>
  <si>
    <t>Student Name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</si>
  <si>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</si>
  <si>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</si>
  <si>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</si>
  <si>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</si>
  <si>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</si>
  <si>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</si>
  <si>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</si>
  <si>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</si>
  <si>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Total</t>
  </si>
  <si>
    <t>Percentage</t>
  </si>
  <si>
    <t>Ataullah</t>
  </si>
  <si>
    <t>Waquar</t>
  </si>
  <si>
    <t>Arpan</t>
  </si>
  <si>
    <t>Rinku</t>
  </si>
  <si>
    <t>Rahul</t>
  </si>
  <si>
    <t>Jorawar</t>
  </si>
  <si>
    <t>Jipsem</t>
  </si>
  <si>
    <t>Ritesh</t>
  </si>
  <si>
    <t>Big</t>
  </si>
  <si>
    <t>Aadil</t>
  </si>
  <si>
    <t>BCA</t>
  </si>
  <si>
    <t>B.tech</t>
  </si>
  <si>
    <t>Course</t>
  </si>
  <si>
    <t>MCA</t>
  </si>
  <si>
    <t>BBA</t>
  </si>
  <si>
    <t>B.sc</t>
  </si>
  <si>
    <t>Scolarship</t>
  </si>
  <si>
    <t>Transport</t>
  </si>
  <si>
    <t>Transport Fee</t>
  </si>
  <si>
    <t>Y</t>
  </si>
  <si>
    <t>N</t>
  </si>
  <si>
    <t>Catageory</t>
  </si>
  <si>
    <t>Discount</t>
  </si>
  <si>
    <t>Total fees</t>
  </si>
  <si>
    <t>Fees</t>
  </si>
  <si>
    <t>General</t>
  </si>
  <si>
    <t>OBC</t>
  </si>
  <si>
    <t>SC</t>
  </si>
  <si>
    <t>ST</t>
  </si>
  <si>
    <t>Abdullah</t>
  </si>
  <si>
    <t>Discount Money</t>
  </si>
  <si>
    <t>unichar</t>
  </si>
  <si>
    <t>TEST 6</t>
  </si>
  <si>
    <t>RESULT</t>
  </si>
  <si>
    <t>NUMBER OF STUDENT</t>
  </si>
  <si>
    <t>FIRST CLASS</t>
  </si>
  <si>
    <t>SECOND CLASS</t>
  </si>
  <si>
    <t>THIRD CLASS</t>
  </si>
  <si>
    <t>FAIL</t>
  </si>
  <si>
    <t>PERCENTAGE OF STUDENTS</t>
  </si>
  <si>
    <t>NUMBER OF STUDENTS</t>
  </si>
  <si>
    <t>CENTRAL ANGLE</t>
  </si>
  <si>
    <t>TOTAL</t>
  </si>
  <si>
    <t>RAJ</t>
  </si>
  <si>
    <t>ADITYA</t>
  </si>
  <si>
    <t>LUVKUSH</t>
  </si>
  <si>
    <t>SANJAY</t>
  </si>
  <si>
    <t>ARJUN</t>
  </si>
  <si>
    <t>RAHUL</t>
  </si>
  <si>
    <t>SANUJ</t>
  </si>
  <si>
    <t>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</si>
</sst>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1" xfId="0" applyFont="1" applyBorder="1"/>
    <xf numFmtId="9" fontId="2" fillId="0" borderId="1" xfId="0" applyNumberFormat="1" applyFont="1" applyBorder="1"/>
    <xf numFmtId="0" fontId="0" fillId="0" borderId="1" xfId="0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Sheet2!$A$2:$B$12</c:f>
              <c:multiLvlStrCache>
                <c:ptCount val="11"/>
                <c:lvl>
                  <c:pt idx="0">
                    <c:v>Ataullah</c:v>
                  </c:pt>
                  <c:pt idx="1">
                    <c:v>Waquar</c:v>
                  </c:pt>
                  <c:pt idx="2">
                    <c:v>Arpan</c:v>
                  </c:pt>
                  <c:pt idx="3">
                    <c:v>Rinku</c:v>
                  </c:pt>
                  <c:pt idx="4">
                    <c:v>Rahul</c:v>
                  </c:pt>
                  <c:pt idx="5">
                    <c:v>Jorawar</c:v>
                  </c:pt>
                  <c:pt idx="6">
                    <c:v>Jipsem</c:v>
                  </c:pt>
                  <c:pt idx="7">
                    <c:v>Ritesh</c:v>
                  </c:pt>
                  <c:pt idx="8">
                    <c:v>Big</c:v>
                  </c:pt>
                  <c:pt idx="9">
                    <c:v>Aadil</c:v>
                  </c:pt>
                  <c:pt idx="10">
                    <c:v>Abdullah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Sheet2!$C$2:$C$12</c:f>
              <c:numCache>
                <c:formatCode>General</c:formatCode>
                <c:ptCount val="11"/>
                <c:pt idx="0">
                  <c:v>80</c:v>
                </c:pt>
                <c:pt idx="1">
                  <c:v>70</c:v>
                </c:pt>
                <c:pt idx="2">
                  <c:v>35</c:v>
                </c:pt>
                <c:pt idx="3">
                  <c:v>0</c:v>
                </c:pt>
                <c:pt idx="4">
                  <c:v>98</c:v>
                </c:pt>
                <c:pt idx="5">
                  <c:v>78</c:v>
                </c:pt>
                <c:pt idx="6">
                  <c:v>87</c:v>
                </c:pt>
                <c:pt idx="7">
                  <c:v>56</c:v>
                </c:pt>
                <c:pt idx="8">
                  <c:v>21</c:v>
                </c:pt>
                <c:pt idx="9">
                  <c:v>38</c:v>
                </c:pt>
                <c:pt idx="1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2-4DF2-BFFB-442D8719CD00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Sheet2!$A$2:$B$12</c:f>
              <c:multiLvlStrCache>
                <c:ptCount val="11"/>
                <c:lvl>
                  <c:pt idx="0">
                    <c:v>Ataullah</c:v>
                  </c:pt>
                  <c:pt idx="1">
                    <c:v>Waquar</c:v>
                  </c:pt>
                  <c:pt idx="2">
                    <c:v>Arpan</c:v>
                  </c:pt>
                  <c:pt idx="3">
                    <c:v>Rinku</c:v>
                  </c:pt>
                  <c:pt idx="4">
                    <c:v>Rahul</c:v>
                  </c:pt>
                  <c:pt idx="5">
                    <c:v>Jorawar</c:v>
                  </c:pt>
                  <c:pt idx="6">
                    <c:v>Jipsem</c:v>
                  </c:pt>
                  <c:pt idx="7">
                    <c:v>Ritesh</c:v>
                  </c:pt>
                  <c:pt idx="8">
                    <c:v>Big</c:v>
                  </c:pt>
                  <c:pt idx="9">
                    <c:v>Aadil</c:v>
                  </c:pt>
                  <c:pt idx="10">
                    <c:v>Abdullah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Sheet2!$D$2:$D$12</c:f>
              <c:numCache>
                <c:formatCode>General</c:formatCode>
                <c:ptCount val="11"/>
                <c:pt idx="0">
                  <c:v>78</c:v>
                </c:pt>
                <c:pt idx="1">
                  <c:v>95</c:v>
                </c:pt>
                <c:pt idx="2">
                  <c:v>65</c:v>
                </c:pt>
                <c:pt idx="3">
                  <c:v>0</c:v>
                </c:pt>
                <c:pt idx="4">
                  <c:v>78</c:v>
                </c:pt>
                <c:pt idx="5">
                  <c:v>54</c:v>
                </c:pt>
                <c:pt idx="6">
                  <c:v>54</c:v>
                </c:pt>
                <c:pt idx="7">
                  <c:v>98</c:v>
                </c:pt>
                <c:pt idx="8">
                  <c:v>65</c:v>
                </c:pt>
                <c:pt idx="9">
                  <c:v>78</c:v>
                </c:pt>
                <c:pt idx="1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2-4DF2-BFFB-442D8719CD00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Sheet2!$A$2:$B$12</c:f>
              <c:multiLvlStrCache>
                <c:ptCount val="11"/>
                <c:lvl>
                  <c:pt idx="0">
                    <c:v>Ataullah</c:v>
                  </c:pt>
                  <c:pt idx="1">
                    <c:v>Waquar</c:v>
                  </c:pt>
                  <c:pt idx="2">
                    <c:v>Arpan</c:v>
                  </c:pt>
                  <c:pt idx="3">
                    <c:v>Rinku</c:v>
                  </c:pt>
                  <c:pt idx="4">
                    <c:v>Rahul</c:v>
                  </c:pt>
                  <c:pt idx="5">
                    <c:v>Jorawar</c:v>
                  </c:pt>
                  <c:pt idx="6">
                    <c:v>Jipsem</c:v>
                  </c:pt>
                  <c:pt idx="7">
                    <c:v>Ritesh</c:v>
                  </c:pt>
                  <c:pt idx="8">
                    <c:v>Big</c:v>
                  </c:pt>
                  <c:pt idx="9">
                    <c:v>Aadil</c:v>
                  </c:pt>
                  <c:pt idx="10">
                    <c:v>Abdullah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Sheet2!$E$2:$E$12</c:f>
              <c:numCache>
                <c:formatCode>General</c:formatCode>
                <c:ptCount val="11"/>
                <c:pt idx="0">
                  <c:v>98</c:v>
                </c:pt>
                <c:pt idx="1">
                  <c:v>89</c:v>
                </c:pt>
                <c:pt idx="2">
                  <c:v>87</c:v>
                </c:pt>
                <c:pt idx="3">
                  <c:v>54</c:v>
                </c:pt>
                <c:pt idx="4">
                  <c:v>32</c:v>
                </c:pt>
                <c:pt idx="5">
                  <c:v>12</c:v>
                </c:pt>
                <c:pt idx="6">
                  <c:v>45</c:v>
                </c:pt>
                <c:pt idx="7">
                  <c:v>54</c:v>
                </c:pt>
                <c:pt idx="8">
                  <c:v>78</c:v>
                </c:pt>
                <c:pt idx="9">
                  <c:v>98</c:v>
                </c:pt>
                <c:pt idx="1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2-4DF2-BFFB-442D8719CD00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Test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Sheet2!$A$2:$B$12</c:f>
              <c:multiLvlStrCache>
                <c:ptCount val="11"/>
                <c:lvl>
                  <c:pt idx="0">
                    <c:v>Ataullah</c:v>
                  </c:pt>
                  <c:pt idx="1">
                    <c:v>Waquar</c:v>
                  </c:pt>
                  <c:pt idx="2">
                    <c:v>Arpan</c:v>
                  </c:pt>
                  <c:pt idx="3">
                    <c:v>Rinku</c:v>
                  </c:pt>
                  <c:pt idx="4">
                    <c:v>Rahul</c:v>
                  </c:pt>
                  <c:pt idx="5">
                    <c:v>Jorawar</c:v>
                  </c:pt>
                  <c:pt idx="6">
                    <c:v>Jipsem</c:v>
                  </c:pt>
                  <c:pt idx="7">
                    <c:v>Ritesh</c:v>
                  </c:pt>
                  <c:pt idx="8">
                    <c:v>Big</c:v>
                  </c:pt>
                  <c:pt idx="9">
                    <c:v>Aadil</c:v>
                  </c:pt>
                  <c:pt idx="10">
                    <c:v>Abdullah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Sheet2!$F$2:$F$12</c:f>
              <c:numCache>
                <c:formatCode>General</c:formatCode>
                <c:ptCount val="11"/>
                <c:pt idx="0">
                  <c:v>88</c:v>
                </c:pt>
                <c:pt idx="1">
                  <c:v>77</c:v>
                </c:pt>
                <c:pt idx="2">
                  <c:v>55</c:v>
                </c:pt>
                <c:pt idx="3">
                  <c:v>0</c:v>
                </c:pt>
                <c:pt idx="4">
                  <c:v>54</c:v>
                </c:pt>
                <c:pt idx="5">
                  <c:v>99</c:v>
                </c:pt>
                <c:pt idx="6">
                  <c:v>87</c:v>
                </c:pt>
                <c:pt idx="7">
                  <c:v>54</c:v>
                </c:pt>
                <c:pt idx="8">
                  <c:v>81</c:v>
                </c:pt>
                <c:pt idx="9">
                  <c:v>91</c:v>
                </c:pt>
                <c:pt idx="1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82-4DF2-BFFB-442D8719CD00}"/>
            </c:ext>
          </c:extLst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Test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Sheet2!$A$2:$B$12</c:f>
              <c:multiLvlStrCache>
                <c:ptCount val="11"/>
                <c:lvl>
                  <c:pt idx="0">
                    <c:v>Ataullah</c:v>
                  </c:pt>
                  <c:pt idx="1">
                    <c:v>Waquar</c:v>
                  </c:pt>
                  <c:pt idx="2">
                    <c:v>Arpan</c:v>
                  </c:pt>
                  <c:pt idx="3">
                    <c:v>Rinku</c:v>
                  </c:pt>
                  <c:pt idx="4">
                    <c:v>Rahul</c:v>
                  </c:pt>
                  <c:pt idx="5">
                    <c:v>Jorawar</c:v>
                  </c:pt>
                  <c:pt idx="6">
                    <c:v>Jipsem</c:v>
                  </c:pt>
                  <c:pt idx="7">
                    <c:v>Ritesh</c:v>
                  </c:pt>
                  <c:pt idx="8">
                    <c:v>Big</c:v>
                  </c:pt>
                  <c:pt idx="9">
                    <c:v>Aadil</c:v>
                  </c:pt>
                  <c:pt idx="10">
                    <c:v>Abdullah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Sheet2!$G$2:$G$12</c:f>
              <c:numCache>
                <c:formatCode>General</c:formatCode>
                <c:ptCount val="11"/>
                <c:pt idx="0">
                  <c:v>88</c:v>
                </c:pt>
                <c:pt idx="1">
                  <c:v>78</c:v>
                </c:pt>
                <c:pt idx="2">
                  <c:v>25</c:v>
                </c:pt>
                <c:pt idx="3">
                  <c:v>0</c:v>
                </c:pt>
                <c:pt idx="4">
                  <c:v>45</c:v>
                </c:pt>
                <c:pt idx="5">
                  <c:v>99</c:v>
                </c:pt>
                <c:pt idx="6">
                  <c:v>65</c:v>
                </c:pt>
                <c:pt idx="7">
                  <c:v>65</c:v>
                </c:pt>
                <c:pt idx="8">
                  <c:v>56</c:v>
                </c:pt>
                <c:pt idx="9">
                  <c:v>45</c:v>
                </c:pt>
                <c:pt idx="1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82-4DF2-BFFB-442D8719CD00}"/>
            </c:ext>
          </c:extLst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TEST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Sheet2!$A$2:$B$12</c:f>
              <c:multiLvlStrCache>
                <c:ptCount val="11"/>
                <c:lvl>
                  <c:pt idx="0">
                    <c:v>Ataullah</c:v>
                  </c:pt>
                  <c:pt idx="1">
                    <c:v>Waquar</c:v>
                  </c:pt>
                  <c:pt idx="2">
                    <c:v>Arpan</c:v>
                  </c:pt>
                  <c:pt idx="3">
                    <c:v>Rinku</c:v>
                  </c:pt>
                  <c:pt idx="4">
                    <c:v>Rahul</c:v>
                  </c:pt>
                  <c:pt idx="5">
                    <c:v>Jorawar</c:v>
                  </c:pt>
                  <c:pt idx="6">
                    <c:v>Jipsem</c:v>
                  </c:pt>
                  <c:pt idx="7">
                    <c:v>Ritesh</c:v>
                  </c:pt>
                  <c:pt idx="8">
                    <c:v>Big</c:v>
                  </c:pt>
                  <c:pt idx="9">
                    <c:v>Aadil</c:v>
                  </c:pt>
                  <c:pt idx="10">
                    <c:v>Abdullah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Sheet2!$H$2:$H$12</c:f>
              <c:numCache>
                <c:formatCode>General</c:formatCode>
                <c:ptCount val="11"/>
                <c:pt idx="0">
                  <c:v>45</c:v>
                </c:pt>
                <c:pt idx="1">
                  <c:v>65</c:v>
                </c:pt>
                <c:pt idx="2">
                  <c:v>65</c:v>
                </c:pt>
                <c:pt idx="3">
                  <c:v>43</c:v>
                </c:pt>
                <c:pt idx="4">
                  <c:v>45</c:v>
                </c:pt>
                <c:pt idx="5">
                  <c:v>34</c:v>
                </c:pt>
                <c:pt idx="6">
                  <c:v>65</c:v>
                </c:pt>
                <c:pt idx="7">
                  <c:v>76</c:v>
                </c:pt>
                <c:pt idx="8">
                  <c:v>78</c:v>
                </c:pt>
                <c:pt idx="9">
                  <c:v>67</c:v>
                </c:pt>
                <c:pt idx="1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82-4DF2-BFFB-442D8719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6549760"/>
        <c:axId val="2040962560"/>
        <c:axId val="0"/>
      </c:bar3DChart>
      <c:catAx>
        <c:axId val="189654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62560"/>
        <c:crosses val="autoZero"/>
        <c:auto val="1"/>
        <c:lblAlgn val="ctr"/>
        <c:lblOffset val="100"/>
        <c:noMultiLvlLbl val="0"/>
      </c:catAx>
      <c:valAx>
        <c:axId val="204096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54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Sheet2!$C$1</c:f>
              <c:strCache>
                <c:ptCount val="1"/>
                <c:pt idx="0">
                  <c:v>Test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0C-4263-ACEF-9FCF4528CD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0C-4263-ACEF-9FCF4528CD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0C-4263-ACEF-9FCF4528CD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0C-4263-ACEF-9FCF4528CD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0C-4263-ACEF-9FCF4528CD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0C-4263-ACEF-9FCF4528CD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0C-4263-ACEF-9FCF4528CDA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0C-4263-ACEF-9FCF4528CDA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0C-4263-ACEF-9FCF4528CDA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0C-4263-ACEF-9FCF4528CDA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20C-4263-ACEF-9FCF4528CDA6}"/>
              </c:ext>
            </c:extLst>
          </c:dPt>
          <c:cat>
            <c:multiLvlStrRef>
              <c:f>Sheet2!$A$2:$B$12</c:f>
              <c:multiLvlStrCache>
                <c:ptCount val="11"/>
                <c:lvl>
                  <c:pt idx="0">
                    <c:v>Ataullah</c:v>
                  </c:pt>
                  <c:pt idx="1">
                    <c:v>Waquar</c:v>
                  </c:pt>
                  <c:pt idx="2">
                    <c:v>Arpan</c:v>
                  </c:pt>
                  <c:pt idx="3">
                    <c:v>Rinku</c:v>
                  </c:pt>
                  <c:pt idx="4">
                    <c:v>Rahul</c:v>
                  </c:pt>
                  <c:pt idx="5">
                    <c:v>Jorawar</c:v>
                  </c:pt>
                  <c:pt idx="6">
                    <c:v>Jipsem</c:v>
                  </c:pt>
                  <c:pt idx="7">
                    <c:v>Ritesh</c:v>
                  </c:pt>
                  <c:pt idx="8">
                    <c:v>Big</c:v>
                  </c:pt>
                  <c:pt idx="9">
                    <c:v>Aadil</c:v>
                  </c:pt>
                  <c:pt idx="10">
                    <c:v>Abdullah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Sheet2!$C$2:$C$12</c:f>
              <c:numCache>
                <c:formatCode>General</c:formatCode>
                <c:ptCount val="11"/>
                <c:pt idx="0">
                  <c:v>80</c:v>
                </c:pt>
                <c:pt idx="1">
                  <c:v>70</c:v>
                </c:pt>
                <c:pt idx="2">
                  <c:v>35</c:v>
                </c:pt>
                <c:pt idx="3">
                  <c:v>0</c:v>
                </c:pt>
                <c:pt idx="4">
                  <c:v>98</c:v>
                </c:pt>
                <c:pt idx="5">
                  <c:v>78</c:v>
                </c:pt>
                <c:pt idx="6">
                  <c:v>87</c:v>
                </c:pt>
                <c:pt idx="7">
                  <c:v>56</c:v>
                </c:pt>
                <c:pt idx="8">
                  <c:v>21</c:v>
                </c:pt>
                <c:pt idx="9">
                  <c:v>38</c:v>
                </c:pt>
                <c:pt idx="1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1-47E4-BE18-D7E9C7889096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Test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20C-4263-ACEF-9FCF4528CD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20C-4263-ACEF-9FCF4528CD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20C-4263-ACEF-9FCF4528CD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20C-4263-ACEF-9FCF4528CD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20C-4263-ACEF-9FCF4528CD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20C-4263-ACEF-9FCF4528CD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20C-4263-ACEF-9FCF4528CDA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20C-4263-ACEF-9FCF4528CDA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20C-4263-ACEF-9FCF4528CDA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20C-4263-ACEF-9FCF4528CDA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0C-4263-ACEF-9FCF4528CDA6}"/>
              </c:ext>
            </c:extLst>
          </c:dPt>
          <c:cat>
            <c:multiLvlStrRef>
              <c:f>Sheet2!$A$2:$B$12</c:f>
              <c:multiLvlStrCache>
                <c:ptCount val="11"/>
                <c:lvl>
                  <c:pt idx="0">
                    <c:v>Ataullah</c:v>
                  </c:pt>
                  <c:pt idx="1">
                    <c:v>Waquar</c:v>
                  </c:pt>
                  <c:pt idx="2">
                    <c:v>Arpan</c:v>
                  </c:pt>
                  <c:pt idx="3">
                    <c:v>Rinku</c:v>
                  </c:pt>
                  <c:pt idx="4">
                    <c:v>Rahul</c:v>
                  </c:pt>
                  <c:pt idx="5">
                    <c:v>Jorawar</c:v>
                  </c:pt>
                  <c:pt idx="6">
                    <c:v>Jipsem</c:v>
                  </c:pt>
                  <c:pt idx="7">
                    <c:v>Ritesh</c:v>
                  </c:pt>
                  <c:pt idx="8">
                    <c:v>Big</c:v>
                  </c:pt>
                  <c:pt idx="9">
                    <c:v>Aadil</c:v>
                  </c:pt>
                  <c:pt idx="10">
                    <c:v>Abdullah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Sheet2!$D$2:$D$12</c:f>
              <c:numCache>
                <c:formatCode>General</c:formatCode>
                <c:ptCount val="11"/>
                <c:pt idx="0">
                  <c:v>78</c:v>
                </c:pt>
                <c:pt idx="1">
                  <c:v>95</c:v>
                </c:pt>
                <c:pt idx="2">
                  <c:v>65</c:v>
                </c:pt>
                <c:pt idx="3">
                  <c:v>0</c:v>
                </c:pt>
                <c:pt idx="4">
                  <c:v>78</c:v>
                </c:pt>
                <c:pt idx="5">
                  <c:v>54</c:v>
                </c:pt>
                <c:pt idx="6">
                  <c:v>54</c:v>
                </c:pt>
                <c:pt idx="7">
                  <c:v>98</c:v>
                </c:pt>
                <c:pt idx="8">
                  <c:v>65</c:v>
                </c:pt>
                <c:pt idx="9">
                  <c:v>78</c:v>
                </c:pt>
                <c:pt idx="1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1-47E4-BE18-D7E9C7889096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Test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20C-4263-ACEF-9FCF4528CD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20C-4263-ACEF-9FCF4528CD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20C-4263-ACEF-9FCF4528CD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20C-4263-ACEF-9FCF4528CD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20C-4263-ACEF-9FCF4528CD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20C-4263-ACEF-9FCF4528CD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20C-4263-ACEF-9FCF4528CDA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20C-4263-ACEF-9FCF4528CDA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20C-4263-ACEF-9FCF4528CDA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20C-4263-ACEF-9FCF4528CDA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20C-4263-ACEF-9FCF4528CDA6}"/>
              </c:ext>
            </c:extLst>
          </c:dPt>
          <c:cat>
            <c:multiLvlStrRef>
              <c:f>Sheet2!$A$2:$B$12</c:f>
              <c:multiLvlStrCache>
                <c:ptCount val="11"/>
                <c:lvl>
                  <c:pt idx="0">
                    <c:v>Ataullah</c:v>
                  </c:pt>
                  <c:pt idx="1">
                    <c:v>Waquar</c:v>
                  </c:pt>
                  <c:pt idx="2">
                    <c:v>Arpan</c:v>
                  </c:pt>
                  <c:pt idx="3">
                    <c:v>Rinku</c:v>
                  </c:pt>
                  <c:pt idx="4">
                    <c:v>Rahul</c:v>
                  </c:pt>
                  <c:pt idx="5">
                    <c:v>Jorawar</c:v>
                  </c:pt>
                  <c:pt idx="6">
                    <c:v>Jipsem</c:v>
                  </c:pt>
                  <c:pt idx="7">
                    <c:v>Ritesh</c:v>
                  </c:pt>
                  <c:pt idx="8">
                    <c:v>Big</c:v>
                  </c:pt>
                  <c:pt idx="9">
                    <c:v>Aadil</c:v>
                  </c:pt>
                  <c:pt idx="10">
                    <c:v>Abdullah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Sheet2!$E$2:$E$12</c:f>
              <c:numCache>
                <c:formatCode>General</c:formatCode>
                <c:ptCount val="11"/>
                <c:pt idx="0">
                  <c:v>98</c:v>
                </c:pt>
                <c:pt idx="1">
                  <c:v>89</c:v>
                </c:pt>
                <c:pt idx="2">
                  <c:v>87</c:v>
                </c:pt>
                <c:pt idx="3">
                  <c:v>54</c:v>
                </c:pt>
                <c:pt idx="4">
                  <c:v>32</c:v>
                </c:pt>
                <c:pt idx="5">
                  <c:v>12</c:v>
                </c:pt>
                <c:pt idx="6">
                  <c:v>45</c:v>
                </c:pt>
                <c:pt idx="7">
                  <c:v>54</c:v>
                </c:pt>
                <c:pt idx="8">
                  <c:v>78</c:v>
                </c:pt>
                <c:pt idx="9">
                  <c:v>98</c:v>
                </c:pt>
                <c:pt idx="1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F1-47E4-BE18-D7E9C7889096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Test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20C-4263-ACEF-9FCF4528CD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20C-4263-ACEF-9FCF4528CD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20C-4263-ACEF-9FCF4528CD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20C-4263-ACEF-9FCF4528CD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20C-4263-ACEF-9FCF4528CD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20C-4263-ACEF-9FCF4528CD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20C-4263-ACEF-9FCF4528CDA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20C-4263-ACEF-9FCF4528CDA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20C-4263-ACEF-9FCF4528CDA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20C-4263-ACEF-9FCF4528CDA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20C-4263-ACEF-9FCF4528CDA6}"/>
              </c:ext>
            </c:extLst>
          </c:dPt>
          <c:cat>
            <c:multiLvlStrRef>
              <c:f>Sheet2!$A$2:$B$12</c:f>
              <c:multiLvlStrCache>
                <c:ptCount val="11"/>
                <c:lvl>
                  <c:pt idx="0">
                    <c:v>Ataullah</c:v>
                  </c:pt>
                  <c:pt idx="1">
                    <c:v>Waquar</c:v>
                  </c:pt>
                  <c:pt idx="2">
                    <c:v>Arpan</c:v>
                  </c:pt>
                  <c:pt idx="3">
                    <c:v>Rinku</c:v>
                  </c:pt>
                  <c:pt idx="4">
                    <c:v>Rahul</c:v>
                  </c:pt>
                  <c:pt idx="5">
                    <c:v>Jorawar</c:v>
                  </c:pt>
                  <c:pt idx="6">
                    <c:v>Jipsem</c:v>
                  </c:pt>
                  <c:pt idx="7">
                    <c:v>Ritesh</c:v>
                  </c:pt>
                  <c:pt idx="8">
                    <c:v>Big</c:v>
                  </c:pt>
                  <c:pt idx="9">
                    <c:v>Aadil</c:v>
                  </c:pt>
                  <c:pt idx="10">
                    <c:v>Abdullah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Sheet2!$F$2:$F$12</c:f>
              <c:numCache>
                <c:formatCode>General</c:formatCode>
                <c:ptCount val="11"/>
                <c:pt idx="0">
                  <c:v>88</c:v>
                </c:pt>
                <c:pt idx="1">
                  <c:v>77</c:v>
                </c:pt>
                <c:pt idx="2">
                  <c:v>55</c:v>
                </c:pt>
                <c:pt idx="3">
                  <c:v>0</c:v>
                </c:pt>
                <c:pt idx="4">
                  <c:v>54</c:v>
                </c:pt>
                <c:pt idx="5">
                  <c:v>99</c:v>
                </c:pt>
                <c:pt idx="6">
                  <c:v>87</c:v>
                </c:pt>
                <c:pt idx="7">
                  <c:v>54</c:v>
                </c:pt>
                <c:pt idx="8">
                  <c:v>81</c:v>
                </c:pt>
                <c:pt idx="9">
                  <c:v>91</c:v>
                </c:pt>
                <c:pt idx="1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F1-47E4-BE18-D7E9C7889096}"/>
            </c:ext>
          </c:extLst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Test 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20C-4263-ACEF-9FCF4528CD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20C-4263-ACEF-9FCF4528CD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20C-4263-ACEF-9FCF4528CD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20C-4263-ACEF-9FCF4528CD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20C-4263-ACEF-9FCF4528CD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20C-4263-ACEF-9FCF4528CD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20C-4263-ACEF-9FCF4528CDA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20C-4263-ACEF-9FCF4528CDA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620C-4263-ACEF-9FCF4528CDA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620C-4263-ACEF-9FCF4528CDA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620C-4263-ACEF-9FCF4528CDA6}"/>
              </c:ext>
            </c:extLst>
          </c:dPt>
          <c:cat>
            <c:multiLvlStrRef>
              <c:f>Sheet2!$A$2:$B$12</c:f>
              <c:multiLvlStrCache>
                <c:ptCount val="11"/>
                <c:lvl>
                  <c:pt idx="0">
                    <c:v>Ataullah</c:v>
                  </c:pt>
                  <c:pt idx="1">
                    <c:v>Waquar</c:v>
                  </c:pt>
                  <c:pt idx="2">
                    <c:v>Arpan</c:v>
                  </c:pt>
                  <c:pt idx="3">
                    <c:v>Rinku</c:v>
                  </c:pt>
                  <c:pt idx="4">
                    <c:v>Rahul</c:v>
                  </c:pt>
                  <c:pt idx="5">
                    <c:v>Jorawar</c:v>
                  </c:pt>
                  <c:pt idx="6">
                    <c:v>Jipsem</c:v>
                  </c:pt>
                  <c:pt idx="7">
                    <c:v>Ritesh</c:v>
                  </c:pt>
                  <c:pt idx="8">
                    <c:v>Big</c:v>
                  </c:pt>
                  <c:pt idx="9">
                    <c:v>Aadil</c:v>
                  </c:pt>
                  <c:pt idx="10">
                    <c:v>Abdullah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Sheet2!$G$2:$G$12</c:f>
              <c:numCache>
                <c:formatCode>General</c:formatCode>
                <c:ptCount val="11"/>
                <c:pt idx="0">
                  <c:v>88</c:v>
                </c:pt>
                <c:pt idx="1">
                  <c:v>78</c:v>
                </c:pt>
                <c:pt idx="2">
                  <c:v>25</c:v>
                </c:pt>
                <c:pt idx="3">
                  <c:v>0</c:v>
                </c:pt>
                <c:pt idx="4">
                  <c:v>45</c:v>
                </c:pt>
                <c:pt idx="5">
                  <c:v>99</c:v>
                </c:pt>
                <c:pt idx="6">
                  <c:v>65</c:v>
                </c:pt>
                <c:pt idx="7">
                  <c:v>65</c:v>
                </c:pt>
                <c:pt idx="8">
                  <c:v>56</c:v>
                </c:pt>
                <c:pt idx="9">
                  <c:v>45</c:v>
                </c:pt>
                <c:pt idx="1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1-47E4-BE18-D7E9C7889096}"/>
            </c:ext>
          </c:extLst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TEST 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620C-4263-ACEF-9FCF4528CD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620C-4263-ACEF-9FCF4528CD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620C-4263-ACEF-9FCF4528CD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620C-4263-ACEF-9FCF4528CD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620C-4263-ACEF-9FCF4528CD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620C-4263-ACEF-9FCF4528CD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620C-4263-ACEF-9FCF4528CDA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620C-4263-ACEF-9FCF4528CDA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620C-4263-ACEF-9FCF4528CDA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620C-4263-ACEF-9FCF4528CDA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620C-4263-ACEF-9FCF4528CDA6}"/>
              </c:ext>
            </c:extLst>
          </c:dPt>
          <c:cat>
            <c:multiLvlStrRef>
              <c:f>Sheet2!$A$2:$B$12</c:f>
              <c:multiLvlStrCache>
                <c:ptCount val="11"/>
                <c:lvl>
                  <c:pt idx="0">
                    <c:v>Ataullah</c:v>
                  </c:pt>
                  <c:pt idx="1">
                    <c:v>Waquar</c:v>
                  </c:pt>
                  <c:pt idx="2">
                    <c:v>Arpan</c:v>
                  </c:pt>
                  <c:pt idx="3">
                    <c:v>Rinku</c:v>
                  </c:pt>
                  <c:pt idx="4">
                    <c:v>Rahul</c:v>
                  </c:pt>
                  <c:pt idx="5">
                    <c:v>Jorawar</c:v>
                  </c:pt>
                  <c:pt idx="6">
                    <c:v>Jipsem</c:v>
                  </c:pt>
                  <c:pt idx="7">
                    <c:v>Ritesh</c:v>
                  </c:pt>
                  <c:pt idx="8">
                    <c:v>Big</c:v>
                  </c:pt>
                  <c:pt idx="9">
                    <c:v>Aadil</c:v>
                  </c:pt>
                  <c:pt idx="10">
                    <c:v>Abdullah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Sheet2!$H$2:$H$12</c:f>
              <c:numCache>
                <c:formatCode>General</c:formatCode>
                <c:ptCount val="11"/>
                <c:pt idx="0">
                  <c:v>45</c:v>
                </c:pt>
                <c:pt idx="1">
                  <c:v>65</c:v>
                </c:pt>
                <c:pt idx="2">
                  <c:v>65</c:v>
                </c:pt>
                <c:pt idx="3">
                  <c:v>43</c:v>
                </c:pt>
                <c:pt idx="4">
                  <c:v>45</c:v>
                </c:pt>
                <c:pt idx="5">
                  <c:v>34</c:v>
                </c:pt>
                <c:pt idx="6">
                  <c:v>65</c:v>
                </c:pt>
                <c:pt idx="7">
                  <c:v>76</c:v>
                </c:pt>
                <c:pt idx="8">
                  <c:v>78</c:v>
                </c:pt>
                <c:pt idx="9">
                  <c:v>67</c:v>
                </c:pt>
                <c:pt idx="1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F1-47E4-BE18-D7E9C7889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Sheet5!$A$2</c:f>
              <c:strCache>
                <c:ptCount val="1"/>
                <c:pt idx="0">
                  <c:v>NUMBER OF STUDENT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91-4715-82B8-E35E719DAD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91-4715-82B8-E35E719DAD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91-4715-82B8-E35E719DAD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91-4715-82B8-E35E719DAD58}"/>
              </c:ext>
            </c:extLst>
          </c:dPt>
          <c:cat>
            <c:strRef>
              <c:f>Sheet5!$B$1:$E$1</c:f>
              <c:strCache>
                <c:ptCount val="4"/>
                <c:pt idx="0">
                  <c:v>FIRST CLASS</c:v>
                </c:pt>
                <c:pt idx="1">
                  <c:v>SECOND CLASS</c:v>
                </c:pt>
                <c:pt idx="2">
                  <c:v>THIRD CLASS</c:v>
                </c:pt>
                <c:pt idx="3">
                  <c:v>FAIL</c:v>
                </c:pt>
              </c:strCache>
            </c:strRef>
          </c:cat>
          <c:val>
            <c:numRef>
              <c:f>Sheet5!$B$2:$E$2</c:f>
              <c:numCache>
                <c:formatCode>0%</c:formatCode>
                <c:ptCount val="4"/>
                <c:pt idx="0">
                  <c:v>0.35</c:v>
                </c:pt>
                <c:pt idx="1">
                  <c:v>0.45</c:v>
                </c:pt>
                <c:pt idx="2">
                  <c:v>0.15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6-4311-B861-C3E1D85E4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Sheet5!$B$18</c:f>
              <c:strCache>
                <c:ptCount val="1"/>
                <c:pt idx="0">
                  <c:v>PERCENTAGE OF 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51-49D1-B9A7-D4772DB602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51-49D1-B9A7-D4772DB602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51-49D1-B9A7-D4772DB602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51-49D1-B9A7-D4772DB602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A51-49D1-B9A7-D4772DB602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A51-49D1-B9A7-D4772DB602E0}"/>
              </c:ext>
            </c:extLst>
          </c:dPt>
          <c:cat>
            <c:strRef>
              <c:f>Sheet5!$A$19:$A$23</c:f>
              <c:strCache>
                <c:ptCount val="5"/>
                <c:pt idx="0">
                  <c:v>FIRST CLASS</c:v>
                </c:pt>
                <c:pt idx="1">
                  <c:v>SECOND CLASS</c:v>
                </c:pt>
                <c:pt idx="2">
                  <c:v>THIRD CLASS</c:v>
                </c:pt>
                <c:pt idx="3">
                  <c:v>FAIL</c:v>
                </c:pt>
                <c:pt idx="4">
                  <c:v>TOTAL</c:v>
                </c:pt>
              </c:strCache>
            </c:strRef>
          </c:cat>
          <c:val>
            <c:numRef>
              <c:f>Sheet5!$B$19:$B$23</c:f>
              <c:numCache>
                <c:formatCode>General</c:formatCode>
                <c:ptCount val="5"/>
                <c:pt idx="0">
                  <c:v>35</c:v>
                </c:pt>
                <c:pt idx="1">
                  <c:v>45</c:v>
                </c:pt>
                <c:pt idx="2">
                  <c:v>15</c:v>
                </c:pt>
                <c:pt idx="3">
                  <c:v>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1-4C9E-B032-BAE0678083F7}"/>
            </c:ext>
          </c:extLst>
        </c:ser>
        <c:ser>
          <c:idx val="1"/>
          <c:order val="1"/>
          <c:tx>
            <c:strRef>
              <c:f>Sheet5!$C$18</c:f>
              <c:strCache>
                <c:ptCount val="1"/>
                <c:pt idx="0">
                  <c:v>NUMBER OF 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A51-49D1-B9A7-D4772DB602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A51-49D1-B9A7-D4772DB602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A51-49D1-B9A7-D4772DB602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A51-49D1-B9A7-D4772DB602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A51-49D1-B9A7-D4772DB602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A51-49D1-B9A7-D4772DB602E0}"/>
              </c:ext>
            </c:extLst>
          </c:dPt>
          <c:cat>
            <c:strRef>
              <c:f>Sheet5!$A$19:$A$23</c:f>
              <c:strCache>
                <c:ptCount val="5"/>
                <c:pt idx="0">
                  <c:v>FIRST CLASS</c:v>
                </c:pt>
                <c:pt idx="1">
                  <c:v>SECOND CLASS</c:v>
                </c:pt>
                <c:pt idx="2">
                  <c:v>THIRD CLASS</c:v>
                </c:pt>
                <c:pt idx="3">
                  <c:v>FAIL</c:v>
                </c:pt>
                <c:pt idx="4">
                  <c:v>TOTAL</c:v>
                </c:pt>
              </c:strCache>
            </c:strRef>
          </c:cat>
          <c:val>
            <c:numRef>
              <c:f>Sheet5!$C$19:$C$23</c:f>
              <c:numCache>
                <c:formatCode>General</c:formatCode>
                <c:ptCount val="5"/>
                <c:pt idx="0">
                  <c:v>21</c:v>
                </c:pt>
                <c:pt idx="1">
                  <c:v>27</c:v>
                </c:pt>
                <c:pt idx="2">
                  <c:v>9</c:v>
                </c:pt>
                <c:pt idx="3">
                  <c:v>3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1-4C9E-B032-BAE0678083F7}"/>
            </c:ext>
          </c:extLst>
        </c:ser>
        <c:ser>
          <c:idx val="2"/>
          <c:order val="2"/>
          <c:tx>
            <c:strRef>
              <c:f>Sheet5!$D$18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A51-49D1-B9A7-D4772DB602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A51-49D1-B9A7-D4772DB602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A51-49D1-B9A7-D4772DB602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A51-49D1-B9A7-D4772DB602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A51-49D1-B9A7-D4772DB602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A51-49D1-B9A7-D4772DB602E0}"/>
              </c:ext>
            </c:extLst>
          </c:dPt>
          <c:cat>
            <c:strRef>
              <c:f>Sheet5!$A$19:$A$23</c:f>
              <c:strCache>
                <c:ptCount val="5"/>
                <c:pt idx="0">
                  <c:v>FIRST CLASS</c:v>
                </c:pt>
                <c:pt idx="1">
                  <c:v>SECOND CLASS</c:v>
                </c:pt>
                <c:pt idx="2">
                  <c:v>THIRD CLASS</c:v>
                </c:pt>
                <c:pt idx="3">
                  <c:v>FAIL</c:v>
                </c:pt>
                <c:pt idx="4">
                  <c:v>TOTAL</c:v>
                </c:pt>
              </c:strCache>
            </c:strRef>
          </c:cat>
          <c:val>
            <c:numRef>
              <c:f>Sheet5!$D$19:$D$23</c:f>
              <c:numCache>
                <c:formatCode>General</c:formatCode>
                <c:ptCount val="5"/>
                <c:pt idx="0">
                  <c:v>125.99999999999999</c:v>
                </c:pt>
                <c:pt idx="1">
                  <c:v>162</c:v>
                </c:pt>
                <c:pt idx="2">
                  <c:v>54</c:v>
                </c:pt>
                <c:pt idx="3">
                  <c:v>18</c:v>
                </c:pt>
                <c:pt idx="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1-4C9E-B032-BAE067808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16</xdr:col>
      <xdr:colOff>312420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2AAD8C-F5AB-B4E8-8230-0F1263F00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365760</xdr:colOff>
      <xdr:row>12</xdr:row>
      <xdr:rowOff>80010</xdr:rowOff>
    </xdr:from>
    <xdr:to>
      <xdr:col>8</xdr:col>
      <xdr:colOff>502920</xdr:colOff>
      <xdr:row>26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72A83B-707F-70A4-6194-4F35187A5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716280</xdr:colOff>
      <xdr:row>2</xdr:row>
      <xdr:rowOff>171450</xdr:rowOff>
    </xdr:from>
    <xdr:to>
      <xdr:col>3</xdr:col>
      <xdr:colOff>617220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5E200-F250-0CB1-374C-DAFD40A85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11</xdr:row>
      <xdr:rowOff>64770</xdr:rowOff>
    </xdr:from>
    <xdr:to>
      <xdr:col>12</xdr:col>
      <xdr:colOff>320040</xdr:colOff>
      <xdr:row>26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648BD7-62F6-1861-B3C1-D2B4CB8E8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abSelected="1" zoomScale="97" zoomScaleNormal="115" workbookViewId="0">
      <selection activeCell="D20" sqref="D20"/>
    </sheetView>
  </sheetViews>
  <sheetFormatPr defaultRowHeight="14.4" x14ac:dyDescent="0.3"/>
  <cols>
    <col min="2" max="2" width="15.88671875" bestFit="1" customWidth="1"/>
    <col min="12" max="12" width="10.109375" bestFit="1" customWidth="1"/>
    <col min="14" max="14" width="8.6640625" customWidth="1"/>
    <col min="15" max="15" width="10.21875" bestFit="1" customWidth="1"/>
    <col min="17" max="17" width="12.21875" bestFit="1" customWidth="1"/>
    <col min="18" max="18" width="9.33203125" bestFit="1" customWidth="1"/>
    <col min="19" max="19" width="14.33203125" bestFit="1" customWidth="1"/>
    <col min="20" max="20" width="8.109375" bestFit="1" customWidth="1"/>
  </cols>
  <sheetData>
    <row r="1" spans="1:24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24</v>
      </c>
      <c r="N1" s="8" t="s">
        <v>36</v>
      </c>
      <c r="O1" s="8" t="s">
        <v>28</v>
      </c>
      <c r="P1" s="8" t="s">
        <v>29</v>
      </c>
      <c r="Q1" s="8" t="s">
        <v>30</v>
      </c>
      <c r="R1" s="8" t="s">
        <v>33</v>
      </c>
      <c r="S1" s="8" t="s">
        <v>42</v>
      </c>
      <c r="T1" s="8" t="s">
        <v>34</v>
      </c>
      <c r="U1" s="8" t="s">
        <v>35</v>
      </c>
      <c r="V1" s="1"/>
      <c r="W1" s="1"/>
      <c r="X1" s="1"/>
    </row>
    <row r="2" spans="1:24" x14ac:dyDescent="0.3">
      <c r="A2" s="8">
        <v>1</v>
      </c>
      <c r="B2" s="8" t="s">
        <v>12</v>
      </c>
      <c r="C2" s="8">
        <v>80</v>
      </c>
      <c r="D2" s="8">
        <v>78</v>
      </c>
      <c r="E2" s="8">
        <v>98</v>
      </c>
      <c r="F2" s="8">
        <v>88</v>
      </c>
      <c r="G2" s="8">
        <v>88</v>
      </c>
      <c r="H2" s="8">
        <v>54</v>
      </c>
      <c r="I2" s="8">
        <v>54</v>
      </c>
      <c r="J2" s="8">
        <v>35</v>
      </c>
      <c r="K2" s="8">
        <f>SUM(C2:J2)</f>
        <v>575</v>
      </c>
      <c r="L2" s="9">
        <f>K2/800*100</f>
        <v>71.875</v>
      </c>
      <c r="M2" s="8" t="s">
        <v>25</v>
      </c>
      <c r="N2" s="8" t="str">
        <f>IF(M2="MCA","55000",IF(M2="BCA","50000",IF(M2="B.tech","70000",IF(M2="BBA","40000",IF(M2="B.sc","80000")))))</f>
        <v>55000</v>
      </c>
      <c r="O2" s="8">
        <f>IF(L2&gt;=95,N2*20,IF(L2&gt;=85,N2*15%,IF(L2&gt;=75,N2*10%,IF(L2&gt;=65,N2*7%,IF(L2&lt;65,"0")))))</f>
        <v>3850.0000000000005</v>
      </c>
      <c r="P2" s="8" t="s">
        <v>31</v>
      </c>
      <c r="Q2" s="8" t="str">
        <f>IF(P2="Y","2000","0")</f>
        <v>2000</v>
      </c>
      <c r="R2" s="8" t="s">
        <v>38</v>
      </c>
      <c r="S2" s="8">
        <f t="shared" ref="S2:S12" si="0">N2*T2</f>
        <v>16500</v>
      </c>
      <c r="T2" s="8" t="str">
        <f>IF(R2="OBC","30%",IF(R2="SC","50%",IF(R2="ST","40%",IF(R2="General","0%"))))</f>
        <v>30%</v>
      </c>
      <c r="U2" s="8">
        <f>N2+Q2-O2-S2</f>
        <v>36650</v>
      </c>
      <c r="V2" s="1"/>
      <c r="W2" s="1"/>
      <c r="X2" s="1"/>
    </row>
    <row r="3" spans="1:24" x14ac:dyDescent="0.3">
      <c r="A3" s="8">
        <v>2</v>
      </c>
      <c r="B3" s="8" t="s">
        <v>62</v>
      </c>
      <c r="C3" s="8">
        <v>70</v>
      </c>
      <c r="D3" s="8">
        <v>95</v>
      </c>
      <c r="E3" s="8">
        <v>89</v>
      </c>
      <c r="F3" s="8">
        <v>77</v>
      </c>
      <c r="G3" s="8">
        <v>78</v>
      </c>
      <c r="H3" s="8">
        <v>54</v>
      </c>
      <c r="I3" s="8">
        <v>32</v>
      </c>
      <c r="J3" s="8">
        <v>48</v>
      </c>
      <c r="K3" s="8">
        <f t="shared" ref="K3:K12" si="1">SUM(C3:J3)</f>
        <v>543</v>
      </c>
      <c r="L3" s="9">
        <f>K3/800*100</f>
        <v>67.875</v>
      </c>
      <c r="M3" s="8" t="s">
        <v>22</v>
      </c>
      <c r="N3" s="8" t="str">
        <f t="shared" ref="N3:N12" si="2">IF(M3="MCA","55000",IF(M3="BCA","50000",IF(M3="B.tech","70000",IF(M3="BBA","40000",IF(M3="B.sc","80000")))))</f>
        <v>50000</v>
      </c>
      <c r="O3" s="8">
        <f t="shared" ref="O3:O12" si="3">IF(L3&gt;=95,N3*20,IF(L3&gt;=85,N3*15%,IF(L3&gt;=75,N3*10%,IF(L3&gt;=65,N3*7%,IF(L3&lt;65,"0")))))</f>
        <v>3500.0000000000005</v>
      </c>
      <c r="P3" s="8" t="s">
        <v>32</v>
      </c>
      <c r="Q3" s="8" t="str">
        <f t="shared" ref="Q3:Q12" si="4">IF(P3="Y","2000","0")</f>
        <v>0</v>
      </c>
      <c r="R3" s="8" t="s">
        <v>38</v>
      </c>
      <c r="S3" s="8">
        <f t="shared" si="0"/>
        <v>15000</v>
      </c>
      <c r="T3" s="8" t="str">
        <f t="shared" ref="T3:T12" si="5">IF(R3="OBC","30%",IF(R3="SC","50%",IF(R3="ST","40%",IF(R3="General","0%"))))</f>
        <v>30%</v>
      </c>
      <c r="U3" s="8">
        <f t="shared" ref="U3:U12" si="6">N3+Q3-O3-S3</f>
        <v>31500</v>
      </c>
      <c r="V3" s="1"/>
      <c r="W3" s="1"/>
      <c r="X3" s="1"/>
    </row>
    <row r="4" spans="1:24" x14ac:dyDescent="0.3">
      <c r="A4" s="8">
        <v>3</v>
      </c>
      <c r="B4" s="8" t="s">
        <v>61</v>
      </c>
      <c r="C4" s="8">
        <v>35</v>
      </c>
      <c r="D4" s="8">
        <v>65</v>
      </c>
      <c r="E4" s="8">
        <v>87</v>
      </c>
      <c r="F4" s="8">
        <v>55</v>
      </c>
      <c r="G4" s="8">
        <v>25</v>
      </c>
      <c r="H4" s="8">
        <v>98</v>
      </c>
      <c r="I4" s="8">
        <v>12</v>
      </c>
      <c r="J4" s="8">
        <v>98</v>
      </c>
      <c r="K4" s="8">
        <f t="shared" si="1"/>
        <v>475</v>
      </c>
      <c r="L4" s="9">
        <f t="shared" ref="L4:L12" si="7">K4/800*100</f>
        <v>59.375</v>
      </c>
      <c r="M4" s="8" t="s">
        <v>26</v>
      </c>
      <c r="N4" s="8" t="str">
        <f t="shared" si="2"/>
        <v>40000</v>
      </c>
      <c r="O4" s="8" t="str">
        <f t="shared" si="3"/>
        <v>0</v>
      </c>
      <c r="P4" s="8" t="s">
        <v>31</v>
      </c>
      <c r="Q4" s="8" t="str">
        <f t="shared" si="4"/>
        <v>2000</v>
      </c>
      <c r="R4" s="8" t="s">
        <v>37</v>
      </c>
      <c r="S4" s="8">
        <f t="shared" si="0"/>
        <v>0</v>
      </c>
      <c r="T4" s="8" t="str">
        <f t="shared" si="5"/>
        <v>0%</v>
      </c>
      <c r="U4" s="8">
        <f t="shared" si="6"/>
        <v>42000</v>
      </c>
      <c r="V4" s="1"/>
      <c r="W4" s="1"/>
      <c r="X4" s="1"/>
    </row>
    <row r="5" spans="1:24" x14ac:dyDescent="0.3">
      <c r="A5" s="8">
        <v>4</v>
      </c>
      <c r="B5" s="8" t="s">
        <v>59</v>
      </c>
      <c r="C5" s="8">
        <v>0</v>
      </c>
      <c r="D5" s="8">
        <v>0</v>
      </c>
      <c r="E5" s="8">
        <v>54</v>
      </c>
      <c r="F5" s="8">
        <v>0</v>
      </c>
      <c r="G5" s="8">
        <v>0</v>
      </c>
      <c r="H5" s="8">
        <v>0</v>
      </c>
      <c r="I5" s="8">
        <v>0</v>
      </c>
      <c r="J5" s="8">
        <v>78</v>
      </c>
      <c r="K5" s="8">
        <f t="shared" si="1"/>
        <v>132</v>
      </c>
      <c r="L5" s="9">
        <f t="shared" si="7"/>
        <v>16.5</v>
      </c>
      <c r="M5" s="8" t="s">
        <v>27</v>
      </c>
      <c r="N5" s="8" t="str">
        <f t="shared" si="2"/>
        <v>80000</v>
      </c>
      <c r="O5" s="8" t="str">
        <f t="shared" si="3"/>
        <v>0</v>
      </c>
      <c r="P5" s="8" t="s">
        <v>32</v>
      </c>
      <c r="Q5" s="8" t="str">
        <f t="shared" si="4"/>
        <v>0</v>
      </c>
      <c r="R5" s="8" t="s">
        <v>38</v>
      </c>
      <c r="S5" s="8">
        <f t="shared" si="0"/>
        <v>24000</v>
      </c>
      <c r="T5" s="8" t="str">
        <f t="shared" si="5"/>
        <v>30%</v>
      </c>
      <c r="U5" s="8">
        <f t="shared" si="6"/>
        <v>56000</v>
      </c>
      <c r="V5" s="1"/>
      <c r="W5" s="1"/>
      <c r="X5" s="1"/>
    </row>
    <row r="6" spans="1:24" x14ac:dyDescent="0.3">
      <c r="A6" s="8">
        <v>5</v>
      </c>
      <c r="B6" s="8" t="s">
        <v>60</v>
      </c>
      <c r="C6" s="8">
        <v>98</v>
      </c>
      <c r="D6" s="8">
        <v>78</v>
      </c>
      <c r="E6" s="8">
        <v>32</v>
      </c>
      <c r="F6" s="8">
        <v>54</v>
      </c>
      <c r="G6" s="8">
        <v>45</v>
      </c>
      <c r="H6" s="8">
        <v>78</v>
      </c>
      <c r="I6" s="8">
        <v>54</v>
      </c>
      <c r="J6" s="8">
        <v>87</v>
      </c>
      <c r="K6" s="8">
        <f t="shared" si="1"/>
        <v>526</v>
      </c>
      <c r="L6" s="9">
        <f t="shared" si="7"/>
        <v>65.75</v>
      </c>
      <c r="M6" s="8" t="s">
        <v>23</v>
      </c>
      <c r="N6" s="8" t="str">
        <f t="shared" si="2"/>
        <v>70000</v>
      </c>
      <c r="O6" s="8">
        <f t="shared" si="3"/>
        <v>4900.0000000000009</v>
      </c>
      <c r="P6" s="8" t="s">
        <v>32</v>
      </c>
      <c r="Q6" s="8" t="str">
        <f t="shared" si="4"/>
        <v>0</v>
      </c>
      <c r="R6" s="8" t="s">
        <v>39</v>
      </c>
      <c r="S6" s="8">
        <f t="shared" si="0"/>
        <v>35000</v>
      </c>
      <c r="T6" s="8" t="str">
        <f t="shared" si="5"/>
        <v>50%</v>
      </c>
      <c r="U6" s="8">
        <f t="shared" si="6"/>
        <v>30100</v>
      </c>
      <c r="V6" s="1"/>
      <c r="W6" s="1"/>
      <c r="X6" s="1"/>
    </row>
    <row r="7" spans="1:24" x14ac:dyDescent="0.3">
      <c r="A7" s="8">
        <v>6</v>
      </c>
      <c r="B7" s="8" t="s">
        <v>58</v>
      </c>
      <c r="C7" s="8">
        <v>78</v>
      </c>
      <c r="D7" s="8">
        <v>54</v>
      </c>
      <c r="E7" s="8">
        <v>12</v>
      </c>
      <c r="F7" s="8">
        <v>99</v>
      </c>
      <c r="G7" s="8">
        <v>99</v>
      </c>
      <c r="H7" s="8">
        <v>99</v>
      </c>
      <c r="I7" s="8">
        <v>78</v>
      </c>
      <c r="J7" s="8">
        <v>99</v>
      </c>
      <c r="K7" s="8">
        <f t="shared" si="1"/>
        <v>618</v>
      </c>
      <c r="L7" s="9">
        <f t="shared" si="7"/>
        <v>77.25</v>
      </c>
      <c r="M7" s="8" t="s">
        <v>26</v>
      </c>
      <c r="N7" s="8" t="str">
        <f t="shared" si="2"/>
        <v>40000</v>
      </c>
      <c r="O7" s="8">
        <f t="shared" si="3"/>
        <v>4000</v>
      </c>
      <c r="P7" s="8" t="s">
        <v>31</v>
      </c>
      <c r="Q7" s="8" t="str">
        <f t="shared" si="4"/>
        <v>2000</v>
      </c>
      <c r="R7" s="8" t="s">
        <v>39</v>
      </c>
      <c r="S7" s="8">
        <f t="shared" si="0"/>
        <v>20000</v>
      </c>
      <c r="T7" s="8" t="str">
        <f t="shared" si="5"/>
        <v>50%</v>
      </c>
      <c r="U7" s="8">
        <f t="shared" si="6"/>
        <v>18000</v>
      </c>
      <c r="V7" s="1"/>
      <c r="W7" s="1"/>
      <c r="X7" s="1"/>
    </row>
    <row r="8" spans="1:24" x14ac:dyDescent="0.3">
      <c r="A8" s="8">
        <v>7</v>
      </c>
      <c r="B8" s="8" t="s">
        <v>18</v>
      </c>
      <c r="C8" s="8">
        <v>87</v>
      </c>
      <c r="D8" s="8">
        <v>54</v>
      </c>
      <c r="E8" s="8">
        <v>45</v>
      </c>
      <c r="F8" s="8">
        <v>87</v>
      </c>
      <c r="G8" s="8">
        <v>65</v>
      </c>
      <c r="H8" s="8">
        <v>12</v>
      </c>
      <c r="I8" s="8">
        <v>98</v>
      </c>
      <c r="J8" s="8">
        <v>21</v>
      </c>
      <c r="K8" s="8">
        <f t="shared" si="1"/>
        <v>469</v>
      </c>
      <c r="L8" s="9">
        <f t="shared" si="7"/>
        <v>58.625000000000007</v>
      </c>
      <c r="M8" s="8" t="s">
        <v>27</v>
      </c>
      <c r="N8" s="8" t="str">
        <f t="shared" si="2"/>
        <v>80000</v>
      </c>
      <c r="O8" s="8" t="str">
        <f t="shared" si="3"/>
        <v>0</v>
      </c>
      <c r="P8" s="8" t="s">
        <v>32</v>
      </c>
      <c r="Q8" s="8" t="str">
        <f t="shared" si="4"/>
        <v>0</v>
      </c>
      <c r="R8" s="8" t="s">
        <v>40</v>
      </c>
      <c r="S8" s="8">
        <f t="shared" si="0"/>
        <v>32000</v>
      </c>
      <c r="T8" s="8" t="str">
        <f t="shared" si="5"/>
        <v>40%</v>
      </c>
      <c r="U8" s="8">
        <f t="shared" si="6"/>
        <v>48000</v>
      </c>
      <c r="V8" s="1"/>
      <c r="W8" s="1"/>
      <c r="X8" s="1"/>
    </row>
    <row r="9" spans="1:24" x14ac:dyDescent="0.3">
      <c r="A9" s="8">
        <v>8</v>
      </c>
      <c r="B9" s="8" t="s">
        <v>19</v>
      </c>
      <c r="C9" s="8">
        <v>56</v>
      </c>
      <c r="D9" s="8">
        <v>98</v>
      </c>
      <c r="E9" s="8">
        <v>54</v>
      </c>
      <c r="F9" s="8">
        <v>54</v>
      </c>
      <c r="G9" s="8">
        <v>65</v>
      </c>
      <c r="H9" s="8">
        <v>45</v>
      </c>
      <c r="I9" s="8">
        <v>65</v>
      </c>
      <c r="J9" s="8">
        <v>38</v>
      </c>
      <c r="K9" s="8">
        <f t="shared" si="1"/>
        <v>475</v>
      </c>
      <c r="L9" s="9">
        <f t="shared" si="7"/>
        <v>59.375</v>
      </c>
      <c r="M9" s="8" t="s">
        <v>26</v>
      </c>
      <c r="N9" s="8" t="str">
        <f t="shared" si="2"/>
        <v>40000</v>
      </c>
      <c r="O9" s="8" t="str">
        <f t="shared" si="3"/>
        <v>0</v>
      </c>
      <c r="P9" s="8" t="s">
        <v>31</v>
      </c>
      <c r="Q9" s="8" t="str">
        <f t="shared" si="4"/>
        <v>2000</v>
      </c>
      <c r="R9" s="8" t="s">
        <v>37</v>
      </c>
      <c r="S9" s="8">
        <f t="shared" si="0"/>
        <v>0</v>
      </c>
      <c r="T9" s="8" t="str">
        <f t="shared" si="5"/>
        <v>0%</v>
      </c>
      <c r="U9" s="8">
        <f t="shared" si="6"/>
        <v>42000</v>
      </c>
      <c r="V9" s="1"/>
      <c r="W9" s="1"/>
      <c r="X9" s="1"/>
    </row>
    <row r="10" spans="1:24" x14ac:dyDescent="0.3">
      <c r="A10" s="8">
        <v>9</v>
      </c>
      <c r="B10" s="8" t="s">
        <v>55</v>
      </c>
      <c r="C10" s="8">
        <v>21</v>
      </c>
      <c r="D10" s="8">
        <v>65</v>
      </c>
      <c r="E10" s="8">
        <v>78</v>
      </c>
      <c r="F10" s="8">
        <v>81</v>
      </c>
      <c r="G10" s="8">
        <v>56</v>
      </c>
      <c r="H10" s="8">
        <v>54</v>
      </c>
      <c r="I10" s="8">
        <v>45</v>
      </c>
      <c r="J10" s="8">
        <v>88</v>
      </c>
      <c r="K10" s="8">
        <f t="shared" si="1"/>
        <v>488</v>
      </c>
      <c r="L10" s="9">
        <f t="shared" si="7"/>
        <v>61</v>
      </c>
      <c r="M10" s="8" t="s">
        <v>23</v>
      </c>
      <c r="N10" s="8" t="str">
        <f t="shared" si="2"/>
        <v>70000</v>
      </c>
      <c r="O10" s="8" t="str">
        <f t="shared" si="3"/>
        <v>0</v>
      </c>
      <c r="P10" s="8" t="s">
        <v>32</v>
      </c>
      <c r="Q10" s="8" t="str">
        <f t="shared" si="4"/>
        <v>0</v>
      </c>
      <c r="R10" s="8" t="s">
        <v>40</v>
      </c>
      <c r="S10" s="8">
        <f t="shared" si="0"/>
        <v>28000</v>
      </c>
      <c r="T10" s="8" t="str">
        <f t="shared" si="5"/>
        <v>40%</v>
      </c>
      <c r="U10" s="8">
        <f t="shared" si="6"/>
        <v>42000</v>
      </c>
      <c r="V10" s="1"/>
      <c r="W10" s="1"/>
      <c r="X10" s="1"/>
    </row>
    <row r="11" spans="1:24" x14ac:dyDescent="0.3">
      <c r="A11" s="8">
        <v>10</v>
      </c>
      <c r="B11" s="8" t="s">
        <v>56</v>
      </c>
      <c r="C11" s="8">
        <v>38</v>
      </c>
      <c r="D11" s="8">
        <v>78</v>
      </c>
      <c r="E11" s="8">
        <v>98</v>
      </c>
      <c r="F11" s="8">
        <v>91</v>
      </c>
      <c r="G11" s="8">
        <v>45</v>
      </c>
      <c r="H11" s="8">
        <v>78</v>
      </c>
      <c r="I11" s="8">
        <v>78</v>
      </c>
      <c r="J11" s="8">
        <v>78</v>
      </c>
      <c r="K11" s="8">
        <f t="shared" si="1"/>
        <v>584</v>
      </c>
      <c r="L11" s="9">
        <f t="shared" si="7"/>
        <v>73</v>
      </c>
      <c r="M11" s="8" t="s">
        <v>23</v>
      </c>
      <c r="N11" s="8" t="str">
        <f t="shared" si="2"/>
        <v>70000</v>
      </c>
      <c r="O11" s="8">
        <f t="shared" si="3"/>
        <v>4900.0000000000009</v>
      </c>
      <c r="P11" s="8" t="s">
        <v>31</v>
      </c>
      <c r="Q11" s="8" t="str">
        <f t="shared" si="4"/>
        <v>2000</v>
      </c>
      <c r="R11" s="8" t="s">
        <v>38</v>
      </c>
      <c r="S11" s="8">
        <f t="shared" si="0"/>
        <v>21000</v>
      </c>
      <c r="T11" s="8" t="str">
        <f t="shared" si="5"/>
        <v>30%</v>
      </c>
      <c r="U11" s="8">
        <f t="shared" si="6"/>
        <v>46100</v>
      </c>
      <c r="V11" s="1"/>
      <c r="W11" s="1"/>
      <c r="X11" s="1"/>
    </row>
    <row r="12" spans="1:24" x14ac:dyDescent="0.3">
      <c r="A12" s="8">
        <v>11</v>
      </c>
      <c r="B12" s="8" t="s">
        <v>57</v>
      </c>
      <c r="C12" s="8">
        <v>88</v>
      </c>
      <c r="D12" s="8">
        <v>99</v>
      </c>
      <c r="E12" s="8">
        <v>99</v>
      </c>
      <c r="F12" s="8">
        <v>92</v>
      </c>
      <c r="G12" s="8">
        <v>58</v>
      </c>
      <c r="H12" s="8">
        <v>98</v>
      </c>
      <c r="I12" s="8">
        <v>54</v>
      </c>
      <c r="J12" s="8">
        <v>98</v>
      </c>
      <c r="K12" s="8">
        <f t="shared" si="1"/>
        <v>686</v>
      </c>
      <c r="L12" s="9">
        <f t="shared" si="7"/>
        <v>85.75</v>
      </c>
      <c r="M12" s="8" t="s">
        <v>25</v>
      </c>
      <c r="N12" s="8" t="str">
        <f t="shared" si="2"/>
        <v>55000</v>
      </c>
      <c r="O12" s="8">
        <f t="shared" si="3"/>
        <v>8250</v>
      </c>
      <c r="P12" s="8" t="s">
        <v>31</v>
      </c>
      <c r="Q12" s="8" t="str">
        <f t="shared" si="4"/>
        <v>2000</v>
      </c>
      <c r="R12" s="8" t="s">
        <v>38</v>
      </c>
      <c r="S12" s="8">
        <f t="shared" si="0"/>
        <v>16500</v>
      </c>
      <c r="T12" s="8" t="str">
        <f t="shared" si="5"/>
        <v>30%</v>
      </c>
      <c r="U12" s="8">
        <f t="shared" si="6"/>
        <v>32250</v>
      </c>
      <c r="V12" s="1"/>
      <c r="W12" s="1"/>
      <c r="X12" s="1"/>
    </row>
    <row r="13" spans="1:2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3">
      <c r="A18" s="1"/>
      <c r="B18" s="1"/>
      <c r="C18" s="1"/>
      <c r="D18" s="1"/>
      <c r="E18" s="1"/>
      <c r="F18" s="1"/>
      <c r="G18" s="1">
        <f>55000*30/100</f>
        <v>16500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3">
      <c r="A19" s="1"/>
      <c r="B19" s="4"/>
      <c r="C19" s="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8" x14ac:dyDescent="0.35">
      <c r="A20" s="2"/>
      <c r="B20" s="6"/>
      <c r="C20" s="7"/>
      <c r="D20" s="3"/>
      <c r="E20" s="1"/>
      <c r="F20" s="1"/>
      <c r="G20" s="1">
        <f>N2*7/100</f>
        <v>3850</v>
      </c>
      <c r="H20" s="1"/>
      <c r="I20" s="1"/>
      <c r="J20" s="1"/>
      <c r="K20" s="1"/>
      <c r="L20" s="1" t="str">
        <f>UPPER(L21)</f>
        <v>UNICHAR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8" x14ac:dyDescent="0.35">
      <c r="A21" s="2"/>
      <c r="B21" s="6"/>
      <c r="C21" s="7"/>
      <c r="D21" s="3"/>
      <c r="E21" s="1"/>
      <c r="F21" s="1"/>
      <c r="G21" s="1"/>
      <c r="H21" s="1"/>
      <c r="I21" s="1"/>
      <c r="J21" s="1"/>
      <c r="K21" s="1"/>
      <c r="L21" s="1" t="s">
        <v>43</v>
      </c>
      <c r="M21" s="1">
        <f>VALUE(G20)</f>
        <v>3850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8" x14ac:dyDescent="0.35">
      <c r="A22" s="2"/>
      <c r="B22" s="6"/>
      <c r="C22" s="7"/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8" x14ac:dyDescent="0.35">
      <c r="A23" s="2"/>
      <c r="B23" s="6"/>
      <c r="C23" s="7"/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3">
      <c r="A24" s="1"/>
      <c r="B24" s="5"/>
      <c r="C24" s="5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</sheetData>
  <dataValidations count="3">
    <dataValidation type="list" allowBlank="1" showInputMessage="1" showErrorMessage="1" sqref="R2:R12" xr:uid="{00000000-0002-0000-0000-000000000000}">
      <formula1>"General,OBC,SC,ST,"</formula1>
    </dataValidation>
    <dataValidation type="list" allowBlank="1" showInputMessage="1" showErrorMessage="1" sqref="M2:M12" xr:uid="{00000000-0002-0000-0000-000001000000}">
      <formula1>"BCA,B.tech,MCA,MBA,BBA,B.sc"</formula1>
    </dataValidation>
    <dataValidation type="list" allowBlank="1" showInputMessage="1" showErrorMessage="1" sqref="P2:P12" xr:uid="{00000000-0002-0000-0000-000002000000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topLeftCell="B1" workbookViewId="0">
      <selection activeCell="K21" sqref="K21"/>
    </sheetView>
  </sheetViews>
  <sheetFormatPr defaultRowHeight="14.4" x14ac:dyDescent="0.3"/>
  <sheetData>
    <row r="1" spans="1:8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10" t="s">
        <v>44</v>
      </c>
    </row>
    <row r="2" spans="1:8" x14ac:dyDescent="0.3">
      <c r="A2" s="8">
        <v>1</v>
      </c>
      <c r="B2" s="8" t="s">
        <v>12</v>
      </c>
      <c r="C2" s="8">
        <v>80</v>
      </c>
      <c r="D2" s="8">
        <v>78</v>
      </c>
      <c r="E2" s="8">
        <v>98</v>
      </c>
      <c r="F2" s="8">
        <v>88</v>
      </c>
      <c r="G2" s="8">
        <v>88</v>
      </c>
      <c r="H2" s="10">
        <v>45</v>
      </c>
    </row>
    <row r="3" spans="1:8" x14ac:dyDescent="0.3">
      <c r="A3" s="8">
        <v>2</v>
      </c>
      <c r="B3" s="8" t="s">
        <v>13</v>
      </c>
      <c r="C3" s="8">
        <v>70</v>
      </c>
      <c r="D3" s="8">
        <v>95</v>
      </c>
      <c r="E3" s="8">
        <v>89</v>
      </c>
      <c r="F3" s="8">
        <v>77</v>
      </c>
      <c r="G3" s="8">
        <v>78</v>
      </c>
      <c r="H3" s="10">
        <v>65</v>
      </c>
    </row>
    <row r="4" spans="1:8" x14ac:dyDescent="0.3">
      <c r="A4" s="8">
        <v>3</v>
      </c>
      <c r="B4" s="8" t="s">
        <v>14</v>
      </c>
      <c r="C4" s="8">
        <v>35</v>
      </c>
      <c r="D4" s="8">
        <v>65</v>
      </c>
      <c r="E4" s="8">
        <v>87</v>
      </c>
      <c r="F4" s="8">
        <v>55</v>
      </c>
      <c r="G4" s="8">
        <v>25</v>
      </c>
      <c r="H4" s="10">
        <v>65</v>
      </c>
    </row>
    <row r="5" spans="1:8" x14ac:dyDescent="0.3">
      <c r="A5" s="8">
        <v>4</v>
      </c>
      <c r="B5" s="8" t="s">
        <v>15</v>
      </c>
      <c r="C5" s="8">
        <v>0</v>
      </c>
      <c r="D5" s="8">
        <v>0</v>
      </c>
      <c r="E5" s="8">
        <v>54</v>
      </c>
      <c r="F5" s="8">
        <v>0</v>
      </c>
      <c r="G5" s="8">
        <v>0</v>
      </c>
      <c r="H5" s="10">
        <v>43</v>
      </c>
    </row>
    <row r="6" spans="1:8" x14ac:dyDescent="0.3">
      <c r="A6" s="8">
        <v>5</v>
      </c>
      <c r="B6" s="8" t="s">
        <v>16</v>
      </c>
      <c r="C6" s="8">
        <v>98</v>
      </c>
      <c r="D6" s="8">
        <v>78</v>
      </c>
      <c r="E6" s="8">
        <v>32</v>
      </c>
      <c r="F6" s="8">
        <v>54</v>
      </c>
      <c r="G6" s="8">
        <v>45</v>
      </c>
      <c r="H6" s="10">
        <v>45</v>
      </c>
    </row>
    <row r="7" spans="1:8" x14ac:dyDescent="0.3">
      <c r="A7" s="8">
        <v>6</v>
      </c>
      <c r="B7" s="8" t="s">
        <v>17</v>
      </c>
      <c r="C7" s="8">
        <v>78</v>
      </c>
      <c r="D7" s="8">
        <v>54</v>
      </c>
      <c r="E7" s="8">
        <v>12</v>
      </c>
      <c r="F7" s="8">
        <v>99</v>
      </c>
      <c r="G7" s="8">
        <v>99</v>
      </c>
      <c r="H7" s="10">
        <v>34</v>
      </c>
    </row>
    <row r="8" spans="1:8" x14ac:dyDescent="0.3">
      <c r="A8" s="8">
        <v>7</v>
      </c>
      <c r="B8" s="8" t="s">
        <v>18</v>
      </c>
      <c r="C8" s="8">
        <v>87</v>
      </c>
      <c r="D8" s="8">
        <v>54</v>
      </c>
      <c r="E8" s="8">
        <v>45</v>
      </c>
      <c r="F8" s="8">
        <v>87</v>
      </c>
      <c r="G8" s="8">
        <v>65</v>
      </c>
      <c r="H8" s="10">
        <v>65</v>
      </c>
    </row>
    <row r="9" spans="1:8" x14ac:dyDescent="0.3">
      <c r="A9" s="8">
        <v>8</v>
      </c>
      <c r="B9" s="8" t="s">
        <v>19</v>
      </c>
      <c r="C9" s="8">
        <v>56</v>
      </c>
      <c r="D9" s="8">
        <v>98</v>
      </c>
      <c r="E9" s="8">
        <v>54</v>
      </c>
      <c r="F9" s="8">
        <v>54</v>
      </c>
      <c r="G9" s="8">
        <v>65</v>
      </c>
      <c r="H9" s="10">
        <v>76</v>
      </c>
    </row>
    <row r="10" spans="1:8" x14ac:dyDescent="0.3">
      <c r="A10" s="8">
        <v>9</v>
      </c>
      <c r="B10" s="8" t="s">
        <v>20</v>
      </c>
      <c r="C10" s="8">
        <v>21</v>
      </c>
      <c r="D10" s="8">
        <v>65</v>
      </c>
      <c r="E10" s="8">
        <v>78</v>
      </c>
      <c r="F10" s="8">
        <v>81</v>
      </c>
      <c r="G10" s="8">
        <v>56</v>
      </c>
      <c r="H10" s="10">
        <v>78</v>
      </c>
    </row>
    <row r="11" spans="1:8" x14ac:dyDescent="0.3">
      <c r="A11" s="8">
        <v>10</v>
      </c>
      <c r="B11" s="8" t="s">
        <v>21</v>
      </c>
      <c r="C11" s="8">
        <v>38</v>
      </c>
      <c r="D11" s="8">
        <v>78</v>
      </c>
      <c r="E11" s="8">
        <v>98</v>
      </c>
      <c r="F11" s="8">
        <v>91</v>
      </c>
      <c r="G11" s="8">
        <v>45</v>
      </c>
      <c r="H11" s="10">
        <v>67</v>
      </c>
    </row>
    <row r="12" spans="1:8" x14ac:dyDescent="0.3">
      <c r="A12" s="8">
        <v>11</v>
      </c>
      <c r="B12" s="8" t="s">
        <v>41</v>
      </c>
      <c r="C12" s="8">
        <v>88</v>
      </c>
      <c r="D12" s="8">
        <v>99</v>
      </c>
      <c r="E12" s="8">
        <v>99</v>
      </c>
      <c r="F12" s="8">
        <v>92</v>
      </c>
      <c r="G12" s="8">
        <v>58</v>
      </c>
      <c r="H12" s="10">
        <v>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77960-8C32-480E-B3A5-738AF2E98FD4}">
  <dimension ref="A1:E23"/>
  <sheetViews>
    <sheetView workbookViewId="0">
      <selection activeCell="G7" sqref="G7"/>
    </sheetView>
  </sheetViews>
  <sheetFormatPr defaultRowHeight="14.4" x14ac:dyDescent="0.3"/>
  <cols>
    <col min="1" max="1" width="25.88671875" customWidth="1"/>
    <col min="2" max="2" width="29.21875" customWidth="1"/>
    <col min="3" max="3" width="25.77734375" customWidth="1"/>
    <col min="4" max="4" width="16" customWidth="1"/>
  </cols>
  <sheetData>
    <row r="1" spans="1:5" x14ac:dyDescent="0.3">
      <c r="A1" t="s">
        <v>45</v>
      </c>
      <c r="B1" t="s">
        <v>47</v>
      </c>
      <c r="C1" t="s">
        <v>48</v>
      </c>
      <c r="D1" t="s">
        <v>49</v>
      </c>
      <c r="E1" t="s">
        <v>50</v>
      </c>
    </row>
    <row r="2" spans="1:5" x14ac:dyDescent="0.3">
      <c r="A2" t="s">
        <v>46</v>
      </c>
      <c r="B2" s="11">
        <v>0.35</v>
      </c>
      <c r="C2" s="11">
        <v>0.45</v>
      </c>
      <c r="D2" s="11">
        <v>0.15</v>
      </c>
      <c r="E2" s="11">
        <v>0.05</v>
      </c>
    </row>
    <row r="18" spans="1:4" x14ac:dyDescent="0.3">
      <c r="A18" t="s">
        <v>45</v>
      </c>
      <c r="B18" t="s">
        <v>51</v>
      </c>
      <c r="C18" t="s">
        <v>52</v>
      </c>
      <c r="D18" t="s">
        <v>53</v>
      </c>
    </row>
    <row r="19" spans="1:4" x14ac:dyDescent="0.3">
      <c r="A19" t="s">
        <v>47</v>
      </c>
      <c r="B19">
        <v>35</v>
      </c>
      <c r="C19">
        <f>60*B19/100</f>
        <v>21</v>
      </c>
      <c r="D19">
        <f>C19/60*360</f>
        <v>125.99999999999999</v>
      </c>
    </row>
    <row r="20" spans="1:4" x14ac:dyDescent="0.3">
      <c r="A20" t="s">
        <v>48</v>
      </c>
      <c r="B20">
        <v>45</v>
      </c>
      <c r="C20">
        <f t="shared" ref="C20:C23" si="0">60*B20/100</f>
        <v>27</v>
      </c>
      <c r="D20">
        <f t="shared" ref="D20:D22" si="1">C20/60*360</f>
        <v>162</v>
      </c>
    </row>
    <row r="21" spans="1:4" x14ac:dyDescent="0.3">
      <c r="A21" t="s">
        <v>49</v>
      </c>
      <c r="B21">
        <v>15</v>
      </c>
      <c r="C21">
        <f t="shared" si="0"/>
        <v>9</v>
      </c>
      <c r="D21">
        <f t="shared" si="1"/>
        <v>54</v>
      </c>
    </row>
    <row r="22" spans="1:4" x14ac:dyDescent="0.3">
      <c r="A22" t="s">
        <v>50</v>
      </c>
      <c r="B22">
        <v>5</v>
      </c>
      <c r="C22">
        <f t="shared" si="0"/>
        <v>3</v>
      </c>
      <c r="D22">
        <f t="shared" si="1"/>
        <v>18</v>
      </c>
    </row>
    <row r="23" spans="1:4" x14ac:dyDescent="0.3">
      <c r="A23" t="s">
        <v>54</v>
      </c>
      <c r="B23">
        <v>100</v>
      </c>
      <c r="C23">
        <f t="shared" si="0"/>
        <v>60</v>
      </c>
      <c r="D23">
        <f>D19+D20+D21+D22</f>
        <v>360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Ataullah Shaikh</dc:creator>
  <cp:lastModifiedBy>RANA_SUMAN _SINGH</cp:lastModifiedBy>
  <dcterms:created xsi:type="dcterms:W3CDTF">2024-03-05T09:55:49Z</dcterms:created>
  <dcterms:modified xsi:type="dcterms:W3CDTF">2024-03-06T09:41:16Z</dcterms:modified>
</cp:coreProperties>
</file>