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8.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9.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10.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pivotTables/pivotTable11.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SUDIPTA KUMAR PAUL\Desktop\Internship\unified mentor\Project1 amazon sales\"/>
    </mc:Choice>
  </mc:AlternateContent>
  <xr:revisionPtr revIDLastSave="0" documentId="13_ncr:1_{626A28AC-34CE-40D9-A974-65DC7A03DE73}" xr6:coauthVersionLast="47" xr6:coauthVersionMax="47" xr10:uidLastSave="{00000000-0000-0000-0000-000000000000}"/>
  <bookViews>
    <workbookView xWindow="-108" yWindow="-108" windowWidth="23256" windowHeight="12456" tabRatio="641" xr2:uid="{3DE98E72-641B-4485-925D-FC3A6D7D125D}"/>
  </bookViews>
  <sheets>
    <sheet name="data" sheetId="1" r:id="rId1"/>
    <sheet name="ques" sheetId="3" r:id="rId2"/>
    <sheet name="KPI" sheetId="6" r:id="rId3"/>
    <sheet name="4" sheetId="7" r:id="rId4"/>
    <sheet name="5" sheetId="8" r:id="rId5"/>
    <sheet name="6" sheetId="9" r:id="rId6"/>
    <sheet name="7" sheetId="11" r:id="rId7"/>
    <sheet name="8" sheetId="10" r:id="rId8"/>
    <sheet name="9" sheetId="12" r:id="rId9"/>
    <sheet name="10" sheetId="13" r:id="rId10"/>
    <sheet name="11" sheetId="19" r:id="rId11"/>
    <sheet name="Dashboard" sheetId="15" r:id="rId12"/>
    <sheet name="Conclusion" sheetId="17" r:id="rId13"/>
  </sheets>
  <definedNames>
    <definedName name="_xlnm._FilterDatabase" localSheetId="0" hidden="1">data!$A$1:$Q$101</definedName>
    <definedName name="Slicer_Order_Year">#N/A</definedName>
  </definedNames>
  <calcPr calcId="191029"/>
  <pivotCaches>
    <pivotCache cacheId="0"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C3" i="15" l="1"/>
  <c r="Z3" i="15"/>
  <c r="W3" i="15"/>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2" i="1"/>
  <c r="K101" i="1"/>
  <c r="G101" i="1"/>
  <c r="K100" i="1"/>
  <c r="G100" i="1"/>
  <c r="K99" i="1"/>
  <c r="G99" i="1"/>
  <c r="K98" i="1"/>
  <c r="G98" i="1"/>
  <c r="K97" i="1"/>
  <c r="G97" i="1"/>
  <c r="K96" i="1"/>
  <c r="G96" i="1"/>
  <c r="K95" i="1"/>
  <c r="G95" i="1"/>
  <c r="K94" i="1"/>
  <c r="G94" i="1"/>
  <c r="K93" i="1"/>
  <c r="G93" i="1"/>
  <c r="K92" i="1"/>
  <c r="G92" i="1"/>
  <c r="K91" i="1"/>
  <c r="G91" i="1"/>
  <c r="K90" i="1"/>
  <c r="G90" i="1"/>
  <c r="K89" i="1"/>
  <c r="G89" i="1"/>
  <c r="K88" i="1"/>
  <c r="G88" i="1"/>
  <c r="K87" i="1"/>
  <c r="G87" i="1"/>
  <c r="K86" i="1"/>
  <c r="G86" i="1"/>
  <c r="K85" i="1"/>
  <c r="G85" i="1"/>
  <c r="K84" i="1"/>
  <c r="G84" i="1"/>
  <c r="K83" i="1"/>
  <c r="G83" i="1"/>
  <c r="K82" i="1"/>
  <c r="G82" i="1"/>
  <c r="K81" i="1"/>
  <c r="G81" i="1"/>
  <c r="K80" i="1"/>
  <c r="G80" i="1"/>
  <c r="K79" i="1"/>
  <c r="G79" i="1"/>
  <c r="K78" i="1"/>
  <c r="G78" i="1"/>
  <c r="K77" i="1"/>
  <c r="G77" i="1"/>
  <c r="K76" i="1"/>
  <c r="G76" i="1"/>
  <c r="K75" i="1"/>
  <c r="G75" i="1"/>
  <c r="K74" i="1"/>
  <c r="G74" i="1"/>
  <c r="K73" i="1"/>
  <c r="G73" i="1"/>
  <c r="K72" i="1"/>
  <c r="G72" i="1"/>
  <c r="K71" i="1"/>
  <c r="G71" i="1"/>
  <c r="K70" i="1"/>
  <c r="G70" i="1"/>
  <c r="K69" i="1"/>
  <c r="G69" i="1"/>
  <c r="K68" i="1"/>
  <c r="G68" i="1"/>
  <c r="K67" i="1"/>
  <c r="G67" i="1"/>
  <c r="K66" i="1"/>
  <c r="G66" i="1"/>
  <c r="K65" i="1"/>
  <c r="G65" i="1"/>
  <c r="K64" i="1"/>
  <c r="G64" i="1"/>
  <c r="K63" i="1"/>
  <c r="G63" i="1"/>
  <c r="K62" i="1"/>
  <c r="G62" i="1"/>
  <c r="K61" i="1"/>
  <c r="G61" i="1"/>
  <c r="K60" i="1"/>
  <c r="G60" i="1"/>
  <c r="K59" i="1"/>
  <c r="G59" i="1"/>
  <c r="K58" i="1"/>
  <c r="G58" i="1"/>
  <c r="K57" i="1"/>
  <c r="G57" i="1"/>
  <c r="K56" i="1"/>
  <c r="G56" i="1"/>
  <c r="K55" i="1"/>
  <c r="G55" i="1"/>
  <c r="K54" i="1"/>
  <c r="G54" i="1"/>
  <c r="K53" i="1"/>
  <c r="G53" i="1"/>
  <c r="K52" i="1"/>
  <c r="G52" i="1"/>
  <c r="K51" i="1"/>
  <c r="G51" i="1"/>
  <c r="K50" i="1"/>
  <c r="G50" i="1"/>
  <c r="K49" i="1"/>
  <c r="G49" i="1"/>
  <c r="K48" i="1"/>
  <c r="G48" i="1"/>
  <c r="K47" i="1"/>
  <c r="G47" i="1"/>
  <c r="K46" i="1"/>
  <c r="G46" i="1"/>
  <c r="K45" i="1"/>
  <c r="G45" i="1"/>
  <c r="K44" i="1"/>
  <c r="G44" i="1"/>
  <c r="K43" i="1"/>
  <c r="G43" i="1"/>
  <c r="K42" i="1"/>
  <c r="G42" i="1"/>
  <c r="K41" i="1"/>
  <c r="G41" i="1"/>
  <c r="K40" i="1"/>
  <c r="G40" i="1"/>
  <c r="K39" i="1"/>
  <c r="G39" i="1"/>
  <c r="K38" i="1"/>
  <c r="G38" i="1"/>
  <c r="K37" i="1"/>
  <c r="G37" i="1"/>
  <c r="K36" i="1"/>
  <c r="G36" i="1"/>
  <c r="K35" i="1"/>
  <c r="G35" i="1"/>
  <c r="K34" i="1"/>
  <c r="G34" i="1"/>
  <c r="K33" i="1"/>
  <c r="G33" i="1"/>
  <c r="K32" i="1"/>
  <c r="G32" i="1"/>
  <c r="K31" i="1"/>
  <c r="G31" i="1"/>
  <c r="K30" i="1"/>
  <c r="G30" i="1"/>
  <c r="K29" i="1"/>
  <c r="G29" i="1"/>
  <c r="K28" i="1"/>
  <c r="G28" i="1"/>
  <c r="K27" i="1"/>
  <c r="G27" i="1"/>
  <c r="K26" i="1"/>
  <c r="G26" i="1"/>
  <c r="K25" i="1"/>
  <c r="G25" i="1"/>
  <c r="K24" i="1"/>
  <c r="G24" i="1"/>
  <c r="K23" i="1"/>
  <c r="G23" i="1"/>
  <c r="K22" i="1"/>
  <c r="G22" i="1"/>
  <c r="K21" i="1"/>
  <c r="G21" i="1"/>
  <c r="K20" i="1"/>
  <c r="G20" i="1"/>
  <c r="K19" i="1"/>
  <c r="G19" i="1"/>
  <c r="K18" i="1"/>
  <c r="G18" i="1"/>
  <c r="K17" i="1"/>
  <c r="G17" i="1"/>
  <c r="K16" i="1"/>
  <c r="G16" i="1"/>
  <c r="K15" i="1"/>
  <c r="G15" i="1"/>
  <c r="K14" i="1"/>
  <c r="G14" i="1"/>
  <c r="K13" i="1"/>
  <c r="G13" i="1"/>
  <c r="K12" i="1"/>
  <c r="G12" i="1"/>
  <c r="K11" i="1"/>
  <c r="G11" i="1"/>
  <c r="K10" i="1"/>
  <c r="G10" i="1"/>
  <c r="K9" i="1"/>
  <c r="G9" i="1"/>
  <c r="K8" i="1"/>
  <c r="G8" i="1"/>
  <c r="K7" i="1"/>
  <c r="G7" i="1"/>
  <c r="K6" i="1"/>
  <c r="G6" i="1"/>
  <c r="K5" i="1"/>
  <c r="G5" i="1"/>
  <c r="K4" i="1"/>
  <c r="G4" i="1"/>
  <c r="K3" i="1"/>
  <c r="G3" i="1"/>
  <c r="K2" i="1"/>
  <c r="G2" i="1"/>
</calcChain>
</file>

<file path=xl/sharedStrings.xml><?xml version="1.0" encoding="utf-8"?>
<sst xmlns="http://schemas.openxmlformats.org/spreadsheetml/2006/main" count="660" uniqueCount="162">
  <si>
    <t>What is the total revenue generated across all regions?</t>
  </si>
  <si>
    <t>How does the number of units sold vary by sales channel?</t>
  </si>
  <si>
    <t>Region</t>
  </si>
  <si>
    <t>Country</t>
  </si>
  <si>
    <t>Item Type</t>
  </si>
  <si>
    <t>Sales Channel</t>
  </si>
  <si>
    <t>Order Priority</t>
  </si>
  <si>
    <t>Order Date</t>
  </si>
  <si>
    <t>Order Year</t>
  </si>
  <si>
    <t>Order ID</t>
  </si>
  <si>
    <t>Ship Date</t>
  </si>
  <si>
    <t>Ship Year</t>
  </si>
  <si>
    <t>Units Sold</t>
  </si>
  <si>
    <t>Unit Price</t>
  </si>
  <si>
    <t>Unit Cost</t>
  </si>
  <si>
    <t>Total Revenue</t>
  </si>
  <si>
    <t>Total Cost</t>
  </si>
  <si>
    <t>Total Profit</t>
  </si>
  <si>
    <t>Australia and Oceania</t>
  </si>
  <si>
    <t>Tuvalu</t>
  </si>
  <si>
    <t>Baby Food</t>
  </si>
  <si>
    <t>Offline</t>
  </si>
  <si>
    <t>H</t>
  </si>
  <si>
    <t>Central America and the Caribbean</t>
  </si>
  <si>
    <t>Grenada</t>
  </si>
  <si>
    <t>Cereal</t>
  </si>
  <si>
    <t>Online</t>
  </si>
  <si>
    <t>C</t>
  </si>
  <si>
    <t>Europe</t>
  </si>
  <si>
    <t>Russia</t>
  </si>
  <si>
    <t>Office Supplies</t>
  </si>
  <si>
    <t>L</t>
  </si>
  <si>
    <t>Sub-Saharan Africa</t>
  </si>
  <si>
    <t>Sao Tome and Principe</t>
  </si>
  <si>
    <t>Fruits</t>
  </si>
  <si>
    <t>Rwanda</t>
  </si>
  <si>
    <t>Solomon Islands</t>
  </si>
  <si>
    <t>Angola</t>
  </si>
  <si>
    <t>Household</t>
  </si>
  <si>
    <t>M</t>
  </si>
  <si>
    <t>Burkina Faso</t>
  </si>
  <si>
    <t>Vegetables</t>
  </si>
  <si>
    <t>Republic of the Congo</t>
  </si>
  <si>
    <t>Personal Care</t>
  </si>
  <si>
    <t>Senegal</t>
  </si>
  <si>
    <t>Asia</t>
  </si>
  <si>
    <t>Kyrgyzstan</t>
  </si>
  <si>
    <t>Cape Verde</t>
  </si>
  <si>
    <t>Clothes</t>
  </si>
  <si>
    <t>Bangladesh</t>
  </si>
  <si>
    <t>Honduras</t>
  </si>
  <si>
    <t>Mongolia</t>
  </si>
  <si>
    <t>Bulgaria</t>
  </si>
  <si>
    <t>Sri Lanka</t>
  </si>
  <si>
    <t>Cosmetics</t>
  </si>
  <si>
    <t>Cameroon</t>
  </si>
  <si>
    <t>Beverages</t>
  </si>
  <si>
    <t>Turkmenistan</t>
  </si>
  <si>
    <t>East Timor</t>
  </si>
  <si>
    <t>Meat</t>
  </si>
  <si>
    <t>Norway</t>
  </si>
  <si>
    <t>Portugal</t>
  </si>
  <si>
    <t>Snacks</t>
  </si>
  <si>
    <t>New Zealand</t>
  </si>
  <si>
    <t xml:space="preserve">Moldova </t>
  </si>
  <si>
    <t>France</t>
  </si>
  <si>
    <t>Kiribati</t>
  </si>
  <si>
    <t>Mali</t>
  </si>
  <si>
    <t>The Gambia</t>
  </si>
  <si>
    <t>Switzerland</t>
  </si>
  <si>
    <t>South Sudan</t>
  </si>
  <si>
    <t>Australia</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</si>
  <si>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</si>
  <si>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</si>
  <si>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</si>
  <si>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</si>
  <si>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</si>
  <si>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</si>
  <si>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</si>
  <si>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</si>
  <si>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</si>
  <si>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</si>
  <si>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</si>
  <si>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</si>
  <si>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</si>
  <si>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</si>
  <si>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</si>
  <si>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</si>
  <si>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</si>
  <si>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</si>
  <si>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</si>
  <si>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</si>
  <si>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United Kingdom</t>
  </si>
  <si>
    <t>San Marino</t>
  </si>
  <si>
    <t>Libya</t>
  </si>
  <si>
    <t>Haiti</t>
  </si>
  <si>
    <t>Gabon</t>
  </si>
  <si>
    <t>Belize</t>
  </si>
  <si>
    <t>Lithuania</t>
  </si>
  <si>
    <t>Madagascar</t>
  </si>
  <si>
    <t>Democratic Republic of the Congo</t>
  </si>
  <si>
    <t>Pakistan</t>
  </si>
  <si>
    <t>North America</t>
  </si>
  <si>
    <t>Mexico</t>
  </si>
  <si>
    <t>Federated States of Micronesia</t>
  </si>
  <si>
    <t>Laos</t>
  </si>
  <si>
    <t>Monaco</t>
  </si>
  <si>
    <t xml:space="preserve">Samoa </t>
  </si>
  <si>
    <t>Spain</t>
  </si>
  <si>
    <t>Lebanon</t>
  </si>
  <si>
    <t>Iran</t>
  </si>
  <si>
    <t>Zambia</t>
  </si>
  <si>
    <t>Kenya</t>
  </si>
  <si>
    <t>Kuwait</t>
  </si>
  <si>
    <t>Slovenia</t>
  </si>
  <si>
    <t>Romania</t>
  </si>
  <si>
    <t>Nicaragua</t>
  </si>
  <si>
    <t>Malaysia</t>
  </si>
  <si>
    <t>Mozambique</t>
  </si>
  <si>
    <t>KPI</t>
  </si>
  <si>
    <t>bar</t>
  </si>
  <si>
    <t>pie</t>
  </si>
  <si>
    <t>What is the total profit generated across all regions?</t>
  </si>
  <si>
    <t>What is the total unit sold across all regions?</t>
  </si>
  <si>
    <t>Order Qtr</t>
  </si>
  <si>
    <t>What are the avg profit margins (total profit / total revenue) for different items?</t>
  </si>
  <si>
    <t>Total</t>
  </si>
  <si>
    <t>Sum of Total Revenue</t>
  </si>
  <si>
    <t>Sum of Total Profit</t>
  </si>
  <si>
    <t>Grand Total</t>
  </si>
  <si>
    <t>Sum of Units Sold</t>
  </si>
  <si>
    <t>Sales Channel vs Units Sold</t>
  </si>
  <si>
    <t>Item vs Units Sold</t>
  </si>
  <si>
    <t>Region vs Total Profit</t>
  </si>
  <si>
    <t>Q1 (Jan-Mar)</t>
  </si>
  <si>
    <t>Q2 (Apr-Jun)</t>
  </si>
  <si>
    <t>Q3 (Jul-Sep)</t>
  </si>
  <si>
    <t>Q4 (Oct-Dec)</t>
  </si>
  <si>
    <t>Items vs profit margin</t>
  </si>
  <si>
    <t>Diff Qtr vsTotal Profit</t>
  </si>
  <si>
    <t>How does the profit generated vary by diff quarter?</t>
  </si>
  <si>
    <t>Region vs Units Sold</t>
  </si>
  <si>
    <t>How does total sell vary across different regions?</t>
  </si>
  <si>
    <t>How does total profits vary across different regions?</t>
  </si>
  <si>
    <t>How does the number of units sold vary by top 6 items?</t>
  </si>
  <si>
    <t>area</t>
  </si>
  <si>
    <t>What are total units sold in region wise through each sales channel?</t>
  </si>
  <si>
    <t>Months (Order Date)</t>
  </si>
  <si>
    <t>Feb</t>
  </si>
  <si>
    <t>May</t>
  </si>
  <si>
    <t>Jun</t>
  </si>
  <si>
    <t>Oct</t>
  </si>
  <si>
    <t>Nov</t>
  </si>
  <si>
    <t>Dec</t>
  </si>
  <si>
    <t>Jan</t>
  </si>
  <si>
    <t>Mar</t>
  </si>
  <si>
    <t>Apr</t>
  </si>
  <si>
    <t>Jul</t>
  </si>
  <si>
    <t>Aug</t>
  </si>
  <si>
    <t>Sep</t>
  </si>
  <si>
    <t>What are total sales revenue varies with month</t>
  </si>
  <si>
    <t>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</si>
</sst>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K&quot;"/>
    <numFmt numFmtId="165" formatCode="#,##0,,&quot;M&quot;"/>
  </numFmts>
  <fonts count="7" x14ac:knownFonts="1">
    <font>
      <sz val="11"/>
      <color theme="1"/>
      <name val="Calibri"/>
      <family val="2"/>
      <scheme val="minor"/>
    </font>
    <font>
      <sz val="11"/>
      <color rgb="FFFF0000"/>
      <name val="Calibri"/>
      <family val="2"/>
      <scheme val="minor"/>
    </font>
    <font>
      <b/>
      <sz val="11"/>
      <name val="Calibri"/>
      <family val="2"/>
      <scheme val="minor"/>
    </font>
    <font>
      <sz val="11"/>
      <name val="Calibri"/>
      <family val="2"/>
      <scheme val="minor"/>
    </font>
    <font>
      <b/>
      <sz val="16"/>
      <color rgb="FFFF9900"/>
      <name val="Calibri"/>
      <family val="2"/>
      <scheme val="minor"/>
    </font>
    <font>
      <b/>
      <sz val="11"/>
      <color rgb="FFFF9900"/>
      <name val="Calibri"/>
      <family val="2"/>
      <scheme val="minor"/>
    </font>
    <font>
      <b/>
      <sz val="20"/>
      <color rgb="FFFF99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tint="0.249977111117893"/>
        <bgColor indexed="64"/>
      </patternFill>
    </fill>
  </fills>
  <borders count="15">
    <border>
      <left/>
      <right/>
      <top/>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rgb="FF999999"/>
      </left>
      <right/>
      <top/>
      <bottom style="thin">
        <color rgb="FF999999"/>
      </bottom>
      <diagonal/>
    </border>
    <border>
      <left style="thin">
        <color rgb="FF999999"/>
      </left>
      <right style="thin">
        <color rgb="FF999999"/>
      </right>
      <top/>
      <bottom style="thin">
        <color rgb="FF999999"/>
      </bottom>
      <diagonal/>
    </border>
    <border>
      <left/>
      <right style="thin">
        <color rgb="FF999999"/>
      </right>
      <top style="thin">
        <color rgb="FF999999"/>
      </top>
      <bottom/>
      <diagonal/>
    </border>
    <border>
      <left/>
      <right style="thin">
        <color rgb="FF999999"/>
      </right>
      <top/>
      <bottom/>
      <diagonal/>
    </border>
    <border>
      <left/>
      <right style="thin">
        <color rgb="FF999999"/>
      </right>
      <top/>
      <bottom style="thin">
        <color rgb="FF999999"/>
      </bottom>
      <diagonal/>
    </border>
    <border>
      <left style="thin">
        <color indexed="65"/>
      </left>
      <right/>
      <top style="thin">
        <color rgb="FF999999"/>
      </top>
      <bottom/>
      <diagonal/>
    </border>
    <border>
      <left style="thin">
        <color indexed="65"/>
      </left>
      <right/>
      <top style="thin">
        <color rgb="FF999999"/>
      </top>
      <bottom style="thin">
        <color rgb="FF999999"/>
      </bottom>
      <diagonal/>
    </border>
  </borders>
  <cellStyleXfs count="1">
    <xf numFmtId="0" fontId="0" fillId="0" borderId="0"/>
  </cellStyleXfs>
  <cellXfs count="41">
    <xf numFmtId="0" fontId="0" fillId="0" borderId="0" xfId="0"/>
    <xf numFmtId="0" fontId="1" fillId="2" borderId="0" xfId="0" applyFont="1" applyFill="1"/>
    <xf numFmtId="0" fontId="0" fillId="0" borderId="1" xfId="0" applyBorder="1"/>
    <xf numFmtId="0" fontId="0" fillId="0" borderId="2" xfId="0" applyBorder="1"/>
    <xf numFmtId="0" fontId="0" fillId="0" borderId="1" xfId="0" pivotButton="1" applyBorder="1"/>
    <xf numFmtId="0" fontId="0" fillId="0" borderId="3" xfId="0" applyBorder="1"/>
    <xf numFmtId="0" fontId="0" fillId="0" borderId="4" xfId="0" applyBorder="1"/>
    <xf numFmtId="0" fontId="0" fillId="0" borderId="5" xfId="0" applyBorder="1"/>
    <xf numFmtId="0" fontId="3" fillId="0" borderId="0" xfId="0" applyFont="1"/>
    <xf numFmtId="164" fontId="0" fillId="0" borderId="5" xfId="0" applyNumberFormat="1" applyBorder="1"/>
    <xf numFmtId="164" fontId="0" fillId="0" borderId="6" xfId="0" applyNumberFormat="1" applyBorder="1"/>
    <xf numFmtId="164" fontId="0" fillId="0" borderId="7" xfId="0" applyNumberFormat="1" applyBorder="1"/>
    <xf numFmtId="165" fontId="0" fillId="0" borderId="5" xfId="0" applyNumberFormat="1" applyBorder="1"/>
    <xf numFmtId="165" fontId="0" fillId="0" borderId="6" xfId="0" applyNumberFormat="1" applyBorder="1"/>
    <xf numFmtId="165" fontId="0" fillId="0" borderId="7" xfId="0" applyNumberFormat="1" applyBorder="1"/>
    <xf numFmtId="9" fontId="0" fillId="0" borderId="6" xfId="0" applyNumberFormat="1" applyBorder="1"/>
    <xf numFmtId="9" fontId="0" fillId="0" borderId="5" xfId="0" applyNumberFormat="1" applyBorder="1"/>
    <xf numFmtId="0" fontId="0" fillId="0" borderId="8" xfId="0" applyBorder="1"/>
    <xf numFmtId="9" fontId="0" fillId="0" borderId="9" xfId="0" applyNumberFormat="1" applyBorder="1"/>
    <xf numFmtId="164" fontId="0" fillId="0" borderId="9" xfId="0" applyNumberFormat="1" applyBorder="1"/>
    <xf numFmtId="165" fontId="0" fillId="0" borderId="9" xfId="0" applyNumberFormat="1" applyBorder="1"/>
    <xf numFmtId="0" fontId="0" fillId="0" borderId="10" xfId="0" applyBorder="1"/>
    <xf numFmtId="165" fontId="0" fillId="0" borderId="0" xfId="0" applyNumberFormat="1"/>
    <xf numFmtId="164" fontId="0" fillId="0" borderId="0" xfId="0" applyNumberFormat="1"/>
    <xf numFmtId="164" fontId="0" fillId="0" borderId="1" xfId="0" applyNumberFormat="1" applyBorder="1"/>
    <xf numFmtId="164" fontId="0" fillId="0" borderId="10" xfId="0" applyNumberFormat="1" applyBorder="1"/>
    <xf numFmtId="164" fontId="0" fillId="0" borderId="3" xfId="0" applyNumberFormat="1" applyBorder="1"/>
    <xf numFmtId="164" fontId="0" fillId="0" borderId="11" xfId="0" applyNumberFormat="1" applyBorder="1"/>
    <xf numFmtId="164" fontId="0" fillId="0" borderId="8" xfId="0" applyNumberFormat="1" applyBorder="1"/>
    <xf numFmtId="164" fontId="0" fillId="0" borderId="12" xfId="0" applyNumberFormat="1" applyBorder="1"/>
    <xf numFmtId="0" fontId="0" fillId="0" borderId="13" xfId="0" applyBorder="1"/>
    <xf numFmtId="0" fontId="0" fillId="0" borderId="14" xfId="0" applyBorder="1"/>
    <xf numFmtId="0" fontId="4" fillId="3" borderId="0" xfId="0" applyFont="1" applyFill="1" applyAlignment="1">
      <alignment horizontal="center"/>
    </xf>
    <xf numFmtId="0" fontId="5" fillId="3" borderId="0" xfId="0" applyFont="1" applyFill="1" applyAlignment="1">
      <alignment horizontal="center"/>
    </xf>
    <xf numFmtId="164" fontId="6" fillId="3" borderId="0" xfId="0" applyNumberFormat="1" applyFont="1" applyFill="1" applyAlignment="1">
      <alignment horizontal="center"/>
    </xf>
    <xf numFmtId="165" fontId="6" fillId="3" borderId="0" xfId="0" applyNumberFormat="1" applyFont="1" applyFill="1" applyAlignment="1">
      <alignment horizontal="center"/>
    </xf>
    <xf numFmtId="0" fontId="2" fillId="0" borderId="0" xfId="0" applyFont="1" applyFill="1"/>
    <xf numFmtId="0" fontId="0" fillId="0" borderId="0" xfId="0" applyFill="1"/>
    <xf numFmtId="1" fontId="3" fillId="0" borderId="0" xfId="0" applyNumberFormat="1" applyFont="1" applyFill="1"/>
    <xf numFmtId="0" fontId="3" fillId="0" borderId="0" xfId="0" applyFont="1" applyFill="1"/>
    <xf numFmtId="14" fontId="3" fillId="0" borderId="0" xfId="0" applyNumberFormat="1" applyFont="1" applyFill="1"/>
  </cellXfs>
  <cellStyles count="1">
    <cellStyle name="Normal" xfId="0" builtinId="0"/>
  </cellStyles>
  <dxfs count="11">
    <dxf>
      <numFmt numFmtId="13" formatCode="0%"/>
    </dxf>
    <dxf>
      <numFmt numFmtId="165" formatCode="#,##0,,&quot;M&quot;"/>
    </dxf>
    <dxf>
      <numFmt numFmtId="1" formatCode="0"/>
    </dxf>
    <dxf>
      <numFmt numFmtId="13" formatCode="0%"/>
    </dxf>
    <dxf>
      <numFmt numFmtId="13" formatCode="0%"/>
    </dxf>
    <dxf>
      <numFmt numFmtId="165" formatCode="#,##0,,&quot;M&quot;"/>
    </dxf>
    <dxf>
      <numFmt numFmtId="2" formatCode="0.00"/>
    </dxf>
    <dxf>
      <numFmt numFmtId="165" formatCode="#,##0,,&quot;M&quot;"/>
    </dxf>
    <dxf>
      <numFmt numFmtId="2" formatCode="0.00"/>
    </dxf>
    <dxf>
      <numFmt numFmtId="164" formatCode="#,##0,&quot;K&quot;"/>
    </dxf>
    <dxf>
      <numFmt numFmtId="0" formatCode="General"/>
    </dxf>
  </dxfs>
  <tableStyles count="0" defaultTableStyle="TableStyleMedium2" defaultPivotStyle="PivotStyleLight16"/>
  <colors>
    <mruColors>
      <color rgb="FFEC6C24"/>
      <color rgb="FFFE9900"/>
      <color rgb="FFF8E9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dashboard.xlsx]4!PivotTable21</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Unit Sold by Sales Channel</a:t>
            </a:r>
          </a:p>
        </c:rich>
      </c:tx>
      <c:overlay val="0"/>
      <c:spPr>
        <a:noFill/>
        <a:ln w="25400">
          <a:noFill/>
        </a:ln>
      </c:spPr>
    </c:title>
    <c:autoTitleDeleted val="0"/>
    <c:pivotFmts>
      <c:pivotFmt>
        <c:idx val="0"/>
        <c:spPr>
          <a:solidFill>
            <a:srgbClr val="002060"/>
          </a:solidFill>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pivotFmt>
      <c:pivotFmt>
        <c:idx val="2"/>
        <c:spPr>
          <a:solidFill>
            <a:srgbClr val="00B0F0"/>
          </a:solidFill>
          <a:ln w="19050">
            <a:solidFill>
              <a:schemeClr val="lt1"/>
            </a:solidFill>
          </a:ln>
          <a:effectLst/>
        </c:spPr>
      </c:pivotFmt>
      <c:pivotFmt>
        <c:idx val="3"/>
        <c:spPr>
          <a:solidFill>
            <a:srgbClr val="002060"/>
          </a:solidFill>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rgbClr val="002060"/>
          </a:solidFill>
          <a:ln w="19050">
            <a:solidFill>
              <a:schemeClr val="lt1"/>
            </a:solidFill>
          </a:ln>
          <a:effectLst/>
        </c:spPr>
      </c:pivotFmt>
      <c:pivotFmt>
        <c:idx val="5"/>
        <c:spPr>
          <a:solidFill>
            <a:srgbClr val="00B0F0"/>
          </a:solidFill>
          <a:ln w="19050">
            <a:solidFill>
              <a:schemeClr val="lt1"/>
            </a:solidFill>
          </a:ln>
          <a:effectLst/>
        </c:spPr>
      </c:pivotFmt>
      <c:pivotFmt>
        <c:idx val="6"/>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'4'!$D$4:$D$5</c:f>
              <c:strCache>
                <c:ptCount val="1"/>
                <c:pt idx="0">
                  <c:v>Total</c:v>
                </c:pt>
              </c:strCache>
            </c:strRef>
          </c:tx>
          <c:dPt>
            <c:idx val="0"/>
            <c:bubble3D val="0"/>
            <c:extLst>
              <c:ext xmlns:c16="http://schemas.microsoft.com/office/drawing/2014/chart" uri="{C3380CC4-5D6E-409C-BE32-E72D297353CC}">
                <c16:uniqueId val="{00000000-844C-48DE-97F2-8BDAA8F1632F}"/>
              </c:ext>
            </c:extLst>
          </c:dPt>
          <c:dPt>
            <c:idx val="1"/>
            <c:bubble3D val="0"/>
            <c:extLst>
              <c:ext xmlns:c16="http://schemas.microsoft.com/office/drawing/2014/chart" uri="{C3380CC4-5D6E-409C-BE32-E72D297353CC}">
                <c16:uniqueId val="{00000001-844C-48DE-97F2-8BDAA8F1632F}"/>
              </c:ext>
            </c:extLst>
          </c:dPt>
          <c:cat>
            <c:strRef>
              <c:f>'4'!$C$6:$C$7</c:f>
              <c:strCache>
                <c:ptCount val="2"/>
                <c:pt idx="0">
                  <c:v>Offline</c:v>
                </c:pt>
                <c:pt idx="1">
                  <c:v>Online</c:v>
                </c:pt>
              </c:strCache>
            </c:strRef>
          </c:cat>
          <c:val>
            <c:numRef>
              <c:f>'4'!$D$6:$D$7</c:f>
              <c:numCache>
                <c:formatCode>0%</c:formatCode>
                <c:ptCount val="2"/>
                <c:pt idx="0">
                  <c:v>0.53967176931431105</c:v>
                </c:pt>
                <c:pt idx="1">
                  <c:v>0.46032823068568901</c:v>
                </c:pt>
              </c:numCache>
            </c:numRef>
          </c:val>
          <c:extLst>
            <c:ext xmlns:c16="http://schemas.microsoft.com/office/drawing/2014/chart" uri="{C3380CC4-5D6E-409C-BE32-E72D297353CC}">
              <c16:uniqueId val="{00000002-844C-48DE-97F2-8BDAA8F1632F}"/>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dashboard.xlsx]5!PivotTable22</c:name>
    <c:fmtId val="1"/>
  </c:pivotSource>
  <c:chart>
    <c:title>
      <c:tx>
        <c:rich>
          <a:bodyPr rot="0" spcFirstLastPara="1" vertOverflow="ellipsis" vert="horz" wrap="square" anchor="ctr" anchorCtr="1"/>
          <a:lstStyle/>
          <a:p>
            <a:pPr>
              <a:defRPr sz="1600" b="1" i="0" u="none" strike="noStrike" kern="1200" spc="0" baseline="0">
                <a:solidFill>
                  <a:srgbClr val="EC6C24"/>
                </a:solidFill>
                <a:latin typeface="+mn-lt"/>
                <a:ea typeface="+mn-ea"/>
                <a:cs typeface="+mn-cs"/>
              </a:defRPr>
            </a:pPr>
            <a:r>
              <a:rPr lang="en-US" sz="1600" b="1">
                <a:solidFill>
                  <a:srgbClr val="EC6C24"/>
                </a:solidFill>
              </a:rPr>
              <a:t>Top 6 Best Seller Item</a:t>
            </a:r>
          </a:p>
        </c:rich>
      </c:tx>
      <c:overlay val="0"/>
      <c:spPr>
        <a:noFill/>
        <a:ln w="25400">
          <a:noFill/>
        </a:ln>
      </c:spPr>
    </c:title>
    <c:autoTitleDeleted val="0"/>
    <c:pivotFmts>
      <c:pivotFmt>
        <c:idx val="0"/>
        <c:spPr>
          <a:solidFill>
            <a:srgbClr val="002060"/>
          </a:solidFill>
          <a:ln w="25400">
            <a:solidFill>
              <a:srgbClr val="FF0000"/>
            </a:solid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E9900"/>
          </a:solidFill>
          <a:ln w="25400">
            <a:solidFill>
              <a:srgbClr val="FF0000"/>
            </a:solidFill>
          </a:ln>
        </c:spPr>
      </c:pivotFmt>
      <c:pivotFmt>
        <c:idx val="2"/>
        <c:spPr>
          <a:solidFill>
            <a:srgbClr val="FE9900"/>
          </a:solidFill>
          <a:ln w="25400">
            <a:solidFill>
              <a:srgbClr val="FF0000"/>
            </a:solidFill>
          </a:ln>
        </c:spPr>
      </c:pivotFmt>
      <c:pivotFmt>
        <c:idx val="3"/>
        <c:spPr>
          <a:solidFill>
            <a:srgbClr val="F8E9B2"/>
          </a:solidFill>
          <a:ln w="25400">
            <a:solidFill>
              <a:srgbClr val="FF0000"/>
            </a:solidFill>
          </a:ln>
        </c:spPr>
      </c:pivotFmt>
      <c:pivotFmt>
        <c:idx val="4"/>
        <c:spPr>
          <a:solidFill>
            <a:srgbClr val="F8E9B2"/>
          </a:solidFill>
          <a:ln w="25400">
            <a:solidFill>
              <a:srgbClr val="FF0000"/>
            </a:solidFill>
          </a:ln>
        </c:spPr>
      </c:pivotFmt>
      <c:pivotFmt>
        <c:idx val="5"/>
        <c:spPr>
          <a:solidFill>
            <a:srgbClr val="F8E9B2"/>
          </a:solidFill>
          <a:ln w="25400">
            <a:solidFill>
              <a:srgbClr val="FF0000"/>
            </a:solidFill>
          </a:ln>
        </c:spPr>
      </c:pivotFmt>
      <c:pivotFmt>
        <c:idx val="6"/>
        <c:spPr>
          <a:solidFill>
            <a:srgbClr val="F8E9B2"/>
          </a:solidFill>
          <a:ln w="25400">
            <a:solidFill>
              <a:srgbClr val="FF0000"/>
            </a:solidFill>
          </a:ln>
        </c:spPr>
      </c:pivotFmt>
      <c:pivotFmt>
        <c:idx val="7"/>
        <c:spPr>
          <a:solidFill>
            <a:srgbClr val="F8E9B2"/>
          </a:solidFill>
          <a:ln w="25400">
            <a:solidFill>
              <a:srgbClr val="FF0000"/>
            </a:solid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8E9B2"/>
          </a:solidFill>
          <a:ln w="25400">
            <a:solidFill>
              <a:srgbClr val="FF0000"/>
            </a:solidFill>
          </a:ln>
        </c:spPr>
      </c:pivotFmt>
      <c:pivotFmt>
        <c:idx val="9"/>
        <c:spPr>
          <a:solidFill>
            <a:srgbClr val="F8E9B2"/>
          </a:solidFill>
          <a:ln w="25400">
            <a:solidFill>
              <a:srgbClr val="FF0000"/>
            </a:solidFill>
          </a:ln>
        </c:spPr>
      </c:pivotFmt>
      <c:pivotFmt>
        <c:idx val="10"/>
        <c:spPr>
          <a:solidFill>
            <a:srgbClr val="F8E9B2"/>
          </a:solidFill>
          <a:ln w="25400">
            <a:solidFill>
              <a:srgbClr val="FF0000"/>
            </a:solidFill>
          </a:ln>
        </c:spPr>
      </c:pivotFmt>
      <c:pivotFmt>
        <c:idx val="11"/>
        <c:spPr>
          <a:solidFill>
            <a:srgbClr val="F8E9B2"/>
          </a:solidFill>
          <a:ln w="25400">
            <a:solidFill>
              <a:srgbClr val="FF0000"/>
            </a:solidFill>
          </a:ln>
        </c:spPr>
      </c:pivotFmt>
      <c:pivotFmt>
        <c:idx val="12"/>
        <c:spPr>
          <a:solidFill>
            <a:srgbClr val="F8E9B2"/>
          </a:solidFill>
          <a:ln w="25400">
            <a:solidFill>
              <a:srgbClr val="FF0000"/>
            </a:solidFill>
          </a:ln>
        </c:spPr>
      </c:pivotFmt>
      <c:pivotFmt>
        <c:idx val="13"/>
        <c:spPr>
          <a:solidFill>
            <a:srgbClr val="F8E9B2"/>
          </a:solidFill>
          <a:ln w="25400">
            <a:solidFill>
              <a:srgbClr val="FF0000"/>
            </a:solidFill>
          </a:ln>
        </c:spPr>
      </c:pivotFmt>
      <c:pivotFmt>
        <c:idx val="14"/>
        <c:spPr>
          <a:solidFill>
            <a:srgbClr val="F8E9B2"/>
          </a:solidFill>
          <a:ln w="25400">
            <a:solidFill>
              <a:srgbClr val="FF0000"/>
            </a:solidFill>
          </a:ln>
        </c:spPr>
      </c:pivotFmt>
      <c:pivotFmt>
        <c:idx val="15"/>
        <c:spPr>
          <a:solidFill>
            <a:srgbClr val="F8E9B2"/>
          </a:solidFill>
          <a:ln w="25400">
            <a:solidFill>
              <a:srgbClr val="FF0000"/>
            </a:solidFill>
          </a:ln>
        </c:spPr>
      </c:pivotFmt>
      <c:pivotFmt>
        <c:idx val="16"/>
        <c:spPr>
          <a:solidFill>
            <a:srgbClr val="F8E9B2"/>
          </a:solidFill>
          <a:ln w="25400">
            <a:solidFill>
              <a:srgbClr val="FF0000"/>
            </a:solidFill>
          </a:ln>
        </c:spPr>
      </c:pivotFmt>
      <c:pivotFmt>
        <c:idx val="17"/>
        <c:spPr>
          <a:solidFill>
            <a:srgbClr val="F8E9B2"/>
          </a:solidFill>
          <a:ln w="25400">
            <a:solidFill>
              <a:srgbClr val="FF0000"/>
            </a:solidFill>
          </a:ln>
        </c:spPr>
      </c:pivotFmt>
      <c:pivotFmt>
        <c:idx val="18"/>
        <c:spPr>
          <a:solidFill>
            <a:srgbClr val="F8E9B2"/>
          </a:solidFill>
          <a:ln w="25400">
            <a:solidFill>
              <a:srgbClr val="FF0000"/>
            </a:solidFill>
          </a:ln>
        </c:spPr>
      </c:pivotFmt>
      <c:pivotFmt>
        <c:idx val="19"/>
        <c:spPr>
          <a:solidFill>
            <a:srgbClr val="F8E9B2"/>
          </a:solidFill>
          <a:ln w="25400">
            <a:solidFill>
              <a:srgbClr val="FF0000"/>
            </a:solidFill>
          </a:ln>
        </c:spPr>
      </c:pivotFmt>
    </c:pivotFmts>
    <c:plotArea>
      <c:layout/>
      <c:barChart>
        <c:barDir val="col"/>
        <c:grouping val="clustered"/>
        <c:varyColors val="0"/>
        <c:ser>
          <c:idx val="0"/>
          <c:order val="0"/>
          <c:tx>
            <c:strRef>
              <c:f>'5'!$D$4:$D$5</c:f>
              <c:strCache>
                <c:ptCount val="1"/>
                <c:pt idx="0">
                  <c:v>Total</c:v>
                </c:pt>
              </c:strCache>
            </c:strRef>
          </c:tx>
          <c:spPr>
            <a:solidFill>
              <a:srgbClr val="F8E9B2"/>
            </a:solidFill>
            <a:ln w="25400">
              <a:solidFill>
                <a:srgbClr val="FF0000"/>
              </a:solidFill>
            </a:ln>
          </c:spPr>
          <c:invertIfNegative val="0"/>
          <c:dPt>
            <c:idx val="0"/>
            <c:invertIfNegative val="0"/>
            <c:bubble3D val="0"/>
            <c:spPr>
              <a:solidFill>
                <a:srgbClr val="F8E9B2"/>
              </a:solidFill>
              <a:ln w="25400">
                <a:solidFill>
                  <a:srgbClr val="FF0000"/>
                </a:solidFill>
              </a:ln>
            </c:spPr>
            <c:extLst>
              <c:ext xmlns:c16="http://schemas.microsoft.com/office/drawing/2014/chart" uri="{C3380CC4-5D6E-409C-BE32-E72D297353CC}">
                <c16:uniqueId val="{00000000-C9A4-4179-91FC-EF63DA8A06A8}"/>
              </c:ext>
            </c:extLst>
          </c:dPt>
          <c:dPt>
            <c:idx val="1"/>
            <c:invertIfNegative val="0"/>
            <c:bubble3D val="0"/>
            <c:spPr>
              <a:solidFill>
                <a:srgbClr val="F8E9B2"/>
              </a:solidFill>
              <a:ln w="25400">
                <a:solidFill>
                  <a:srgbClr val="FF0000"/>
                </a:solidFill>
              </a:ln>
            </c:spPr>
            <c:extLst>
              <c:ext xmlns:c16="http://schemas.microsoft.com/office/drawing/2014/chart" uri="{C3380CC4-5D6E-409C-BE32-E72D297353CC}">
                <c16:uniqueId val="{00000001-C9A4-4179-91FC-EF63DA8A06A8}"/>
              </c:ext>
            </c:extLst>
          </c:dPt>
          <c:dPt>
            <c:idx val="2"/>
            <c:invertIfNegative val="0"/>
            <c:bubble3D val="0"/>
            <c:spPr>
              <a:solidFill>
                <a:srgbClr val="F8E9B2"/>
              </a:solidFill>
              <a:ln w="25400">
                <a:solidFill>
                  <a:srgbClr val="FF0000"/>
                </a:solidFill>
              </a:ln>
            </c:spPr>
            <c:extLst>
              <c:ext xmlns:c16="http://schemas.microsoft.com/office/drawing/2014/chart" uri="{C3380CC4-5D6E-409C-BE32-E72D297353CC}">
                <c16:uniqueId val="{00000002-C9A4-4179-91FC-EF63DA8A06A8}"/>
              </c:ext>
            </c:extLst>
          </c:dPt>
          <c:dPt>
            <c:idx val="3"/>
            <c:invertIfNegative val="0"/>
            <c:bubble3D val="0"/>
            <c:spPr>
              <a:solidFill>
                <a:srgbClr val="F8E9B2"/>
              </a:solidFill>
              <a:ln w="25400">
                <a:solidFill>
                  <a:srgbClr val="FF0000"/>
                </a:solidFill>
              </a:ln>
            </c:spPr>
            <c:extLst>
              <c:ext xmlns:c16="http://schemas.microsoft.com/office/drawing/2014/chart" uri="{C3380CC4-5D6E-409C-BE32-E72D297353CC}">
                <c16:uniqueId val="{00000003-C9A4-4179-91FC-EF63DA8A06A8}"/>
              </c:ext>
            </c:extLst>
          </c:dPt>
          <c:dPt>
            <c:idx val="4"/>
            <c:invertIfNegative val="0"/>
            <c:bubble3D val="0"/>
            <c:spPr>
              <a:solidFill>
                <a:srgbClr val="F8E9B2"/>
              </a:solidFill>
              <a:ln w="25400">
                <a:solidFill>
                  <a:srgbClr val="FF0000"/>
                </a:solidFill>
              </a:ln>
            </c:spPr>
            <c:extLst>
              <c:ext xmlns:c16="http://schemas.microsoft.com/office/drawing/2014/chart" uri="{C3380CC4-5D6E-409C-BE32-E72D297353CC}">
                <c16:uniqueId val="{00000004-C9A4-4179-91FC-EF63DA8A06A8}"/>
              </c:ext>
            </c:extLst>
          </c:dPt>
          <c:dPt>
            <c:idx val="5"/>
            <c:invertIfNegative val="0"/>
            <c:bubble3D val="0"/>
            <c:spPr>
              <a:solidFill>
                <a:srgbClr val="F8E9B2"/>
              </a:solidFill>
              <a:ln w="25400">
                <a:solidFill>
                  <a:srgbClr val="FF0000"/>
                </a:solidFill>
              </a:ln>
            </c:spPr>
            <c:extLst>
              <c:ext xmlns:c16="http://schemas.microsoft.com/office/drawing/2014/chart" uri="{C3380CC4-5D6E-409C-BE32-E72D297353CC}">
                <c16:uniqueId val="{00000005-C9A4-4179-91FC-EF63DA8A06A8}"/>
              </c:ext>
            </c:extLst>
          </c:dPt>
          <c:dLbls>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'5'!$C$6:$C$11</c:f>
              <c:strCache>
                <c:ptCount val="6"/>
                <c:pt idx="0">
                  <c:v>Cosmetics</c:v>
                </c:pt>
                <c:pt idx="1">
                  <c:v>Clothes</c:v>
                </c:pt>
                <c:pt idx="2">
                  <c:v>Beverages</c:v>
                </c:pt>
                <c:pt idx="3">
                  <c:v>Fruits</c:v>
                </c:pt>
                <c:pt idx="4">
                  <c:v>Personal Care</c:v>
                </c:pt>
                <c:pt idx="5">
                  <c:v>Office Supplies</c:v>
                </c:pt>
              </c:strCache>
            </c:strRef>
          </c:cat>
          <c:val>
            <c:numRef>
              <c:f>'5'!$D$6:$D$11</c:f>
              <c:numCache>
                <c:formatCode>#,##0,"K"</c:formatCode>
                <c:ptCount val="6"/>
                <c:pt idx="0">
                  <c:v>83718</c:v>
                </c:pt>
                <c:pt idx="1">
                  <c:v>71260</c:v>
                </c:pt>
                <c:pt idx="2">
                  <c:v>56708</c:v>
                </c:pt>
                <c:pt idx="3">
                  <c:v>49998</c:v>
                </c:pt>
                <c:pt idx="4">
                  <c:v>48708</c:v>
                </c:pt>
                <c:pt idx="5">
                  <c:v>46967</c:v>
                </c:pt>
              </c:numCache>
            </c:numRef>
          </c:val>
          <c:extLst>
            <c:ext xmlns:c16="http://schemas.microsoft.com/office/drawing/2014/chart" uri="{C3380CC4-5D6E-409C-BE32-E72D297353CC}">
              <c16:uniqueId val="{00000006-C9A4-4179-91FC-EF63DA8A06A8}"/>
            </c:ext>
          </c:extLst>
        </c:ser>
        <c:dLbls>
          <c:showLegendKey val="0"/>
          <c:showVal val="0"/>
          <c:showCatName val="0"/>
          <c:showSerName val="0"/>
          <c:showPercent val="0"/>
          <c:showBubbleSize val="0"/>
        </c:dLbls>
        <c:gapWidth val="219"/>
        <c:overlap val="-27"/>
        <c:axId val="436602928"/>
        <c:axId val="1"/>
      </c:barChart>
      <c:catAx>
        <c:axId val="43660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l"/>
        <c:numFmt formatCode="#,##0,&quot;K&quot;" sourceLinked="1"/>
        <c:majorTickMark val="out"/>
        <c:minorTickMark val="none"/>
        <c:tickLblPos val="nextTo"/>
        <c:crossAx val="436602928"/>
        <c:crosses val="autoZero"/>
        <c:crossBetween val="between"/>
      </c:valAx>
      <c:spPr>
        <a:noFill/>
        <a:ln w="25400">
          <a:noFill/>
        </a:ln>
      </c:spPr>
    </c:plotArea>
    <c:plotVisOnly val="1"/>
    <c:dispBlanksAs val="gap"/>
    <c:showDLblsOverMax val="0"/>
  </c:chart>
  <c:spPr>
    <a:noFill/>
    <a:ln w="12700" cap="flat" cmpd="sng" algn="ctr">
      <a:solidFill>
        <a:srgbClr val="EC6C2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dashboard.xlsx]6!PivotTable23</c:name>
    <c:fmtId val="1"/>
  </c:pivotSource>
  <c:chart>
    <c:title>
      <c:tx>
        <c:rich>
          <a:bodyPr rot="0" spcFirstLastPara="1" vertOverflow="ellipsis" vert="horz" wrap="square" anchor="ctr" anchorCtr="1"/>
          <a:lstStyle/>
          <a:p>
            <a:pPr>
              <a:defRPr sz="1600" b="0" i="0" u="none" strike="noStrike" kern="1200" spc="0" baseline="0">
                <a:solidFill>
                  <a:srgbClr val="EC6C24"/>
                </a:solidFill>
                <a:latin typeface="+mn-lt"/>
                <a:ea typeface="+mn-ea"/>
                <a:cs typeface="+mn-cs"/>
              </a:defRPr>
            </a:pPr>
            <a:r>
              <a:rPr lang="en-US" sz="1600" b="1">
                <a:solidFill>
                  <a:srgbClr val="EC6C24"/>
                </a:solidFill>
              </a:rPr>
              <a:t>Profit by Different Region</a:t>
            </a:r>
          </a:p>
        </c:rich>
      </c:tx>
      <c:overlay val="0"/>
      <c:spPr>
        <a:noFill/>
        <a:ln w="25400">
          <a:noFill/>
        </a:ln>
      </c:spPr>
    </c:title>
    <c:autoTitleDeleted val="0"/>
    <c:pivotFmts>
      <c:pivotFmt>
        <c:idx val="0"/>
        <c:spPr>
          <a:solidFill>
            <a:srgbClr val="002060"/>
          </a:solidFill>
          <a:ln w="25400">
            <a:solidFill>
              <a:srgbClr val="FF0000"/>
            </a:solid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8E9B2"/>
          </a:solidFill>
          <a:ln w="25400">
            <a:solidFill>
              <a:srgbClr val="FF0000"/>
            </a:solidFill>
          </a:ln>
        </c:spPr>
      </c:pivotFmt>
      <c:pivotFmt>
        <c:idx val="2"/>
        <c:spPr>
          <a:solidFill>
            <a:srgbClr val="F8E9B2"/>
          </a:solidFill>
          <a:ln w="25400">
            <a:solidFill>
              <a:srgbClr val="FF0000"/>
            </a:solidFill>
          </a:ln>
        </c:spPr>
      </c:pivotFmt>
      <c:pivotFmt>
        <c:idx val="3"/>
        <c:spPr>
          <a:solidFill>
            <a:srgbClr val="F8E9B2"/>
          </a:solidFill>
          <a:ln w="25400">
            <a:solidFill>
              <a:srgbClr val="FF0000"/>
            </a:solidFill>
          </a:ln>
        </c:spPr>
      </c:pivotFmt>
      <c:pivotFmt>
        <c:idx val="4"/>
        <c:spPr>
          <a:solidFill>
            <a:srgbClr val="F8E9B2"/>
          </a:solidFill>
          <a:ln w="25400">
            <a:solidFill>
              <a:srgbClr val="FF0000"/>
            </a:solidFill>
          </a:ln>
        </c:spPr>
      </c:pivotFmt>
      <c:pivotFmt>
        <c:idx val="5"/>
        <c:spPr>
          <a:solidFill>
            <a:srgbClr val="F8E9B2"/>
          </a:solidFill>
          <a:ln w="25400">
            <a:solidFill>
              <a:srgbClr val="FF0000"/>
            </a:solidFill>
          </a:ln>
        </c:spPr>
      </c:pivotFmt>
      <c:pivotFmt>
        <c:idx val="6"/>
        <c:spPr>
          <a:solidFill>
            <a:srgbClr val="FE9900"/>
          </a:solidFill>
          <a:ln w="25400">
            <a:solidFill>
              <a:srgbClr val="FF0000"/>
            </a:solidFill>
          </a:ln>
        </c:spPr>
      </c:pivotFmt>
      <c:pivotFmt>
        <c:idx val="7"/>
        <c:spPr>
          <a:solidFill>
            <a:srgbClr val="FE9900"/>
          </a:solidFill>
          <a:ln w="25400">
            <a:solidFill>
              <a:srgbClr val="FF0000"/>
            </a:solidFill>
          </a:ln>
        </c:spPr>
      </c:pivotFmt>
      <c:pivotFmt>
        <c:idx val="8"/>
        <c:spPr>
          <a:solidFill>
            <a:srgbClr val="FE9900"/>
          </a:solidFill>
          <a:ln w="25400">
            <a:solidFill>
              <a:srgbClr val="FF0000"/>
            </a:solid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E9900"/>
          </a:solidFill>
          <a:ln w="25400">
            <a:solidFill>
              <a:srgbClr val="FF0000"/>
            </a:solidFill>
          </a:ln>
        </c:spPr>
      </c:pivotFmt>
      <c:pivotFmt>
        <c:idx val="10"/>
        <c:spPr>
          <a:solidFill>
            <a:srgbClr val="FE9900"/>
          </a:solidFill>
          <a:ln w="25400">
            <a:solidFill>
              <a:srgbClr val="FF0000"/>
            </a:solidFill>
          </a:ln>
        </c:spPr>
      </c:pivotFmt>
      <c:pivotFmt>
        <c:idx val="11"/>
        <c:spPr>
          <a:solidFill>
            <a:srgbClr val="FE9900"/>
          </a:solidFill>
          <a:ln w="25400">
            <a:solidFill>
              <a:srgbClr val="FF0000"/>
            </a:solidFill>
          </a:ln>
        </c:spPr>
      </c:pivotFmt>
      <c:pivotFmt>
        <c:idx val="12"/>
        <c:spPr>
          <a:solidFill>
            <a:srgbClr val="FE9900"/>
          </a:solidFill>
          <a:ln w="25400">
            <a:solidFill>
              <a:srgbClr val="FF0000"/>
            </a:solidFill>
          </a:ln>
        </c:spPr>
      </c:pivotFmt>
      <c:pivotFmt>
        <c:idx val="13"/>
        <c:spPr>
          <a:solidFill>
            <a:srgbClr val="FE9900"/>
          </a:solidFill>
          <a:ln w="25400">
            <a:solidFill>
              <a:srgbClr val="FF0000"/>
            </a:solidFill>
          </a:ln>
        </c:spPr>
      </c:pivotFmt>
      <c:pivotFmt>
        <c:idx val="14"/>
        <c:spPr>
          <a:solidFill>
            <a:srgbClr val="FE9900"/>
          </a:solidFill>
          <a:ln w="25400">
            <a:solidFill>
              <a:srgbClr val="FF0000"/>
            </a:solidFill>
          </a:ln>
        </c:spPr>
      </c:pivotFmt>
      <c:pivotFmt>
        <c:idx val="15"/>
        <c:spPr>
          <a:solidFill>
            <a:srgbClr val="FE9900"/>
          </a:solidFill>
          <a:ln w="25400">
            <a:solidFill>
              <a:srgbClr val="FF0000"/>
            </a:solidFill>
          </a:ln>
        </c:spPr>
      </c:pivotFmt>
    </c:pivotFmts>
    <c:plotArea>
      <c:layout/>
      <c:barChart>
        <c:barDir val="bar"/>
        <c:grouping val="clustered"/>
        <c:varyColors val="0"/>
        <c:ser>
          <c:idx val="0"/>
          <c:order val="0"/>
          <c:tx>
            <c:strRef>
              <c:f>'6'!$D$4:$D$5</c:f>
              <c:strCache>
                <c:ptCount val="1"/>
                <c:pt idx="0">
                  <c:v>Total</c:v>
                </c:pt>
              </c:strCache>
            </c:strRef>
          </c:tx>
          <c:spPr>
            <a:solidFill>
              <a:srgbClr val="FE9900"/>
            </a:solidFill>
            <a:ln w="25400">
              <a:solidFill>
                <a:srgbClr val="FF0000"/>
              </a:solidFill>
            </a:ln>
          </c:spPr>
          <c:invertIfNegative val="0"/>
          <c:dPt>
            <c:idx val="0"/>
            <c:invertIfNegative val="0"/>
            <c:bubble3D val="0"/>
            <c:spPr>
              <a:solidFill>
                <a:srgbClr val="FE9900"/>
              </a:solidFill>
              <a:ln w="25400">
                <a:solidFill>
                  <a:srgbClr val="FF0000"/>
                </a:solidFill>
              </a:ln>
            </c:spPr>
            <c:extLst>
              <c:ext xmlns:c16="http://schemas.microsoft.com/office/drawing/2014/chart" uri="{C3380CC4-5D6E-409C-BE32-E72D297353CC}">
                <c16:uniqueId val="{00000000-9768-4CCD-A91E-8AABD4112CC7}"/>
              </c:ext>
            </c:extLst>
          </c:dPt>
          <c:dPt>
            <c:idx val="1"/>
            <c:invertIfNegative val="0"/>
            <c:bubble3D val="0"/>
            <c:spPr>
              <a:solidFill>
                <a:srgbClr val="FE9900"/>
              </a:solidFill>
              <a:ln w="25400">
                <a:solidFill>
                  <a:srgbClr val="FF0000"/>
                </a:solidFill>
              </a:ln>
            </c:spPr>
            <c:extLst>
              <c:ext xmlns:c16="http://schemas.microsoft.com/office/drawing/2014/chart" uri="{C3380CC4-5D6E-409C-BE32-E72D297353CC}">
                <c16:uniqueId val="{00000001-9768-4CCD-A91E-8AABD4112CC7}"/>
              </c:ext>
            </c:extLst>
          </c:dPt>
          <c:dPt>
            <c:idx val="2"/>
            <c:invertIfNegative val="0"/>
            <c:bubble3D val="0"/>
            <c:spPr>
              <a:solidFill>
                <a:srgbClr val="FE9900"/>
              </a:solidFill>
              <a:ln w="25400">
                <a:solidFill>
                  <a:srgbClr val="FF0000"/>
                </a:solidFill>
              </a:ln>
            </c:spPr>
            <c:extLst>
              <c:ext xmlns:c16="http://schemas.microsoft.com/office/drawing/2014/chart" uri="{C3380CC4-5D6E-409C-BE32-E72D297353CC}">
                <c16:uniqueId val="{00000002-9768-4CCD-A91E-8AABD4112CC7}"/>
              </c:ext>
            </c:extLst>
          </c:dPt>
          <c:dPt>
            <c:idx val="3"/>
            <c:invertIfNegative val="0"/>
            <c:bubble3D val="0"/>
            <c:spPr>
              <a:solidFill>
                <a:srgbClr val="FE9900"/>
              </a:solidFill>
              <a:ln w="25400">
                <a:solidFill>
                  <a:srgbClr val="FF0000"/>
                </a:solidFill>
              </a:ln>
            </c:spPr>
            <c:extLst>
              <c:ext xmlns:c16="http://schemas.microsoft.com/office/drawing/2014/chart" uri="{C3380CC4-5D6E-409C-BE32-E72D297353CC}">
                <c16:uniqueId val="{00000003-9768-4CCD-A91E-8AABD4112CC7}"/>
              </c:ext>
            </c:extLst>
          </c:dPt>
          <c:dPt>
            <c:idx val="4"/>
            <c:invertIfNegative val="0"/>
            <c:bubble3D val="0"/>
            <c:spPr>
              <a:solidFill>
                <a:srgbClr val="FE9900"/>
              </a:solidFill>
              <a:ln w="25400">
                <a:solidFill>
                  <a:srgbClr val="FF0000"/>
                </a:solidFill>
              </a:ln>
            </c:spPr>
            <c:extLst>
              <c:ext xmlns:c16="http://schemas.microsoft.com/office/drawing/2014/chart" uri="{C3380CC4-5D6E-409C-BE32-E72D297353CC}">
                <c16:uniqueId val="{00000004-9768-4CCD-A91E-8AABD4112CC7}"/>
              </c:ext>
            </c:extLst>
          </c:dPt>
          <c:dPt>
            <c:idx val="5"/>
            <c:invertIfNegative val="0"/>
            <c:bubble3D val="0"/>
            <c:spPr>
              <a:solidFill>
                <a:srgbClr val="FE9900"/>
              </a:solidFill>
              <a:ln w="25400">
                <a:solidFill>
                  <a:srgbClr val="FF0000"/>
                </a:solidFill>
              </a:ln>
            </c:spPr>
            <c:extLst>
              <c:ext xmlns:c16="http://schemas.microsoft.com/office/drawing/2014/chart" uri="{C3380CC4-5D6E-409C-BE32-E72D297353CC}">
                <c16:uniqueId val="{00000005-9768-4CCD-A91E-8AABD4112CC7}"/>
              </c:ext>
            </c:extLst>
          </c:dPt>
          <c:dPt>
            <c:idx val="6"/>
            <c:invertIfNegative val="0"/>
            <c:bubble3D val="0"/>
            <c:spPr>
              <a:solidFill>
                <a:srgbClr val="FE9900"/>
              </a:solidFill>
              <a:ln w="25400">
                <a:solidFill>
                  <a:srgbClr val="FF0000"/>
                </a:solidFill>
              </a:ln>
            </c:spPr>
            <c:extLst>
              <c:ext xmlns:c16="http://schemas.microsoft.com/office/drawing/2014/chart" uri="{C3380CC4-5D6E-409C-BE32-E72D297353CC}">
                <c16:uniqueId val="{00000006-9768-4CCD-A91E-8AABD4112CC7}"/>
              </c:ext>
            </c:extLst>
          </c:dPt>
          <c:dLbls>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'6'!$C$6:$C$12</c:f>
              <c:strCache>
                <c:ptCount val="7"/>
                <c:pt idx="0">
                  <c:v>North America</c:v>
                </c:pt>
                <c:pt idx="1">
                  <c:v>Central America and the Caribbean</c:v>
                </c:pt>
                <c:pt idx="2">
                  <c:v>Australia and Oceania</c:v>
                </c:pt>
                <c:pt idx="3">
                  <c:v>Middle East and North Africa</c:v>
                </c:pt>
                <c:pt idx="4">
                  <c:v>Asia</c:v>
                </c:pt>
                <c:pt idx="5">
                  <c:v>Europe</c:v>
                </c:pt>
                <c:pt idx="6">
                  <c:v>Sub-Saharan Africa</c:v>
                </c:pt>
              </c:strCache>
            </c:strRef>
          </c:cat>
          <c:val>
            <c:numRef>
              <c:f>'6'!$D$6:$D$12</c:f>
              <c:numCache>
                <c:formatCode>#,##0,,"M"</c:formatCode>
                <c:ptCount val="7"/>
                <c:pt idx="0">
                  <c:v>1457942.76</c:v>
                </c:pt>
                <c:pt idx="1">
                  <c:v>2846907.85</c:v>
                </c:pt>
                <c:pt idx="2">
                  <c:v>4722160.03</c:v>
                </c:pt>
                <c:pt idx="3">
                  <c:v>5761191.8599999994</c:v>
                </c:pt>
                <c:pt idx="4">
                  <c:v>6113845.8700000001</c:v>
                </c:pt>
                <c:pt idx="5">
                  <c:v>11082938.629999999</c:v>
                </c:pt>
                <c:pt idx="6">
                  <c:v>12183211.400000004</c:v>
                </c:pt>
              </c:numCache>
            </c:numRef>
          </c:val>
          <c:extLst>
            <c:ext xmlns:c16="http://schemas.microsoft.com/office/drawing/2014/chart" uri="{C3380CC4-5D6E-409C-BE32-E72D297353CC}">
              <c16:uniqueId val="{00000007-9768-4CCD-A91E-8AABD4112CC7}"/>
            </c:ext>
          </c:extLst>
        </c:ser>
        <c:dLbls>
          <c:showLegendKey val="0"/>
          <c:showVal val="0"/>
          <c:showCatName val="0"/>
          <c:showSerName val="0"/>
          <c:showPercent val="0"/>
          <c:showBubbleSize val="0"/>
        </c:dLbls>
        <c:gapWidth val="182"/>
        <c:axId val="436594288"/>
        <c:axId val="1"/>
      </c:barChart>
      <c:catAx>
        <c:axId val="43659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b"/>
        <c:numFmt formatCode="#,##0,,&quot;M&quot;" sourceLinked="1"/>
        <c:majorTickMark val="out"/>
        <c:minorTickMark val="none"/>
        <c:tickLblPos val="nextTo"/>
        <c:crossAx val="436594288"/>
        <c:crosses val="autoZero"/>
        <c:crossBetween val="between"/>
      </c:valAx>
      <c:spPr>
        <a:noFill/>
        <a:ln w="25400">
          <a:noFill/>
        </a:ln>
      </c:spPr>
    </c:plotArea>
    <c:plotVisOnly val="1"/>
    <c:dispBlanksAs val="gap"/>
    <c:showDLblsOverMax val="0"/>
  </c:chart>
  <c:spPr>
    <a:noFill/>
    <a:ln w="12700" cap="flat" cmpd="sng" algn="ctr">
      <a:solidFill>
        <a:srgbClr val="EC6C2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dashboard.xlsx]8!PivotTable24</c:name>
    <c:fmtId val="1"/>
  </c:pivotSource>
  <c:chart>
    <c:title>
      <c:tx>
        <c:rich>
          <a:bodyPr rot="0" spcFirstLastPara="1" vertOverflow="ellipsis" vert="horz" wrap="square" anchor="ctr" anchorCtr="1"/>
          <a:lstStyle/>
          <a:p>
            <a:pPr>
              <a:defRPr sz="1600" b="1" i="0" u="none" strike="noStrike" kern="1200" spc="0" baseline="0">
                <a:solidFill>
                  <a:srgbClr val="EC6C24"/>
                </a:solidFill>
                <a:latin typeface="+mn-lt"/>
                <a:ea typeface="+mn-ea"/>
                <a:cs typeface="+mn-cs"/>
              </a:defRPr>
            </a:pPr>
            <a:r>
              <a:rPr lang="en-US" sz="1600" b="1">
                <a:solidFill>
                  <a:srgbClr val="EC6C24"/>
                </a:solidFill>
              </a:rPr>
              <a:t>Profit Per Quarter</a:t>
            </a:r>
          </a:p>
        </c:rich>
      </c:tx>
      <c:overlay val="0"/>
      <c:spPr>
        <a:noFill/>
        <a:ln w="25400">
          <a:noFill/>
        </a:ln>
      </c:spPr>
    </c:title>
    <c:autoTitleDeleted val="0"/>
    <c:pivotFmts>
      <c:pivotFmt>
        <c:idx val="0"/>
        <c:spPr>
          <a:solidFill>
            <a:srgbClr val="002060"/>
          </a:solidFill>
          <a:ln w="25400">
            <a:solidFill>
              <a:srgbClr val="FF0000"/>
            </a:solid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E9900"/>
          </a:solidFill>
          <a:ln w="25400">
            <a:solidFill>
              <a:srgbClr val="FF0000"/>
            </a:solidFill>
          </a:ln>
        </c:spPr>
      </c:pivotFmt>
      <c:pivotFmt>
        <c:idx val="2"/>
        <c:spPr>
          <a:solidFill>
            <a:srgbClr val="FE9900"/>
          </a:solidFill>
          <a:ln w="25400">
            <a:solidFill>
              <a:srgbClr val="FF0000"/>
            </a:solidFill>
          </a:ln>
        </c:spPr>
      </c:pivotFmt>
      <c:pivotFmt>
        <c:idx val="3"/>
        <c:spPr>
          <a:solidFill>
            <a:srgbClr val="FE9900"/>
          </a:solidFill>
          <a:ln w="25400">
            <a:solidFill>
              <a:srgbClr val="FF0000"/>
            </a:solidFill>
          </a:ln>
        </c:spPr>
      </c:pivotFmt>
      <c:pivotFmt>
        <c:idx val="4"/>
        <c:spPr>
          <a:solidFill>
            <a:srgbClr val="FE9900"/>
          </a:solidFill>
          <a:ln w="25400">
            <a:solidFill>
              <a:srgbClr val="FF0000"/>
            </a:solidFill>
          </a:ln>
        </c:spPr>
      </c:pivotFmt>
      <c:pivotFmt>
        <c:idx val="5"/>
        <c:spPr>
          <a:solidFill>
            <a:srgbClr val="002060"/>
          </a:solidFill>
          <a:ln w="25400">
            <a:solidFill>
              <a:srgbClr val="FF0000"/>
            </a:solid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E9900"/>
          </a:solidFill>
          <a:ln w="25400">
            <a:solidFill>
              <a:srgbClr val="FF0000"/>
            </a:solidFill>
          </a:ln>
        </c:spPr>
      </c:pivotFmt>
      <c:pivotFmt>
        <c:idx val="7"/>
        <c:spPr>
          <a:solidFill>
            <a:srgbClr val="FE9900"/>
          </a:solidFill>
          <a:ln w="25400">
            <a:solidFill>
              <a:srgbClr val="FF0000"/>
            </a:solidFill>
          </a:ln>
        </c:spPr>
      </c:pivotFmt>
      <c:pivotFmt>
        <c:idx val="8"/>
        <c:spPr>
          <a:solidFill>
            <a:srgbClr val="FE9900"/>
          </a:solidFill>
          <a:ln w="25400">
            <a:solidFill>
              <a:srgbClr val="FF0000"/>
            </a:solidFill>
          </a:ln>
        </c:spPr>
      </c:pivotFmt>
      <c:pivotFmt>
        <c:idx val="9"/>
        <c:spPr>
          <a:solidFill>
            <a:srgbClr val="FE9900"/>
          </a:solidFill>
          <a:ln w="25400">
            <a:solidFill>
              <a:srgbClr val="FF0000"/>
            </a:solidFill>
          </a:ln>
        </c:spPr>
      </c:pivotFmt>
    </c:pivotFmts>
    <c:plotArea>
      <c:layout/>
      <c:barChart>
        <c:barDir val="col"/>
        <c:grouping val="clustered"/>
        <c:varyColors val="0"/>
        <c:ser>
          <c:idx val="0"/>
          <c:order val="0"/>
          <c:tx>
            <c:strRef>
              <c:f>'8'!$D$5:$D$6</c:f>
              <c:strCache>
                <c:ptCount val="1"/>
                <c:pt idx="0">
                  <c:v>Total</c:v>
                </c:pt>
              </c:strCache>
            </c:strRef>
          </c:tx>
          <c:spPr>
            <a:solidFill>
              <a:srgbClr val="002060"/>
            </a:solidFill>
            <a:ln w="25400">
              <a:solidFill>
                <a:srgbClr val="FF0000"/>
              </a:solidFill>
            </a:ln>
          </c:spPr>
          <c:invertIfNegative val="0"/>
          <c:dPt>
            <c:idx val="0"/>
            <c:invertIfNegative val="0"/>
            <c:bubble3D val="0"/>
            <c:spPr>
              <a:solidFill>
                <a:srgbClr val="FE9900"/>
              </a:solidFill>
              <a:ln w="25400">
                <a:solidFill>
                  <a:srgbClr val="FF0000"/>
                </a:solidFill>
              </a:ln>
            </c:spPr>
            <c:extLst>
              <c:ext xmlns:c16="http://schemas.microsoft.com/office/drawing/2014/chart" uri="{C3380CC4-5D6E-409C-BE32-E72D297353CC}">
                <c16:uniqueId val="{00000000-8290-4707-BD1F-1D7F8EE50E23}"/>
              </c:ext>
            </c:extLst>
          </c:dPt>
          <c:dPt>
            <c:idx val="1"/>
            <c:invertIfNegative val="0"/>
            <c:bubble3D val="0"/>
            <c:spPr>
              <a:solidFill>
                <a:srgbClr val="FE9900"/>
              </a:solidFill>
              <a:ln w="25400">
                <a:solidFill>
                  <a:srgbClr val="FF0000"/>
                </a:solidFill>
              </a:ln>
            </c:spPr>
            <c:extLst>
              <c:ext xmlns:c16="http://schemas.microsoft.com/office/drawing/2014/chart" uri="{C3380CC4-5D6E-409C-BE32-E72D297353CC}">
                <c16:uniqueId val="{00000001-8290-4707-BD1F-1D7F8EE50E23}"/>
              </c:ext>
            </c:extLst>
          </c:dPt>
          <c:dPt>
            <c:idx val="2"/>
            <c:invertIfNegative val="0"/>
            <c:bubble3D val="0"/>
            <c:spPr>
              <a:solidFill>
                <a:srgbClr val="FE9900"/>
              </a:solidFill>
              <a:ln w="25400">
                <a:solidFill>
                  <a:srgbClr val="FF0000"/>
                </a:solidFill>
              </a:ln>
            </c:spPr>
            <c:extLst>
              <c:ext xmlns:c16="http://schemas.microsoft.com/office/drawing/2014/chart" uri="{C3380CC4-5D6E-409C-BE32-E72D297353CC}">
                <c16:uniqueId val="{00000002-8290-4707-BD1F-1D7F8EE50E23}"/>
              </c:ext>
            </c:extLst>
          </c:dPt>
          <c:dPt>
            <c:idx val="3"/>
            <c:invertIfNegative val="0"/>
            <c:bubble3D val="0"/>
            <c:spPr>
              <a:solidFill>
                <a:srgbClr val="FE9900"/>
              </a:solidFill>
              <a:ln w="25400">
                <a:solidFill>
                  <a:srgbClr val="FF0000"/>
                </a:solidFill>
              </a:ln>
            </c:spPr>
            <c:extLst>
              <c:ext xmlns:c16="http://schemas.microsoft.com/office/drawing/2014/chart" uri="{C3380CC4-5D6E-409C-BE32-E72D297353CC}">
                <c16:uniqueId val="{00000003-8290-4707-BD1F-1D7F8EE50E23}"/>
              </c:ext>
            </c:extLst>
          </c:dPt>
          <c:dLbls>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'8'!$C$7:$C$10</c:f>
              <c:strCache>
                <c:ptCount val="4"/>
                <c:pt idx="0">
                  <c:v>Q1 (Jan-Mar)</c:v>
                </c:pt>
                <c:pt idx="1">
                  <c:v>Q2 (Apr-Jun)</c:v>
                </c:pt>
                <c:pt idx="2">
                  <c:v>Q3 (Jul-Sep)</c:v>
                </c:pt>
                <c:pt idx="3">
                  <c:v>Q4 (Oct-Dec)</c:v>
                </c:pt>
              </c:strCache>
            </c:strRef>
          </c:cat>
          <c:val>
            <c:numRef>
              <c:f>'8'!$D$7:$D$10</c:f>
              <c:numCache>
                <c:formatCode>#,##0,,"M"</c:formatCode>
                <c:ptCount val="4"/>
                <c:pt idx="0">
                  <c:v>10817258.590000004</c:v>
                </c:pt>
                <c:pt idx="1">
                  <c:v>11528280.080000002</c:v>
                </c:pt>
                <c:pt idx="2">
                  <c:v>8501905.7599999998</c:v>
                </c:pt>
                <c:pt idx="3">
                  <c:v>13320753.969999999</c:v>
                </c:pt>
              </c:numCache>
            </c:numRef>
          </c:val>
          <c:extLst>
            <c:ext xmlns:c16="http://schemas.microsoft.com/office/drawing/2014/chart" uri="{C3380CC4-5D6E-409C-BE32-E72D297353CC}">
              <c16:uniqueId val="{00000004-8290-4707-BD1F-1D7F8EE50E23}"/>
            </c:ext>
          </c:extLst>
        </c:ser>
        <c:dLbls>
          <c:showLegendKey val="0"/>
          <c:showVal val="0"/>
          <c:showCatName val="0"/>
          <c:showSerName val="0"/>
          <c:showPercent val="0"/>
          <c:showBubbleSize val="0"/>
        </c:dLbls>
        <c:gapWidth val="219"/>
        <c:overlap val="-27"/>
        <c:axId val="436599568"/>
        <c:axId val="1"/>
      </c:barChart>
      <c:catAx>
        <c:axId val="43659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l"/>
        <c:numFmt formatCode="#,##0,,&quot;M&quot;" sourceLinked="1"/>
        <c:majorTickMark val="out"/>
        <c:minorTickMark val="none"/>
        <c:tickLblPos val="nextTo"/>
        <c:crossAx val="436599568"/>
        <c:crosses val="autoZero"/>
        <c:crossBetween val="between"/>
      </c:valAx>
      <c:spPr>
        <a:noFill/>
        <a:ln w="25400">
          <a:noFill/>
        </a:ln>
      </c:spPr>
    </c:plotArea>
    <c:plotVisOnly val="1"/>
    <c:dispBlanksAs val="gap"/>
    <c:showDLblsOverMax val="0"/>
  </c:chart>
  <c:spPr>
    <a:noFill/>
    <a:ln w="12700" cap="flat" cmpd="sng" algn="ctr">
      <a:solidFill>
        <a:srgbClr val="EC6C2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dashboard.xlsx]7!PivotTable25</c:name>
    <c:fmtId val="1"/>
  </c:pivotSource>
  <c:chart>
    <c:title>
      <c:tx>
        <c:rich>
          <a:bodyPr rot="0" spcFirstLastPara="1" vertOverflow="ellipsis" vert="horz" wrap="square" anchor="ctr" anchorCtr="1"/>
          <a:lstStyle/>
          <a:p>
            <a:pPr>
              <a:defRPr sz="1600" b="0" i="0" u="none" strike="noStrike" kern="1200" spc="0" baseline="0">
                <a:solidFill>
                  <a:srgbClr val="EC6C24"/>
                </a:solidFill>
                <a:latin typeface="+mn-lt"/>
                <a:ea typeface="+mn-ea"/>
                <a:cs typeface="+mn-cs"/>
              </a:defRPr>
            </a:pPr>
            <a:r>
              <a:rPr lang="en-US" sz="1600" b="1">
                <a:solidFill>
                  <a:srgbClr val="EC6C24"/>
                </a:solidFill>
              </a:rPr>
              <a:t>Unit Sold by Different Region</a:t>
            </a:r>
          </a:p>
        </c:rich>
      </c:tx>
      <c:overlay val="0"/>
      <c:spPr>
        <a:noFill/>
        <a:ln w="25400">
          <a:noFill/>
        </a:ln>
      </c:spPr>
    </c:title>
    <c:autoTitleDeleted val="0"/>
    <c:pivotFmts>
      <c:pivotFmt>
        <c:idx val="0"/>
        <c:spPr>
          <a:solidFill>
            <a:srgbClr val="002060"/>
          </a:solidFill>
          <a:ln w="25400">
            <a:solidFill>
              <a:srgbClr val="FF0000"/>
            </a:solid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8E9B2"/>
          </a:solidFill>
          <a:ln w="25400">
            <a:solidFill>
              <a:srgbClr val="FF0000"/>
            </a:solidFill>
          </a:ln>
        </c:spPr>
      </c:pivotFmt>
      <c:pivotFmt>
        <c:idx val="2"/>
        <c:spPr>
          <a:solidFill>
            <a:srgbClr val="F8E9B2"/>
          </a:solidFill>
          <a:ln w="25400">
            <a:solidFill>
              <a:srgbClr val="FF0000"/>
            </a:solidFill>
          </a:ln>
        </c:spPr>
      </c:pivotFmt>
      <c:pivotFmt>
        <c:idx val="3"/>
        <c:spPr>
          <a:solidFill>
            <a:srgbClr val="F8E9B2"/>
          </a:solidFill>
          <a:ln w="25400">
            <a:solidFill>
              <a:srgbClr val="FF0000"/>
            </a:solidFill>
          </a:ln>
        </c:spPr>
      </c:pivotFmt>
      <c:pivotFmt>
        <c:idx val="4"/>
        <c:spPr>
          <a:solidFill>
            <a:srgbClr val="F8E9B2"/>
          </a:solidFill>
          <a:ln w="25400">
            <a:solidFill>
              <a:srgbClr val="FF0000"/>
            </a:solidFill>
          </a:ln>
        </c:spPr>
      </c:pivotFmt>
      <c:pivotFmt>
        <c:idx val="5"/>
        <c:spPr>
          <a:solidFill>
            <a:srgbClr val="F8E9B2"/>
          </a:solidFill>
          <a:ln w="25400">
            <a:solidFill>
              <a:srgbClr val="FF0000"/>
            </a:solidFill>
          </a:ln>
        </c:spPr>
      </c:pivotFmt>
      <c:pivotFmt>
        <c:idx val="6"/>
        <c:spPr>
          <a:solidFill>
            <a:srgbClr val="F8E9B2"/>
          </a:solidFill>
          <a:ln w="25400">
            <a:solidFill>
              <a:srgbClr val="FF0000"/>
            </a:solidFill>
          </a:ln>
        </c:spPr>
      </c:pivotFmt>
      <c:pivotFmt>
        <c:idx val="7"/>
        <c:spPr>
          <a:solidFill>
            <a:srgbClr val="FE9900"/>
          </a:solidFill>
          <a:ln w="25400">
            <a:solidFill>
              <a:srgbClr val="FF0000"/>
            </a:solidFill>
          </a:ln>
        </c:spPr>
      </c:pivotFmt>
      <c:pivotFmt>
        <c:idx val="8"/>
        <c:spPr>
          <a:solidFill>
            <a:srgbClr val="002060"/>
          </a:solidFill>
          <a:ln w="25400">
            <a:solidFill>
              <a:srgbClr val="FF0000"/>
            </a:solid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8E9B2"/>
          </a:solidFill>
          <a:ln w="25400">
            <a:solidFill>
              <a:srgbClr val="FF0000"/>
            </a:solidFill>
          </a:ln>
        </c:spPr>
      </c:pivotFmt>
      <c:pivotFmt>
        <c:idx val="10"/>
        <c:spPr>
          <a:solidFill>
            <a:srgbClr val="F8E9B2"/>
          </a:solidFill>
          <a:ln w="25400">
            <a:solidFill>
              <a:srgbClr val="FF0000"/>
            </a:solidFill>
          </a:ln>
        </c:spPr>
      </c:pivotFmt>
      <c:pivotFmt>
        <c:idx val="11"/>
        <c:spPr>
          <a:solidFill>
            <a:srgbClr val="F8E9B2"/>
          </a:solidFill>
          <a:ln w="25400">
            <a:solidFill>
              <a:srgbClr val="FF0000"/>
            </a:solidFill>
          </a:ln>
        </c:spPr>
      </c:pivotFmt>
      <c:pivotFmt>
        <c:idx val="12"/>
        <c:spPr>
          <a:solidFill>
            <a:srgbClr val="F8E9B2"/>
          </a:solidFill>
          <a:ln w="25400">
            <a:solidFill>
              <a:srgbClr val="FF0000"/>
            </a:solidFill>
          </a:ln>
        </c:spPr>
      </c:pivotFmt>
      <c:pivotFmt>
        <c:idx val="13"/>
        <c:spPr>
          <a:solidFill>
            <a:srgbClr val="F8E9B2"/>
          </a:solidFill>
          <a:ln w="25400">
            <a:solidFill>
              <a:srgbClr val="FF0000"/>
            </a:solidFill>
          </a:ln>
        </c:spPr>
      </c:pivotFmt>
      <c:pivotFmt>
        <c:idx val="14"/>
        <c:spPr>
          <a:solidFill>
            <a:srgbClr val="F8E9B2"/>
          </a:solidFill>
          <a:ln w="25400">
            <a:solidFill>
              <a:srgbClr val="FF0000"/>
            </a:solidFill>
          </a:ln>
        </c:spPr>
      </c:pivotFmt>
      <c:pivotFmt>
        <c:idx val="15"/>
        <c:spPr>
          <a:solidFill>
            <a:srgbClr val="FE9900"/>
          </a:solidFill>
          <a:ln w="25400">
            <a:solidFill>
              <a:srgbClr val="FF0000"/>
            </a:solidFill>
          </a:ln>
        </c:spPr>
      </c:pivotFmt>
    </c:pivotFmts>
    <c:plotArea>
      <c:layout>
        <c:manualLayout>
          <c:layoutTarget val="inner"/>
          <c:xMode val="edge"/>
          <c:yMode val="edge"/>
          <c:x val="0.1290380332022166"/>
          <c:y val="0.16817698362050629"/>
          <c:w val="0.83831132862621915"/>
          <c:h val="0.56055588775717013"/>
        </c:manualLayout>
      </c:layout>
      <c:barChart>
        <c:barDir val="col"/>
        <c:grouping val="clustered"/>
        <c:varyColors val="0"/>
        <c:ser>
          <c:idx val="0"/>
          <c:order val="0"/>
          <c:tx>
            <c:strRef>
              <c:f>'7'!$C$6:$C$7</c:f>
              <c:strCache>
                <c:ptCount val="1"/>
                <c:pt idx="0">
                  <c:v>Total</c:v>
                </c:pt>
              </c:strCache>
            </c:strRef>
          </c:tx>
          <c:spPr>
            <a:solidFill>
              <a:srgbClr val="002060"/>
            </a:solidFill>
            <a:ln w="25400">
              <a:solidFill>
                <a:srgbClr val="FF0000"/>
              </a:solidFill>
            </a:ln>
          </c:spPr>
          <c:invertIfNegative val="0"/>
          <c:dPt>
            <c:idx val="0"/>
            <c:invertIfNegative val="0"/>
            <c:bubble3D val="0"/>
            <c:spPr>
              <a:solidFill>
                <a:srgbClr val="FE9900"/>
              </a:solidFill>
              <a:ln w="25400">
                <a:solidFill>
                  <a:srgbClr val="FF0000"/>
                </a:solidFill>
              </a:ln>
            </c:spPr>
            <c:extLst>
              <c:ext xmlns:c16="http://schemas.microsoft.com/office/drawing/2014/chart" uri="{C3380CC4-5D6E-409C-BE32-E72D297353CC}">
                <c16:uniqueId val="{00000000-E56A-4D51-A065-9DB2E692DC16}"/>
              </c:ext>
            </c:extLst>
          </c:dPt>
          <c:dPt>
            <c:idx val="1"/>
            <c:invertIfNegative val="0"/>
            <c:bubble3D val="0"/>
            <c:spPr>
              <a:solidFill>
                <a:srgbClr val="F8E9B2"/>
              </a:solidFill>
              <a:ln w="25400">
                <a:solidFill>
                  <a:srgbClr val="FF0000"/>
                </a:solidFill>
              </a:ln>
            </c:spPr>
            <c:extLst>
              <c:ext xmlns:c16="http://schemas.microsoft.com/office/drawing/2014/chart" uri="{C3380CC4-5D6E-409C-BE32-E72D297353CC}">
                <c16:uniqueId val="{00000001-E56A-4D51-A065-9DB2E692DC16}"/>
              </c:ext>
            </c:extLst>
          </c:dPt>
          <c:dPt>
            <c:idx val="2"/>
            <c:invertIfNegative val="0"/>
            <c:bubble3D val="0"/>
            <c:spPr>
              <a:solidFill>
                <a:srgbClr val="F8E9B2"/>
              </a:solidFill>
              <a:ln w="25400">
                <a:solidFill>
                  <a:srgbClr val="FF0000"/>
                </a:solidFill>
              </a:ln>
            </c:spPr>
            <c:extLst>
              <c:ext xmlns:c16="http://schemas.microsoft.com/office/drawing/2014/chart" uri="{C3380CC4-5D6E-409C-BE32-E72D297353CC}">
                <c16:uniqueId val="{00000002-E56A-4D51-A065-9DB2E692DC16}"/>
              </c:ext>
            </c:extLst>
          </c:dPt>
          <c:dPt>
            <c:idx val="3"/>
            <c:invertIfNegative val="0"/>
            <c:bubble3D val="0"/>
            <c:spPr>
              <a:solidFill>
                <a:srgbClr val="F8E9B2"/>
              </a:solidFill>
              <a:ln w="25400">
                <a:solidFill>
                  <a:srgbClr val="FF0000"/>
                </a:solidFill>
              </a:ln>
            </c:spPr>
            <c:extLst>
              <c:ext xmlns:c16="http://schemas.microsoft.com/office/drawing/2014/chart" uri="{C3380CC4-5D6E-409C-BE32-E72D297353CC}">
                <c16:uniqueId val="{00000003-E56A-4D51-A065-9DB2E692DC16}"/>
              </c:ext>
            </c:extLst>
          </c:dPt>
          <c:dPt>
            <c:idx val="4"/>
            <c:invertIfNegative val="0"/>
            <c:bubble3D val="0"/>
            <c:spPr>
              <a:solidFill>
                <a:srgbClr val="F8E9B2"/>
              </a:solidFill>
              <a:ln w="25400">
                <a:solidFill>
                  <a:srgbClr val="FF0000"/>
                </a:solidFill>
              </a:ln>
            </c:spPr>
            <c:extLst>
              <c:ext xmlns:c16="http://schemas.microsoft.com/office/drawing/2014/chart" uri="{C3380CC4-5D6E-409C-BE32-E72D297353CC}">
                <c16:uniqueId val="{00000004-E56A-4D51-A065-9DB2E692DC16}"/>
              </c:ext>
            </c:extLst>
          </c:dPt>
          <c:dPt>
            <c:idx val="5"/>
            <c:invertIfNegative val="0"/>
            <c:bubble3D val="0"/>
            <c:spPr>
              <a:solidFill>
                <a:srgbClr val="F8E9B2"/>
              </a:solidFill>
              <a:ln w="25400">
                <a:solidFill>
                  <a:srgbClr val="FF0000"/>
                </a:solidFill>
              </a:ln>
            </c:spPr>
            <c:extLst>
              <c:ext xmlns:c16="http://schemas.microsoft.com/office/drawing/2014/chart" uri="{C3380CC4-5D6E-409C-BE32-E72D297353CC}">
                <c16:uniqueId val="{00000005-E56A-4D51-A065-9DB2E692DC16}"/>
              </c:ext>
            </c:extLst>
          </c:dPt>
          <c:dPt>
            <c:idx val="6"/>
            <c:invertIfNegative val="0"/>
            <c:bubble3D val="0"/>
            <c:spPr>
              <a:solidFill>
                <a:srgbClr val="F8E9B2"/>
              </a:solidFill>
              <a:ln w="25400">
                <a:solidFill>
                  <a:srgbClr val="FF0000"/>
                </a:solidFill>
              </a:ln>
            </c:spPr>
            <c:extLst>
              <c:ext xmlns:c16="http://schemas.microsoft.com/office/drawing/2014/chart" uri="{C3380CC4-5D6E-409C-BE32-E72D297353CC}">
                <c16:uniqueId val="{00000006-E56A-4D51-A065-9DB2E692DC16}"/>
              </c:ext>
            </c:extLst>
          </c:dPt>
          <c:dLbls>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'7'!$B$8:$B$14</c:f>
              <c:strCache>
                <c:ptCount val="7"/>
                <c:pt idx="0">
                  <c:v>Sub-Saharan Africa</c:v>
                </c:pt>
                <c:pt idx="1">
                  <c:v>Europe</c:v>
                </c:pt>
                <c:pt idx="2">
                  <c:v>Australia and Oceania</c:v>
                </c:pt>
                <c:pt idx="3">
                  <c:v>Asia</c:v>
                </c:pt>
                <c:pt idx="4">
                  <c:v>Middle East and North Africa</c:v>
                </c:pt>
                <c:pt idx="5">
                  <c:v>Central America and the Caribbean</c:v>
                </c:pt>
                <c:pt idx="6">
                  <c:v>North America</c:v>
                </c:pt>
              </c:strCache>
            </c:strRef>
          </c:cat>
          <c:val>
            <c:numRef>
              <c:f>'7'!$C$8:$C$14</c:f>
              <c:numCache>
                <c:formatCode>#,##0,"K"</c:formatCode>
                <c:ptCount val="7"/>
                <c:pt idx="0">
                  <c:v>182870</c:v>
                </c:pt>
                <c:pt idx="1">
                  <c:v>98117</c:v>
                </c:pt>
                <c:pt idx="2">
                  <c:v>68325</c:v>
                </c:pt>
                <c:pt idx="3">
                  <c:v>59967</c:v>
                </c:pt>
                <c:pt idx="4">
                  <c:v>48678</c:v>
                </c:pt>
                <c:pt idx="5">
                  <c:v>35771</c:v>
                </c:pt>
                <c:pt idx="6">
                  <c:v>19143</c:v>
                </c:pt>
              </c:numCache>
            </c:numRef>
          </c:val>
          <c:extLst>
            <c:ext xmlns:c16="http://schemas.microsoft.com/office/drawing/2014/chart" uri="{C3380CC4-5D6E-409C-BE32-E72D297353CC}">
              <c16:uniqueId val="{00000007-E56A-4D51-A065-9DB2E692DC16}"/>
            </c:ext>
          </c:extLst>
        </c:ser>
        <c:dLbls>
          <c:showLegendKey val="0"/>
          <c:showVal val="0"/>
          <c:showCatName val="0"/>
          <c:showSerName val="0"/>
          <c:showPercent val="0"/>
          <c:showBubbleSize val="0"/>
        </c:dLbls>
        <c:gapWidth val="219"/>
        <c:overlap val="-27"/>
        <c:axId val="436597168"/>
        <c:axId val="1"/>
      </c:barChart>
      <c:catAx>
        <c:axId val="43659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l"/>
        <c:numFmt formatCode="#,##0,&quot;K&quot;" sourceLinked="1"/>
        <c:majorTickMark val="out"/>
        <c:minorTickMark val="none"/>
        <c:tickLblPos val="nextTo"/>
        <c:crossAx val="436597168"/>
        <c:crosses val="autoZero"/>
        <c:crossBetween val="between"/>
      </c:valAx>
      <c:spPr>
        <a:noFill/>
        <a:ln w="25400">
          <a:noFill/>
        </a:ln>
      </c:spPr>
    </c:plotArea>
    <c:plotVisOnly val="1"/>
    <c:dispBlanksAs val="gap"/>
    <c:showDLblsOverMax val="0"/>
  </c:chart>
  <c:spPr>
    <a:noFill/>
    <a:ln w="12700" cap="flat" cmpd="sng" algn="ctr">
      <a:solidFill>
        <a:srgbClr val="EC6C2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dashboard.xlsx]9!PivotTable26</c:name>
    <c:fmtId val="1"/>
  </c:pivotSource>
  <c:chart>
    <c:title>
      <c:tx>
        <c:rich>
          <a:bodyPr rot="0" spcFirstLastPara="1" vertOverflow="ellipsis" vert="horz" wrap="square" anchor="ctr" anchorCtr="1"/>
          <a:lstStyle/>
          <a:p>
            <a:pPr>
              <a:defRPr sz="1600" b="1" i="0" u="none" strike="noStrike" kern="1200" spc="0" baseline="0">
                <a:solidFill>
                  <a:srgbClr val="EC6C24"/>
                </a:solidFill>
                <a:latin typeface="+mn-lt"/>
                <a:ea typeface="+mn-ea"/>
                <a:cs typeface="+mn-cs"/>
              </a:defRPr>
            </a:pPr>
            <a:r>
              <a:rPr lang="en-US" sz="1600" b="1">
                <a:solidFill>
                  <a:srgbClr val="EC6C24"/>
                </a:solidFill>
              </a:rPr>
              <a:t>Profit Margin by Items</a:t>
            </a:r>
          </a:p>
        </c:rich>
      </c:tx>
      <c:overlay val="0"/>
      <c:spPr>
        <a:noFill/>
        <a:ln w="25400">
          <a:noFill/>
        </a:ln>
      </c:spPr>
    </c:title>
    <c:autoTitleDeleted val="0"/>
    <c:pivotFmts>
      <c:pivotFmt>
        <c:idx val="0"/>
        <c:spPr>
          <a:solidFill>
            <a:srgbClr val="FE9900"/>
          </a:solidFill>
          <a:ln w="25400">
            <a:solidFill>
              <a:srgbClr val="FF0000"/>
            </a:solidFill>
          </a:ln>
        </c:spPr>
        <c:marker>
          <c:symbol val="none"/>
        </c:marker>
        <c:dLbl>
          <c:idx val="0"/>
          <c:delete val="1"/>
          <c:extLst>
            <c:ext xmlns:c15="http://schemas.microsoft.com/office/drawing/2012/chart" uri="{CE6537A1-D6FC-4f65-9D91-7224C49458BB}"/>
          </c:extLst>
        </c:dLbl>
      </c:pivotFmt>
      <c:pivotFmt>
        <c:idx val="1"/>
        <c:spPr>
          <a:solidFill>
            <a:srgbClr val="FE9900"/>
          </a:solidFill>
          <a:ln w="25400">
            <a:solidFill>
              <a:srgbClr val="FF0000"/>
            </a:solidFill>
          </a:ln>
        </c:spPr>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0"/>
          <c:order val="0"/>
          <c:tx>
            <c:strRef>
              <c:f>'9'!$D$5:$D$6</c:f>
              <c:strCache>
                <c:ptCount val="1"/>
                <c:pt idx="0">
                  <c:v>Total</c:v>
                </c:pt>
              </c:strCache>
            </c:strRef>
          </c:tx>
          <c:spPr>
            <a:solidFill>
              <a:srgbClr val="FE9900"/>
            </a:solidFill>
            <a:ln w="25400">
              <a:solidFill>
                <a:srgbClr val="FF0000"/>
              </a:solidFill>
            </a:ln>
          </c:spPr>
          <c:cat>
            <c:strRef>
              <c:f>'9'!$C$7:$C$18</c:f>
              <c:strCache>
                <c:ptCount val="12"/>
                <c:pt idx="0">
                  <c:v>Clothes</c:v>
                </c:pt>
                <c:pt idx="1">
                  <c:v>Cereal</c:v>
                </c:pt>
                <c:pt idx="2">
                  <c:v>Vegetables</c:v>
                </c:pt>
                <c:pt idx="3">
                  <c:v>Cosmetics</c:v>
                </c:pt>
                <c:pt idx="4">
                  <c:v>Baby Food</c:v>
                </c:pt>
                <c:pt idx="5">
                  <c:v>Snacks</c:v>
                </c:pt>
                <c:pt idx="6">
                  <c:v>Beverages</c:v>
                </c:pt>
                <c:pt idx="7">
                  <c:v>Personal Care</c:v>
                </c:pt>
                <c:pt idx="8">
                  <c:v>Fruits</c:v>
                </c:pt>
                <c:pt idx="9">
                  <c:v>Household</c:v>
                </c:pt>
                <c:pt idx="10">
                  <c:v>Office Supplies</c:v>
                </c:pt>
                <c:pt idx="11">
                  <c:v>Meat</c:v>
                </c:pt>
              </c:strCache>
            </c:strRef>
          </c:cat>
          <c:val>
            <c:numRef>
              <c:f>'9'!$D$7:$D$18</c:f>
              <c:numCache>
                <c:formatCode>0%</c:formatCode>
                <c:ptCount val="12"/>
                <c:pt idx="0">
                  <c:v>0.67203513909224033</c:v>
                </c:pt>
                <c:pt idx="1">
                  <c:v>0.43067574137092846</c:v>
                </c:pt>
                <c:pt idx="2">
                  <c:v>0.40977541217707392</c:v>
                </c:pt>
                <c:pt idx="3">
                  <c:v>0.39768984446477584</c:v>
                </c:pt>
                <c:pt idx="4">
                  <c:v>0.37550924475086184</c:v>
                </c:pt>
                <c:pt idx="5">
                  <c:v>0.36138419189933152</c:v>
                </c:pt>
                <c:pt idx="6">
                  <c:v>0.330031612223393</c:v>
                </c:pt>
                <c:pt idx="7">
                  <c:v>0.30661935641747212</c:v>
                </c:pt>
                <c:pt idx="8">
                  <c:v>0.25830653804930331</c:v>
                </c:pt>
                <c:pt idx="9">
                  <c:v>0.24799856345489105</c:v>
                </c:pt>
                <c:pt idx="10">
                  <c:v>0.19386987300563566</c:v>
                </c:pt>
                <c:pt idx="11">
                  <c:v>0.13558036455000119</c:v>
                </c:pt>
              </c:numCache>
            </c:numRef>
          </c:val>
          <c:extLst>
            <c:ext xmlns:c16="http://schemas.microsoft.com/office/drawing/2014/chart" uri="{C3380CC4-5D6E-409C-BE32-E72D297353CC}">
              <c16:uniqueId val="{00000000-CBE7-4F41-B567-4E9B438562C2}"/>
            </c:ext>
          </c:extLst>
        </c:ser>
        <c:dLbls>
          <c:showLegendKey val="0"/>
          <c:showVal val="0"/>
          <c:showCatName val="0"/>
          <c:showSerName val="0"/>
          <c:showPercent val="0"/>
          <c:showBubbleSize val="0"/>
        </c:dLbls>
        <c:axId val="438972960"/>
        <c:axId val="1"/>
      </c:areaChart>
      <c:catAx>
        <c:axId val="438972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l"/>
        <c:numFmt formatCode="0%" sourceLinked="1"/>
        <c:majorTickMark val="out"/>
        <c:minorTickMark val="none"/>
        <c:tickLblPos val="nextTo"/>
        <c:crossAx val="438972960"/>
        <c:crosses val="autoZero"/>
        <c:crossBetween val="midCat"/>
      </c:valAx>
      <c:spPr>
        <a:noFill/>
        <a:ln w="25400">
          <a:noFill/>
        </a:ln>
      </c:spPr>
    </c:plotArea>
    <c:plotVisOnly val="1"/>
    <c:dispBlanksAs val="zero"/>
    <c:showDLblsOverMax val="0"/>
  </c:chart>
  <c:spPr>
    <a:noFill/>
    <a:ln w="12700" cap="flat" cmpd="sng" algn="ctr">
      <a:solidFill>
        <a:srgbClr val="EC6C2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dashboard.xlsx]10!PivotTable2</c:name>
    <c:fmtId val="3"/>
  </c:pivotSource>
  <c:chart>
    <c:title>
      <c:tx>
        <c:rich>
          <a:bodyPr/>
          <a:lstStyle/>
          <a:p>
            <a:pPr algn="ctr">
              <a:defRPr sz="1600">
                <a:solidFill>
                  <a:srgbClr val="EC6C24"/>
                </a:solidFill>
              </a:defRPr>
            </a:pPr>
            <a:r>
              <a:rPr lang="en-US" sz="1600">
                <a:solidFill>
                  <a:srgbClr val="EC6C24"/>
                </a:solidFill>
              </a:rPr>
              <a:t>Unit</a:t>
            </a:r>
            <a:r>
              <a:rPr lang="en-US" sz="1600" baseline="0">
                <a:solidFill>
                  <a:srgbClr val="EC6C24"/>
                </a:solidFill>
              </a:rPr>
              <a:t> </a:t>
            </a:r>
            <a:r>
              <a:rPr lang="en-US" sz="1600">
                <a:solidFill>
                  <a:srgbClr val="EC6C24"/>
                </a:solidFill>
              </a:rPr>
              <a:t>Sold in Different Region through Different Channel</a:t>
            </a:r>
          </a:p>
        </c:rich>
      </c:tx>
      <c:layout>
        <c:manualLayout>
          <c:xMode val="edge"/>
          <c:yMode val="edge"/>
          <c:x val="3.8804407755495089E-2"/>
          <c:y val="4.7826086956521741E-2"/>
        </c:manualLayout>
      </c:layout>
      <c:overlay val="0"/>
    </c:title>
    <c:autoTitleDeleted val="0"/>
    <c:pivotFmts>
      <c:pivotFmt>
        <c:idx val="0"/>
        <c:spPr>
          <a:solidFill>
            <a:srgbClr val="4472C4"/>
          </a:solidFill>
          <a:ln w="25400">
            <a:no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D7D31"/>
          </a:solidFill>
          <a:ln w="25400">
            <a:no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472C4"/>
          </a:solidFill>
          <a:ln w="25400">
            <a:no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D7D31"/>
          </a:solidFill>
          <a:ln w="25400">
            <a:no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spPr>
          <a:solidFill>
            <a:srgbClr val="F8E9B2"/>
          </a:solidFill>
          <a:ln>
            <a:solidFill>
              <a:srgbClr val="FF0000"/>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ln>
            <a:solidFill>
              <a:srgbClr val="FF0000"/>
            </a:solid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663186636820901E-2"/>
          <c:y val="0.1718695652173913"/>
          <c:w val="0.93400833547182838"/>
          <c:h val="0.5600140362889422"/>
        </c:manualLayout>
      </c:layout>
      <c:barChart>
        <c:barDir val="col"/>
        <c:grouping val="clustered"/>
        <c:varyColors val="0"/>
        <c:ser>
          <c:idx val="0"/>
          <c:order val="0"/>
          <c:tx>
            <c:strRef>
              <c:f>'10'!$E$5:$E$6</c:f>
              <c:strCache>
                <c:ptCount val="1"/>
                <c:pt idx="0">
                  <c:v>Offline</c:v>
                </c:pt>
              </c:strCache>
            </c:strRef>
          </c:tx>
          <c:spPr>
            <a:solidFill>
              <a:srgbClr val="F8E9B2"/>
            </a:solidFill>
            <a:ln>
              <a:solidFill>
                <a:srgbClr val="FF0000"/>
              </a:solidFill>
            </a:ln>
          </c:spPr>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'10'!$D$7:$D$13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'10'!$E$7:$E$13</c:f>
              <c:numCache>
                <c:formatCode>#,##0,"K"</c:formatCode>
                <c:ptCount val="7"/>
                <c:pt idx="0">
                  <c:v>33932</c:v>
                </c:pt>
                <c:pt idx="1">
                  <c:v>29901</c:v>
                </c:pt>
                <c:pt idx="2">
                  <c:v>30742</c:v>
                </c:pt>
                <c:pt idx="3">
                  <c:v>52327</c:v>
                </c:pt>
                <c:pt idx="4">
                  <c:v>16008</c:v>
                </c:pt>
                <c:pt idx="5">
                  <c:v>19143</c:v>
                </c:pt>
                <c:pt idx="6">
                  <c:v>94729</c:v>
                </c:pt>
              </c:numCache>
            </c:numRef>
          </c:val>
          <c:extLst>
            <c:ext xmlns:c16="http://schemas.microsoft.com/office/drawing/2014/chart" uri="{C3380CC4-5D6E-409C-BE32-E72D297353CC}">
              <c16:uniqueId val="{00000000-B42F-4378-B861-7A9B2C36DD18}"/>
            </c:ext>
          </c:extLst>
        </c:ser>
        <c:ser>
          <c:idx val="1"/>
          <c:order val="1"/>
          <c:tx>
            <c:strRef>
              <c:f>'10'!$F$5:$F$6</c:f>
              <c:strCache>
                <c:ptCount val="1"/>
                <c:pt idx="0">
                  <c:v>Online</c:v>
                </c:pt>
              </c:strCache>
            </c:strRef>
          </c:tx>
          <c:spPr>
            <a:ln>
              <a:solidFill>
                <a:srgbClr val="FF0000"/>
              </a:solidFill>
            </a:ln>
          </c:spPr>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'10'!$D$7:$D$13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'10'!$F$7:$F$13</c:f>
              <c:numCache>
                <c:formatCode>#,##0,"K"</c:formatCode>
                <c:ptCount val="7"/>
                <c:pt idx="0">
                  <c:v>26035</c:v>
                </c:pt>
                <c:pt idx="1">
                  <c:v>38424</c:v>
                </c:pt>
                <c:pt idx="2">
                  <c:v>5029</c:v>
                </c:pt>
                <c:pt idx="3">
                  <c:v>45790</c:v>
                </c:pt>
                <c:pt idx="4">
                  <c:v>32670</c:v>
                </c:pt>
                <c:pt idx="6">
                  <c:v>88141</c:v>
                </c:pt>
              </c:numCache>
            </c:numRef>
          </c:val>
          <c:extLst>
            <c:ext xmlns:c16="http://schemas.microsoft.com/office/drawing/2014/chart" uri="{C3380CC4-5D6E-409C-BE32-E72D297353CC}">
              <c16:uniqueId val="{00000001-B42F-4378-B861-7A9B2C36DD18}"/>
            </c:ext>
          </c:extLst>
        </c:ser>
        <c:dLbls>
          <c:dLblPos val="outEnd"/>
          <c:showLegendKey val="0"/>
          <c:showVal val="1"/>
          <c:showCatName val="0"/>
          <c:showSerName val="0"/>
          <c:showPercent val="0"/>
          <c:showBubbleSize val="0"/>
        </c:dLbls>
        <c:gapWidth val="219"/>
        <c:overlap val="-27"/>
        <c:axId val="193000240"/>
        <c:axId val="1"/>
      </c:barChart>
      <c:catAx>
        <c:axId val="19300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l"/>
        <c:numFmt formatCode="#,##0,&quot;K&quot;" sourceLinked="1"/>
        <c:majorTickMark val="out"/>
        <c:minorTickMark val="none"/>
        <c:tickLblPos val="nextTo"/>
        <c:crossAx val="193000240"/>
        <c:crosses val="autoZero"/>
        <c:crossBetween val="between"/>
      </c:valAx>
      <c:spPr>
        <a:noFill/>
        <a:ln w="25400">
          <a:noFill/>
        </a:ln>
      </c:spPr>
    </c:plotArea>
    <c:legend>
      <c:legendPos val="r"/>
      <c:layout>
        <c:manualLayout>
          <c:xMode val="edge"/>
          <c:yMode val="edge"/>
          <c:x val="0.69522527031845371"/>
          <c:y val="3.2129750085587126E-2"/>
          <c:w val="0.28541394061505654"/>
          <c:h val="0.12500102704553234"/>
        </c:manualLayout>
      </c:layout>
      <c:overlay val="0"/>
      <c:spPr>
        <a:noFill/>
        <a:ln w="25400">
          <a:noFill/>
        </a:ln>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12700" cap="flat" cmpd="sng" algn="ctr">
      <a:solidFill>
        <a:srgbClr val="FE99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dashboard.xlsx]11!PivotTable2</c:name>
    <c:fmtId val="6"/>
  </c:pivotSource>
  <c:chart>
    <c:title>
      <c:tx>
        <c:rich>
          <a:bodyPr rot="0" spcFirstLastPara="1" vertOverflow="ellipsis" vert="horz" wrap="square" anchor="ctr" anchorCtr="1"/>
          <a:lstStyle/>
          <a:p>
            <a:pPr>
              <a:defRPr sz="1600" b="1" i="0" u="none" strike="noStrike" kern="1200" spc="0" baseline="0">
                <a:solidFill>
                  <a:srgbClr val="EC6C24"/>
                </a:solidFill>
                <a:latin typeface="+mn-lt"/>
                <a:ea typeface="+mn-ea"/>
                <a:cs typeface="+mn-cs"/>
              </a:defRPr>
            </a:pPr>
            <a:r>
              <a:rPr lang="en-US" sz="1600" b="1">
                <a:solidFill>
                  <a:srgbClr val="EC6C24"/>
                </a:solidFill>
              </a:rPr>
              <a:t>Month Wise Sales Revenue </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EC6C2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E9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14234158230222"/>
          <c:y val="0.17101410867330905"/>
          <c:w val="0.86411956317960259"/>
          <c:h val="0.65616322231565716"/>
        </c:manualLayout>
      </c:layout>
      <c:lineChart>
        <c:grouping val="standard"/>
        <c:varyColors val="0"/>
        <c:ser>
          <c:idx val="0"/>
          <c:order val="0"/>
          <c:tx>
            <c:strRef>
              <c:f>'11'!$G$7:$G$8</c:f>
              <c:strCache>
                <c:ptCount val="1"/>
                <c:pt idx="0">
                  <c:v>Total</c:v>
                </c:pt>
              </c:strCache>
            </c:strRef>
          </c:tx>
          <c:spPr>
            <a:ln w="28575" cap="rnd">
              <a:solidFill>
                <a:srgbClr val="FE9900"/>
              </a:solidFill>
              <a:round/>
            </a:ln>
            <a:effectLst/>
          </c:spPr>
          <c:marker>
            <c:symbol val="none"/>
          </c:marker>
          <c:cat>
            <c:strRef>
              <c:f>'11'!$E$9:$F$21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'11'!$G$9:$G$21</c:f>
              <c:numCache>
                <c:formatCode>#,##0,,"M"</c:formatCode>
                <c:ptCount val="12"/>
                <c:pt idx="0">
                  <c:v>10482467.120000001</c:v>
                </c:pt>
                <c:pt idx="1">
                  <c:v>24740517.769999996</c:v>
                </c:pt>
                <c:pt idx="2">
                  <c:v>2274823.87</c:v>
                </c:pt>
                <c:pt idx="3">
                  <c:v>16187186.33</c:v>
                </c:pt>
                <c:pt idx="4">
                  <c:v>13215739.989999998</c:v>
                </c:pt>
                <c:pt idx="5">
                  <c:v>5230325.7699999996</c:v>
                </c:pt>
                <c:pt idx="6">
                  <c:v>15669518.500000004</c:v>
                </c:pt>
                <c:pt idx="7">
                  <c:v>1128164.9100000001</c:v>
                </c:pt>
                <c:pt idx="8">
                  <c:v>5314762.5600000005</c:v>
                </c:pt>
                <c:pt idx="9">
                  <c:v>15287576.610000001</c:v>
                </c:pt>
                <c:pt idx="10">
                  <c:v>20568222.759999998</c:v>
                </c:pt>
                <c:pt idx="11">
                  <c:v>7249462.1200000001</c:v>
                </c:pt>
              </c:numCache>
            </c:numRef>
          </c:val>
          <c:smooth val="0"/>
          <c:extLst>
            <c:ext xmlns:c16="http://schemas.microsoft.com/office/drawing/2014/chart" uri="{C3380CC4-5D6E-409C-BE32-E72D297353CC}">
              <c16:uniqueId val="{00000000-D7DC-4E04-AD72-54C8BEFBFD4D}"/>
            </c:ext>
          </c:extLst>
        </c:ser>
        <c:dLbls>
          <c:showLegendKey val="0"/>
          <c:showVal val="0"/>
          <c:showCatName val="0"/>
          <c:showSerName val="0"/>
          <c:showPercent val="0"/>
          <c:showBubbleSize val="0"/>
        </c:dLbls>
        <c:smooth val="0"/>
        <c:axId val="103793648"/>
        <c:axId val="103777328"/>
      </c:lineChart>
      <c:catAx>
        <c:axId val="103793648"/>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03777328"/>
        <c:crosses val="autoZero"/>
        <c:auto val="1"/>
        <c:lblAlgn val="ctr"/>
        <c:lblOffset val="100"/>
        <c:noMultiLvlLbl val="0"/>
      </c:catAx>
      <c:valAx>
        <c:axId val="103777328"/>
        <c:scaling>
          <c:orientation val="minMax"/>
        </c:scaling>
        <c:delete val="0"/>
        <c:axPos val="l"/>
        <c:numFmt formatCode="#,##0,,&quot;M&quot;"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0379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EC6C2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dashboard.xlsx]5!PivotTable22</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Top 6 Best Seller Item</a:t>
            </a:r>
          </a:p>
        </c:rich>
      </c:tx>
      <c:overlay val="0"/>
      <c:spPr>
        <a:noFill/>
        <a:ln w="25400">
          <a:noFill/>
        </a:ln>
      </c:spPr>
    </c:title>
    <c:autoTitleDeleted val="0"/>
    <c:pivotFmts>
      <c:pivotFmt>
        <c:idx val="0"/>
        <c:spPr>
          <a:solidFill>
            <a:srgbClr val="002060"/>
          </a:solidFill>
          <a:ln w="25400">
            <a:no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25400">
            <a:no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'5'!$D$4:$D$5</c:f>
              <c:strCache>
                <c:ptCount val="1"/>
                <c:pt idx="0">
                  <c:v>Total</c:v>
                </c:pt>
              </c:strCache>
            </c:strRef>
          </c:tx>
          <c:invertIfNegative val="0"/>
          <c:cat>
            <c:strRef>
              <c:f>'5'!$C$6:$C$11</c:f>
              <c:strCache>
                <c:ptCount val="6"/>
                <c:pt idx="0">
                  <c:v>Cosmetics</c:v>
                </c:pt>
                <c:pt idx="1">
                  <c:v>Clothes</c:v>
                </c:pt>
                <c:pt idx="2">
                  <c:v>Beverages</c:v>
                </c:pt>
                <c:pt idx="3">
                  <c:v>Fruits</c:v>
                </c:pt>
                <c:pt idx="4">
                  <c:v>Personal Care</c:v>
                </c:pt>
                <c:pt idx="5">
                  <c:v>Office Supplies</c:v>
                </c:pt>
              </c:strCache>
            </c:strRef>
          </c:cat>
          <c:val>
            <c:numRef>
              <c:f>'5'!$D$6:$D$11</c:f>
              <c:numCache>
                <c:formatCode>#,##0,"K"</c:formatCode>
                <c:ptCount val="6"/>
                <c:pt idx="0">
                  <c:v>83718</c:v>
                </c:pt>
                <c:pt idx="1">
                  <c:v>71260</c:v>
                </c:pt>
                <c:pt idx="2">
                  <c:v>56708</c:v>
                </c:pt>
                <c:pt idx="3">
                  <c:v>49998</c:v>
                </c:pt>
                <c:pt idx="4">
                  <c:v>48708</c:v>
                </c:pt>
                <c:pt idx="5">
                  <c:v>46967</c:v>
                </c:pt>
              </c:numCache>
            </c:numRef>
          </c:val>
          <c:extLst>
            <c:ext xmlns:c16="http://schemas.microsoft.com/office/drawing/2014/chart" uri="{C3380CC4-5D6E-409C-BE32-E72D297353CC}">
              <c16:uniqueId val="{00000000-5D66-476A-8D54-DCA6CFB72CF0}"/>
            </c:ext>
          </c:extLst>
        </c:ser>
        <c:dLbls>
          <c:showLegendKey val="0"/>
          <c:showVal val="0"/>
          <c:showCatName val="0"/>
          <c:showSerName val="0"/>
          <c:showPercent val="0"/>
          <c:showBubbleSize val="0"/>
        </c:dLbls>
        <c:gapWidth val="219"/>
        <c:overlap val="-27"/>
        <c:axId val="438623664"/>
        <c:axId val="1"/>
      </c:barChart>
      <c:catAx>
        <c:axId val="43862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l"/>
        <c:numFmt formatCode="#,##0,&quot;K&quot;" sourceLinked="1"/>
        <c:majorTickMark val="out"/>
        <c:minorTickMark val="none"/>
        <c:tickLblPos val="nextTo"/>
        <c:crossAx val="43862366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dashboard.xlsx]6!PivotTable23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Total Profit by Region</a:t>
            </a:r>
          </a:p>
        </c:rich>
      </c:tx>
      <c:overlay val="0"/>
      <c:spPr>
        <a:noFill/>
        <a:ln w="25400">
          <a:noFill/>
        </a:ln>
      </c:spPr>
    </c:title>
    <c:autoTitleDeleted val="0"/>
    <c:pivotFmts>
      <c:pivotFmt>
        <c:idx val="0"/>
        <c:spPr>
          <a:solidFill>
            <a:srgbClr val="002060"/>
          </a:solidFill>
          <a:ln w="25400">
            <a:no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25400">
            <a:no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'6'!$D$4:$D$5</c:f>
              <c:strCache>
                <c:ptCount val="1"/>
                <c:pt idx="0">
                  <c:v>Total</c:v>
                </c:pt>
              </c:strCache>
            </c:strRef>
          </c:tx>
          <c:spPr>
            <a:solidFill>
              <a:srgbClr val="002060"/>
            </a:solidFill>
            <a:ln w="25400">
              <a:noFill/>
            </a:ln>
          </c:spPr>
          <c:invertIfNegative val="0"/>
          <c:dLbls>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'6'!$C$6:$C$12</c:f>
              <c:strCache>
                <c:ptCount val="7"/>
                <c:pt idx="0">
                  <c:v>North America</c:v>
                </c:pt>
                <c:pt idx="1">
                  <c:v>Central America and the Caribbean</c:v>
                </c:pt>
                <c:pt idx="2">
                  <c:v>Australia and Oceania</c:v>
                </c:pt>
                <c:pt idx="3">
                  <c:v>Middle East and North Africa</c:v>
                </c:pt>
                <c:pt idx="4">
                  <c:v>Asia</c:v>
                </c:pt>
                <c:pt idx="5">
                  <c:v>Europe</c:v>
                </c:pt>
                <c:pt idx="6">
                  <c:v>Sub-Saharan Africa</c:v>
                </c:pt>
              </c:strCache>
            </c:strRef>
          </c:cat>
          <c:val>
            <c:numRef>
              <c:f>'6'!$D$6:$D$12</c:f>
              <c:numCache>
                <c:formatCode>#,##0,,"M"</c:formatCode>
                <c:ptCount val="7"/>
                <c:pt idx="0">
                  <c:v>1457942.76</c:v>
                </c:pt>
                <c:pt idx="1">
                  <c:v>2846907.85</c:v>
                </c:pt>
                <c:pt idx="2">
                  <c:v>4722160.03</c:v>
                </c:pt>
                <c:pt idx="3">
                  <c:v>5761191.8599999994</c:v>
                </c:pt>
                <c:pt idx="4">
                  <c:v>6113845.8700000001</c:v>
                </c:pt>
                <c:pt idx="5">
                  <c:v>11082938.629999999</c:v>
                </c:pt>
                <c:pt idx="6">
                  <c:v>12183211.400000004</c:v>
                </c:pt>
              </c:numCache>
            </c:numRef>
          </c:val>
          <c:extLst>
            <c:ext xmlns:c16="http://schemas.microsoft.com/office/drawing/2014/chart" uri="{C3380CC4-5D6E-409C-BE32-E72D297353CC}">
              <c16:uniqueId val="{00000000-0488-4256-8301-74C2AA37E8CC}"/>
            </c:ext>
          </c:extLst>
        </c:ser>
        <c:dLbls>
          <c:showLegendKey val="0"/>
          <c:showVal val="0"/>
          <c:showCatName val="0"/>
          <c:showSerName val="0"/>
          <c:showPercent val="0"/>
          <c:showBubbleSize val="0"/>
        </c:dLbls>
        <c:gapWidth val="182"/>
        <c:axId val="438620304"/>
        <c:axId val="1"/>
      </c:barChart>
      <c:catAx>
        <c:axId val="43862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b"/>
        <c:numFmt formatCode="#,##0,,&quot;M&quot;" sourceLinked="1"/>
        <c:majorTickMark val="out"/>
        <c:minorTickMark val="none"/>
        <c:tickLblPos val="nextTo"/>
        <c:crossAx val="43862030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dashboard.xlsx]7!PivotTable25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Unit Sold by Different Region</a:t>
            </a:r>
          </a:p>
        </c:rich>
      </c:tx>
      <c:overlay val="0"/>
      <c:spPr>
        <a:noFill/>
        <a:ln w="25400">
          <a:noFill/>
        </a:ln>
      </c:spPr>
    </c:title>
    <c:autoTitleDeleted val="0"/>
    <c:pivotFmts>
      <c:pivotFmt>
        <c:idx val="0"/>
        <c:spPr>
          <a:solidFill>
            <a:srgbClr val="002060"/>
          </a:solidFill>
          <a:ln w="25400">
            <a:no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25400">
            <a:no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'7'!$C$6:$C$7</c:f>
              <c:strCache>
                <c:ptCount val="1"/>
                <c:pt idx="0">
                  <c:v>Total</c:v>
                </c:pt>
              </c:strCache>
            </c:strRef>
          </c:tx>
          <c:spPr>
            <a:solidFill>
              <a:srgbClr val="002060"/>
            </a:solidFill>
            <a:ln w="25400">
              <a:noFill/>
            </a:ln>
          </c:spPr>
          <c:invertIfNegative val="0"/>
          <c:dLbls>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'7'!$B$8:$B$14</c:f>
              <c:strCache>
                <c:ptCount val="7"/>
                <c:pt idx="0">
                  <c:v>Sub-Saharan Africa</c:v>
                </c:pt>
                <c:pt idx="1">
                  <c:v>Europe</c:v>
                </c:pt>
                <c:pt idx="2">
                  <c:v>Australia and Oceania</c:v>
                </c:pt>
                <c:pt idx="3">
                  <c:v>Asia</c:v>
                </c:pt>
                <c:pt idx="4">
                  <c:v>Middle East and North Africa</c:v>
                </c:pt>
                <c:pt idx="5">
                  <c:v>Central America and the Caribbean</c:v>
                </c:pt>
                <c:pt idx="6">
                  <c:v>North America</c:v>
                </c:pt>
              </c:strCache>
            </c:strRef>
          </c:cat>
          <c:val>
            <c:numRef>
              <c:f>'7'!$C$8:$C$14</c:f>
              <c:numCache>
                <c:formatCode>#,##0,"K"</c:formatCode>
                <c:ptCount val="7"/>
                <c:pt idx="0">
                  <c:v>182870</c:v>
                </c:pt>
                <c:pt idx="1">
                  <c:v>98117</c:v>
                </c:pt>
                <c:pt idx="2">
                  <c:v>68325</c:v>
                </c:pt>
                <c:pt idx="3">
                  <c:v>59967</c:v>
                </c:pt>
                <c:pt idx="4">
                  <c:v>48678</c:v>
                </c:pt>
                <c:pt idx="5">
                  <c:v>35771</c:v>
                </c:pt>
                <c:pt idx="6">
                  <c:v>19143</c:v>
                </c:pt>
              </c:numCache>
            </c:numRef>
          </c:val>
          <c:extLst>
            <c:ext xmlns:c16="http://schemas.microsoft.com/office/drawing/2014/chart" uri="{C3380CC4-5D6E-409C-BE32-E72D297353CC}">
              <c16:uniqueId val="{00000000-6F6A-4EF1-B478-E16183042892}"/>
            </c:ext>
          </c:extLst>
        </c:ser>
        <c:dLbls>
          <c:showLegendKey val="0"/>
          <c:showVal val="0"/>
          <c:showCatName val="0"/>
          <c:showSerName val="0"/>
          <c:showPercent val="0"/>
          <c:showBubbleSize val="0"/>
        </c:dLbls>
        <c:gapWidth val="219"/>
        <c:overlap val="-27"/>
        <c:axId val="438616944"/>
        <c:axId val="1"/>
      </c:barChart>
      <c:catAx>
        <c:axId val="43861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l"/>
        <c:numFmt formatCode="#,##0,&quot;K&quot;" sourceLinked="1"/>
        <c:majorTickMark val="out"/>
        <c:minorTickMark val="none"/>
        <c:tickLblPos val="nextTo"/>
        <c:crossAx val="43861694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dashboard.xlsx]8!PivotTable24</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Profit Per Quarter</a:t>
            </a:r>
          </a:p>
        </c:rich>
      </c:tx>
      <c:overlay val="0"/>
      <c:spPr>
        <a:noFill/>
        <a:ln w="25400">
          <a:noFill/>
        </a:ln>
      </c:spPr>
    </c:title>
    <c:autoTitleDeleted val="0"/>
    <c:pivotFmts>
      <c:pivotFmt>
        <c:idx val="0"/>
        <c:spPr>
          <a:solidFill>
            <a:srgbClr val="002060"/>
          </a:solidFill>
          <a:ln w="25400">
            <a:no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25400">
            <a:no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'8'!$D$5:$D$6</c:f>
              <c:strCache>
                <c:ptCount val="1"/>
                <c:pt idx="0">
                  <c:v>Total</c:v>
                </c:pt>
              </c:strCache>
            </c:strRef>
          </c:tx>
          <c:spPr>
            <a:solidFill>
              <a:srgbClr val="002060"/>
            </a:solidFill>
            <a:ln w="25400">
              <a:noFill/>
            </a:ln>
          </c:spPr>
          <c:invertIfNegative val="0"/>
          <c:dLbls>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'8'!$C$7:$C$10</c:f>
              <c:strCache>
                <c:ptCount val="4"/>
                <c:pt idx="0">
                  <c:v>Q1 (Jan-Mar)</c:v>
                </c:pt>
                <c:pt idx="1">
                  <c:v>Q2 (Apr-Jun)</c:v>
                </c:pt>
                <c:pt idx="2">
                  <c:v>Q3 (Jul-Sep)</c:v>
                </c:pt>
                <c:pt idx="3">
                  <c:v>Q4 (Oct-Dec)</c:v>
                </c:pt>
              </c:strCache>
            </c:strRef>
          </c:cat>
          <c:val>
            <c:numRef>
              <c:f>'8'!$D$7:$D$10</c:f>
              <c:numCache>
                <c:formatCode>#,##0,,"M"</c:formatCode>
                <c:ptCount val="4"/>
                <c:pt idx="0">
                  <c:v>10817258.590000004</c:v>
                </c:pt>
                <c:pt idx="1">
                  <c:v>11528280.080000002</c:v>
                </c:pt>
                <c:pt idx="2">
                  <c:v>8501905.7599999998</c:v>
                </c:pt>
                <c:pt idx="3">
                  <c:v>13320753.969999999</c:v>
                </c:pt>
              </c:numCache>
            </c:numRef>
          </c:val>
          <c:extLst>
            <c:ext xmlns:c16="http://schemas.microsoft.com/office/drawing/2014/chart" uri="{C3380CC4-5D6E-409C-BE32-E72D297353CC}">
              <c16:uniqueId val="{00000000-B167-48B8-BADC-AF9DB15E03E5}"/>
            </c:ext>
          </c:extLst>
        </c:ser>
        <c:dLbls>
          <c:showLegendKey val="0"/>
          <c:showVal val="0"/>
          <c:showCatName val="0"/>
          <c:showSerName val="0"/>
          <c:showPercent val="0"/>
          <c:showBubbleSize val="0"/>
        </c:dLbls>
        <c:gapWidth val="219"/>
        <c:overlap val="-27"/>
        <c:axId val="438617904"/>
        <c:axId val="1"/>
      </c:barChart>
      <c:catAx>
        <c:axId val="43861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l"/>
        <c:numFmt formatCode="#,##0,,&quot;M&quot;" sourceLinked="1"/>
        <c:majorTickMark val="out"/>
        <c:minorTickMark val="none"/>
        <c:tickLblPos val="nextTo"/>
        <c:crossAx val="43861790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dashboard.xlsx]9!PivotTable26</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Profit Margin by Items</a:t>
            </a:r>
          </a:p>
        </c:rich>
      </c:tx>
      <c:overlay val="0"/>
      <c:spPr>
        <a:noFill/>
        <a:ln w="25400">
          <a:noFill/>
        </a:ln>
      </c:spPr>
    </c:title>
    <c:autoTitleDeleted val="0"/>
    <c:pivotFmts>
      <c:pivotFmt>
        <c:idx val="0"/>
        <c:spPr>
          <a:solidFill>
            <a:srgbClr val="002060"/>
          </a:solidFill>
          <a:ln w="25400">
            <a:noFill/>
          </a:ln>
        </c:spPr>
        <c:marker>
          <c:symbol val="none"/>
        </c:marker>
        <c:dLbl>
          <c:idx val="0"/>
          <c:delete val="1"/>
          <c:extLst>
            <c:ext xmlns:c15="http://schemas.microsoft.com/office/drawing/2012/chart" uri="{CE6537A1-D6FC-4f65-9D91-7224C49458BB}"/>
          </c:extLst>
        </c:dLbl>
      </c:pivotFmt>
      <c:pivotFmt>
        <c:idx val="1"/>
        <c:spPr>
          <a:solidFill>
            <a:srgbClr val="002060"/>
          </a:solidFill>
          <a:ln w="25400">
            <a:noFill/>
          </a:ln>
        </c:spPr>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0"/>
          <c:order val="0"/>
          <c:tx>
            <c:strRef>
              <c:f>'9'!$D$5:$D$6</c:f>
              <c:strCache>
                <c:ptCount val="1"/>
                <c:pt idx="0">
                  <c:v>Total</c:v>
                </c:pt>
              </c:strCache>
            </c:strRef>
          </c:tx>
          <c:spPr>
            <a:solidFill>
              <a:srgbClr val="002060"/>
            </a:solidFill>
            <a:ln w="25400">
              <a:noFill/>
            </a:ln>
          </c:spPr>
          <c:cat>
            <c:strRef>
              <c:f>'9'!$C$7:$C$18</c:f>
              <c:strCache>
                <c:ptCount val="12"/>
                <c:pt idx="0">
                  <c:v>Clothes</c:v>
                </c:pt>
                <c:pt idx="1">
                  <c:v>Cereal</c:v>
                </c:pt>
                <c:pt idx="2">
                  <c:v>Vegetables</c:v>
                </c:pt>
                <c:pt idx="3">
                  <c:v>Cosmetics</c:v>
                </c:pt>
                <c:pt idx="4">
                  <c:v>Baby Food</c:v>
                </c:pt>
                <c:pt idx="5">
                  <c:v>Snacks</c:v>
                </c:pt>
                <c:pt idx="6">
                  <c:v>Beverages</c:v>
                </c:pt>
                <c:pt idx="7">
                  <c:v>Personal Care</c:v>
                </c:pt>
                <c:pt idx="8">
                  <c:v>Fruits</c:v>
                </c:pt>
                <c:pt idx="9">
                  <c:v>Household</c:v>
                </c:pt>
                <c:pt idx="10">
                  <c:v>Office Supplies</c:v>
                </c:pt>
                <c:pt idx="11">
                  <c:v>Meat</c:v>
                </c:pt>
              </c:strCache>
            </c:strRef>
          </c:cat>
          <c:val>
            <c:numRef>
              <c:f>'9'!$D$7:$D$18</c:f>
              <c:numCache>
                <c:formatCode>0%</c:formatCode>
                <c:ptCount val="12"/>
                <c:pt idx="0">
                  <c:v>0.67203513909224033</c:v>
                </c:pt>
                <c:pt idx="1">
                  <c:v>0.43067574137092846</c:v>
                </c:pt>
                <c:pt idx="2">
                  <c:v>0.40977541217707392</c:v>
                </c:pt>
                <c:pt idx="3">
                  <c:v>0.39768984446477584</c:v>
                </c:pt>
                <c:pt idx="4">
                  <c:v>0.37550924475086184</c:v>
                </c:pt>
                <c:pt idx="5">
                  <c:v>0.36138419189933152</c:v>
                </c:pt>
                <c:pt idx="6">
                  <c:v>0.330031612223393</c:v>
                </c:pt>
                <c:pt idx="7">
                  <c:v>0.30661935641747212</c:v>
                </c:pt>
                <c:pt idx="8">
                  <c:v>0.25830653804930331</c:v>
                </c:pt>
                <c:pt idx="9">
                  <c:v>0.24799856345489105</c:v>
                </c:pt>
                <c:pt idx="10">
                  <c:v>0.19386987300563566</c:v>
                </c:pt>
                <c:pt idx="11">
                  <c:v>0.13558036455000119</c:v>
                </c:pt>
              </c:numCache>
            </c:numRef>
          </c:val>
          <c:extLst>
            <c:ext xmlns:c16="http://schemas.microsoft.com/office/drawing/2014/chart" uri="{C3380CC4-5D6E-409C-BE32-E72D297353CC}">
              <c16:uniqueId val="{00000000-6844-4BCF-A92B-22FDFD4D9712}"/>
            </c:ext>
          </c:extLst>
        </c:ser>
        <c:dLbls>
          <c:showLegendKey val="0"/>
          <c:showVal val="0"/>
          <c:showCatName val="0"/>
          <c:showSerName val="0"/>
          <c:showPercent val="0"/>
          <c:showBubbleSize val="0"/>
        </c:dLbls>
        <c:axId val="438613584"/>
        <c:axId val="1"/>
      </c:areaChart>
      <c:catAx>
        <c:axId val="438613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l"/>
        <c:numFmt formatCode="0%" sourceLinked="1"/>
        <c:majorTickMark val="out"/>
        <c:minorTickMark val="none"/>
        <c:tickLblPos val="nextTo"/>
        <c:crossAx val="438613584"/>
        <c:crosses val="autoZero"/>
        <c:crossBetween val="midCat"/>
      </c:valAx>
      <c:spPr>
        <a:noFill/>
        <a:ln w="25400">
          <a:noFill/>
        </a:ln>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dashboard.xlsx]10!PivotTable2</c:name>
    <c:fmtId val="0"/>
  </c:pivotSource>
  <c:chart>
    <c:title>
      <c:tx>
        <c:rich>
          <a:bodyPr/>
          <a:lstStyle/>
          <a:p>
            <a:pPr algn="ctr">
              <a:defRPr sz="1200"/>
            </a:pPr>
            <a:r>
              <a:rPr lang="en-US" sz="1200"/>
              <a:t>Sales Channel vs Region Wise Total Units sold</a:t>
            </a:r>
          </a:p>
        </c:rich>
      </c:tx>
      <c:overlay val="0"/>
    </c:title>
    <c:autoTitleDeleted val="0"/>
    <c:pivotFmts>
      <c:pivotFmt>
        <c:idx val="0"/>
        <c:spPr>
          <a:solidFill>
            <a:srgbClr val="4472C4"/>
          </a:solidFill>
          <a:ln w="25400">
            <a:no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D7D31"/>
          </a:solidFill>
          <a:ln w="25400">
            <a:no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472C4"/>
          </a:solidFill>
          <a:ln w="25400">
            <a:no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D7D31"/>
          </a:solidFill>
          <a:ln w="25400">
            <a:no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'10'!$E$5:$E$6</c:f>
              <c:strCache>
                <c:ptCount val="1"/>
                <c:pt idx="0">
                  <c:v>Offline</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'10'!$D$7:$D$13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'10'!$E$7:$E$13</c:f>
              <c:numCache>
                <c:formatCode>#,##0,"K"</c:formatCode>
                <c:ptCount val="7"/>
                <c:pt idx="0">
                  <c:v>33932</c:v>
                </c:pt>
                <c:pt idx="1">
                  <c:v>29901</c:v>
                </c:pt>
                <c:pt idx="2">
                  <c:v>30742</c:v>
                </c:pt>
                <c:pt idx="3">
                  <c:v>52327</c:v>
                </c:pt>
                <c:pt idx="4">
                  <c:v>16008</c:v>
                </c:pt>
                <c:pt idx="5">
                  <c:v>19143</c:v>
                </c:pt>
                <c:pt idx="6">
                  <c:v>94729</c:v>
                </c:pt>
              </c:numCache>
            </c:numRef>
          </c:val>
          <c:extLst>
            <c:ext xmlns:c16="http://schemas.microsoft.com/office/drawing/2014/chart" uri="{C3380CC4-5D6E-409C-BE32-E72D297353CC}">
              <c16:uniqueId val="{00000000-0CF3-4026-8F5E-7B261EFCBBE7}"/>
            </c:ext>
          </c:extLst>
        </c:ser>
        <c:ser>
          <c:idx val="1"/>
          <c:order val="1"/>
          <c:tx>
            <c:strRef>
              <c:f>'10'!$F$5:$F$6</c:f>
              <c:strCache>
                <c:ptCount val="1"/>
                <c:pt idx="0">
                  <c:v>Online</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'10'!$D$7:$D$13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'10'!$F$7:$F$13</c:f>
              <c:numCache>
                <c:formatCode>#,##0,"K"</c:formatCode>
                <c:ptCount val="7"/>
                <c:pt idx="0">
                  <c:v>26035</c:v>
                </c:pt>
                <c:pt idx="1">
                  <c:v>38424</c:v>
                </c:pt>
                <c:pt idx="2">
                  <c:v>5029</c:v>
                </c:pt>
                <c:pt idx="3">
                  <c:v>45790</c:v>
                </c:pt>
                <c:pt idx="4">
                  <c:v>32670</c:v>
                </c:pt>
                <c:pt idx="6">
                  <c:v>88141</c:v>
                </c:pt>
              </c:numCache>
            </c:numRef>
          </c:val>
          <c:extLst>
            <c:ext xmlns:c16="http://schemas.microsoft.com/office/drawing/2014/chart" uri="{C3380CC4-5D6E-409C-BE32-E72D297353CC}">
              <c16:uniqueId val="{00000017-EDEB-4116-8639-15F78AFD0849}"/>
            </c:ext>
          </c:extLst>
        </c:ser>
        <c:dLbls>
          <c:dLblPos val="outEnd"/>
          <c:showLegendKey val="0"/>
          <c:showVal val="1"/>
          <c:showCatName val="0"/>
          <c:showSerName val="0"/>
          <c:showPercent val="0"/>
          <c:showBubbleSize val="0"/>
        </c:dLbls>
        <c:gapWidth val="219"/>
        <c:overlap val="-27"/>
        <c:axId val="193000240"/>
        <c:axId val="1"/>
      </c:barChart>
      <c:catAx>
        <c:axId val="19300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1"/>
        <c:axPos val="l"/>
        <c:numFmt formatCode="#,##0,&quot;K&quot;" sourceLinked="1"/>
        <c:majorTickMark val="out"/>
        <c:minorTickMark val="none"/>
        <c:tickLblPos val="nextTo"/>
        <c:crossAx val="193000240"/>
        <c:crosses val="autoZero"/>
        <c:crossBetween val="between"/>
      </c:valAx>
      <c:spPr>
        <a:noFill/>
        <a:ln w="25400">
          <a:noFill/>
        </a:ln>
      </c:spPr>
    </c:plotArea>
    <c:legend>
      <c:legendPos val="r"/>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dashboard.xlsx]11!PivotTable2</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Month Wise Sales Revenue </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'11'!$G$7:$G$8</c:f>
              <c:strCache>
                <c:ptCount val="1"/>
                <c:pt idx="0">
                  <c:v>Total</c:v>
                </c:pt>
              </c:strCache>
            </c:strRef>
          </c:tx>
          <c:spPr>
            <a:ln w="28575" cap="rnd">
              <a:solidFill>
                <a:schemeClr val="accent1"/>
              </a:solidFill>
              <a:round/>
            </a:ln>
            <a:effectLst/>
          </c:spPr>
          <c:marker>
            <c:symbol val="none"/>
          </c:marker>
          <c:cat>
            <c:strRef>
              <c:f>'11'!$E$9:$F$21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'11'!$G$9:$G$21</c:f>
              <c:numCache>
                <c:formatCode>#,##0,,"M"</c:formatCode>
                <c:ptCount val="12"/>
                <c:pt idx="0">
                  <c:v>10482467.120000001</c:v>
                </c:pt>
                <c:pt idx="1">
                  <c:v>24740517.769999996</c:v>
                </c:pt>
                <c:pt idx="2">
                  <c:v>2274823.87</c:v>
                </c:pt>
                <c:pt idx="3">
                  <c:v>16187186.33</c:v>
                </c:pt>
                <c:pt idx="4">
                  <c:v>13215739.989999998</c:v>
                </c:pt>
                <c:pt idx="5">
                  <c:v>5230325.7699999996</c:v>
                </c:pt>
                <c:pt idx="6">
                  <c:v>15669518.500000004</c:v>
                </c:pt>
                <c:pt idx="7">
                  <c:v>1128164.9100000001</c:v>
                </c:pt>
                <c:pt idx="8">
                  <c:v>5314762.5600000005</c:v>
                </c:pt>
                <c:pt idx="9">
                  <c:v>15287576.610000001</c:v>
                </c:pt>
                <c:pt idx="10">
                  <c:v>20568222.759999998</c:v>
                </c:pt>
                <c:pt idx="11">
                  <c:v>7249462.1200000001</c:v>
                </c:pt>
              </c:numCache>
            </c:numRef>
          </c:val>
          <c:smooth val="0"/>
          <c:extLst>
            <c:ext xmlns:c16="http://schemas.microsoft.com/office/drawing/2014/chart" uri="{C3380CC4-5D6E-409C-BE32-E72D297353CC}">
              <c16:uniqueId val="{00000000-B1FD-464B-A7A0-7664DA17C7D0}"/>
            </c:ext>
          </c:extLst>
        </c:ser>
        <c:dLbls>
          <c:showLegendKey val="0"/>
          <c:showVal val="0"/>
          <c:showCatName val="0"/>
          <c:showSerName val="0"/>
          <c:showPercent val="0"/>
          <c:showBubbleSize val="0"/>
        </c:dLbls>
        <c:smooth val="0"/>
        <c:axId val="103793648"/>
        <c:axId val="103777328"/>
      </c:lineChart>
      <c:catAx>
        <c:axId val="10379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3777328"/>
        <c:crosses val="autoZero"/>
        <c:auto val="1"/>
        <c:lblAlgn val="ctr"/>
        <c:lblOffset val="100"/>
        <c:noMultiLvlLbl val="0"/>
      </c:catAx>
      <c:valAx>
        <c:axId val="103777328"/>
        <c:scaling>
          <c:orientation val="minMax"/>
        </c:scaling>
        <c:delete val="0"/>
        <c:axPos val="l"/>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379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dashboard.xlsx]4!PivotTable21</c:name>
    <c:fmtId val="1"/>
  </c:pivotSource>
  <c:chart>
    <c:title>
      <c:tx>
        <c:rich>
          <a:bodyPr rot="0" spcFirstLastPara="1" vertOverflow="ellipsis" vert="horz" wrap="square" anchor="ctr" anchorCtr="1"/>
          <a:lstStyle/>
          <a:p>
            <a:pPr>
              <a:defRPr sz="1600" b="1" i="0" u="none" strike="noStrike" kern="1200" spc="0" baseline="0">
                <a:solidFill>
                  <a:srgbClr val="EC6C24"/>
                </a:solidFill>
                <a:latin typeface="+mn-lt"/>
                <a:ea typeface="+mn-ea"/>
                <a:cs typeface="+mn-cs"/>
              </a:defRPr>
            </a:pPr>
            <a:r>
              <a:rPr lang="en-US" sz="1600" b="1">
                <a:solidFill>
                  <a:srgbClr val="EC6C24"/>
                </a:solidFill>
              </a:rPr>
              <a:t>Unit Sold by Sales Channel</a:t>
            </a:r>
          </a:p>
        </c:rich>
      </c:tx>
      <c:overlay val="0"/>
      <c:spPr>
        <a:noFill/>
        <a:ln w="25400">
          <a:noFill/>
        </a:ln>
      </c:spPr>
    </c:title>
    <c:autoTitleDeleted val="0"/>
    <c:pivotFmts>
      <c:pivotFmt>
        <c:idx val="0"/>
        <c:spPr>
          <a:solidFill>
            <a:srgbClr val="002060"/>
          </a:solidFill>
          <a:ln>
            <a:solidFill>
              <a:srgbClr val="FF0000"/>
            </a:solid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FE9900"/>
          </a:solidFill>
          <a:ln w="12700">
            <a:solidFill>
              <a:srgbClr val="FF0000"/>
            </a:solidFill>
            <a:prstDash val="solid"/>
          </a:ln>
        </c:spPr>
      </c:pivotFmt>
      <c:pivotFmt>
        <c:idx val="2"/>
        <c:spPr>
          <a:solidFill>
            <a:srgbClr val="F8E9B2"/>
          </a:solidFill>
          <a:ln w="12700">
            <a:solidFill>
              <a:srgbClr val="FF0000"/>
            </a:solidFill>
            <a:prstDash val="solid"/>
          </a:ln>
        </c:spPr>
      </c:pivotFmt>
      <c:pivotFmt>
        <c:idx val="3"/>
        <c:spPr>
          <a:solidFill>
            <a:srgbClr val="002060"/>
          </a:solidFill>
          <a:ln>
            <a:solidFill>
              <a:srgbClr val="FF0000"/>
            </a:solidFill>
          </a:ln>
        </c:spPr>
        <c:marker>
          <c:symbol val="none"/>
        </c:marker>
        <c:dLbl>
          <c:idx val="0"/>
          <c:spPr>
            <a:noFill/>
            <a:ln w="25400">
              <a:noFill/>
            </a:ln>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rgbClr val="F8E9B2"/>
          </a:solidFill>
          <a:ln w="12700">
            <a:solidFill>
              <a:srgbClr val="FF0000"/>
            </a:solidFill>
            <a:prstDash val="solid"/>
          </a:ln>
        </c:spPr>
      </c:pivotFmt>
      <c:pivotFmt>
        <c:idx val="5"/>
        <c:spPr>
          <a:solidFill>
            <a:srgbClr val="FE9900"/>
          </a:solidFill>
          <a:ln w="12700">
            <a:solidFill>
              <a:srgbClr val="FF0000"/>
            </a:solidFill>
            <a:prstDash val="solid"/>
          </a:ln>
        </c:spPr>
      </c:pivotFmt>
    </c:pivotFmts>
    <c:plotArea>
      <c:layout/>
      <c:pieChart>
        <c:varyColors val="1"/>
        <c:ser>
          <c:idx val="0"/>
          <c:order val="0"/>
          <c:tx>
            <c:strRef>
              <c:f>'4'!$D$4:$D$5</c:f>
              <c:strCache>
                <c:ptCount val="1"/>
                <c:pt idx="0">
                  <c:v>Total</c:v>
                </c:pt>
              </c:strCache>
            </c:strRef>
          </c:tx>
          <c:spPr>
            <a:solidFill>
              <a:srgbClr val="002060"/>
            </a:solidFill>
            <a:ln>
              <a:solidFill>
                <a:srgbClr val="FF0000"/>
              </a:solidFill>
            </a:ln>
          </c:spPr>
          <c:dPt>
            <c:idx val="0"/>
            <c:bubble3D val="0"/>
            <c:spPr>
              <a:solidFill>
                <a:srgbClr val="F8E9B2"/>
              </a:solidFill>
              <a:ln w="12700">
                <a:solidFill>
                  <a:srgbClr val="FF0000"/>
                </a:solidFill>
                <a:prstDash val="solid"/>
              </a:ln>
            </c:spPr>
            <c:extLst>
              <c:ext xmlns:c16="http://schemas.microsoft.com/office/drawing/2014/chart" uri="{C3380CC4-5D6E-409C-BE32-E72D297353CC}">
                <c16:uniqueId val="{00000000-40CF-42E3-A361-9C4B1E781C1C}"/>
              </c:ext>
            </c:extLst>
          </c:dPt>
          <c:dPt>
            <c:idx val="1"/>
            <c:bubble3D val="0"/>
            <c:spPr>
              <a:solidFill>
                <a:srgbClr val="FE9900"/>
              </a:solidFill>
              <a:ln w="12700">
                <a:solidFill>
                  <a:srgbClr val="FF0000"/>
                </a:solidFill>
                <a:prstDash val="solid"/>
              </a:ln>
            </c:spPr>
            <c:extLst>
              <c:ext xmlns:c16="http://schemas.microsoft.com/office/drawing/2014/chart" uri="{C3380CC4-5D6E-409C-BE32-E72D297353CC}">
                <c16:uniqueId val="{00000001-40CF-42E3-A361-9C4B1E781C1C}"/>
              </c:ext>
            </c:extLst>
          </c:dPt>
          <c:dLbls>
            <c:spPr>
              <a:noFill/>
              <a:ln w="25400">
                <a:noFill/>
              </a:ln>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'4'!$C$6:$C$7</c:f>
              <c:strCache>
                <c:ptCount val="2"/>
                <c:pt idx="0">
                  <c:v>Offline</c:v>
                </c:pt>
                <c:pt idx="1">
                  <c:v>Online</c:v>
                </c:pt>
              </c:strCache>
            </c:strRef>
          </c:cat>
          <c:val>
            <c:numRef>
              <c:f>'4'!$D$6:$D$7</c:f>
              <c:numCache>
                <c:formatCode>0%</c:formatCode>
                <c:ptCount val="2"/>
                <c:pt idx="0">
                  <c:v>0.53967176931431105</c:v>
                </c:pt>
                <c:pt idx="1">
                  <c:v>0.46032823068568901</c:v>
                </c:pt>
              </c:numCache>
            </c:numRef>
          </c:val>
          <c:extLst>
            <c:ext xmlns:c16="http://schemas.microsoft.com/office/drawing/2014/chart" uri="{C3380CC4-5D6E-409C-BE32-E72D297353CC}">
              <c16:uniqueId val="{00000002-40CF-42E3-A361-9C4B1E781C1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w="12700" cap="flat" cmpd="sng" algn="ctr">
      <a:solidFill>
        <a:srgbClr val="EC6C2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image" Target="../media/image2.pn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419100</xdr:colOff>
      <xdr:row>4</xdr:row>
      <xdr:rowOff>99060</xdr:rowOff>
    </xdr:from>
    <xdr:to>
      <xdr:col>10</xdr:col>
      <xdr:colOff>327660</xdr:colOff>
      <xdr:row>19</xdr:row>
      <xdr:rowOff>99060</xdr:rowOff>
    </xdr:to>
    <xdr:graphicFrame macro="">
      <xdr:nvGraphicFramePr>
        <xdr:cNvPr id="6170" name="Chart 1">
          <a:extLst>
            <a:ext uri="{FF2B5EF4-FFF2-40B4-BE49-F238E27FC236}">
              <a16:creationId xmlns:a16="http://schemas.microsoft.com/office/drawing/2014/main" id="{D0B0B0E9-EE2B-EFD5-825F-A25366D75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1</xdr:row>
      <xdr:rowOff>15240</xdr:rowOff>
    </xdr:from>
    <xdr:to>
      <xdr:col>6</xdr:col>
      <xdr:colOff>586740</xdr:colOff>
      <xdr:row>3</xdr:row>
      <xdr:rowOff>167640</xdr:rowOff>
    </xdr:to>
    <xdr:sp macro="" textlink="">
      <xdr:nvSpPr>
        <xdr:cNvPr id="2" name="TextBox 1">
          <a:extLst>
            <a:ext uri="{FF2B5EF4-FFF2-40B4-BE49-F238E27FC236}">
              <a16:creationId xmlns:a16="http://schemas.microsoft.com/office/drawing/2014/main" id="{3396A6EA-1A4A-23FB-3811-645E257B4BA8}"/>
            </a:ext>
          </a:extLst>
        </xdr:cNvPr>
        <xdr:cNvSpPr txBox="1"/>
      </xdr:nvSpPr>
      <xdr:spPr>
        <a:xfrm>
          <a:off x="1219200" y="198120"/>
          <a:ext cx="3535680" cy="518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Customers</a:t>
          </a:r>
          <a:r>
            <a:rPr lang="en-IN" sz="1100" baseline="0"/>
            <a:t> prefer to visit offline store slightly more than to order from online websites.</a:t>
          </a:r>
        </a:p>
        <a:p>
          <a:endParaRPr lang="en-IN" sz="1100" baseline="0"/>
        </a:p>
        <a:p>
          <a:endParaRPr lang="en-IN" sz="1100"/>
        </a:p>
      </xdr:txBody>
    </xdr:sp>
    <xdr:clientData/>
  </xdr:twoCellAnchor>
  <xdr:twoCellAnchor>
    <xdr:from>
      <xdr:col>1</xdr:col>
      <xdr:colOff>601980</xdr:colOff>
      <xdr:row>4</xdr:row>
      <xdr:rowOff>83820</xdr:rowOff>
    </xdr:from>
    <xdr:to>
      <xdr:col>6</xdr:col>
      <xdr:colOff>586740</xdr:colOff>
      <xdr:row>7</xdr:row>
      <xdr:rowOff>68580</xdr:rowOff>
    </xdr:to>
    <xdr:sp macro="" textlink="">
      <xdr:nvSpPr>
        <xdr:cNvPr id="3" name="TextBox 2">
          <a:extLst>
            <a:ext uri="{FF2B5EF4-FFF2-40B4-BE49-F238E27FC236}">
              <a16:creationId xmlns:a16="http://schemas.microsoft.com/office/drawing/2014/main" id="{80643393-E63D-619F-94BE-887DECEED0D7}"/>
            </a:ext>
          </a:extLst>
        </xdr:cNvPr>
        <xdr:cNvSpPr txBox="1"/>
      </xdr:nvSpPr>
      <xdr:spPr>
        <a:xfrm>
          <a:off x="1211580" y="815340"/>
          <a:ext cx="35433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Though,</a:t>
          </a:r>
          <a:r>
            <a:rPr lang="en-IN" sz="1100" baseline="0"/>
            <a:t> this is an exception in Australia &amp; Oceania Region and MIddle East &amp; North Africa Region.</a:t>
          </a:r>
          <a:endParaRPr lang="en-IN" sz="1100"/>
        </a:p>
      </xdr:txBody>
    </xdr:sp>
    <xdr:clientData/>
  </xdr:twoCellAnchor>
  <xdr:twoCellAnchor>
    <xdr:from>
      <xdr:col>1</xdr:col>
      <xdr:colOff>601980</xdr:colOff>
      <xdr:row>8</xdr:row>
      <xdr:rowOff>129540</xdr:rowOff>
    </xdr:from>
    <xdr:to>
      <xdr:col>6</xdr:col>
      <xdr:colOff>594360</xdr:colOff>
      <xdr:row>11</xdr:row>
      <xdr:rowOff>91440</xdr:rowOff>
    </xdr:to>
    <xdr:sp macro="" textlink="">
      <xdr:nvSpPr>
        <xdr:cNvPr id="4" name="TextBox 3">
          <a:extLst>
            <a:ext uri="{FF2B5EF4-FFF2-40B4-BE49-F238E27FC236}">
              <a16:creationId xmlns:a16="http://schemas.microsoft.com/office/drawing/2014/main" id="{11594425-369E-229F-7E80-0975F7658264}"/>
            </a:ext>
          </a:extLst>
        </xdr:cNvPr>
        <xdr:cNvSpPr txBox="1"/>
      </xdr:nvSpPr>
      <xdr:spPr>
        <a:xfrm>
          <a:off x="1211580" y="1592580"/>
          <a:ext cx="3550920" cy="510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Cosmetics, Clothes, Beverages,</a:t>
          </a:r>
          <a:r>
            <a:rPr lang="en-IN" sz="1100" baseline="0"/>
            <a:t> Fruits - these are top selling items over the years.</a:t>
          </a:r>
          <a:endParaRPr lang="en-IN" sz="1100"/>
        </a:p>
      </xdr:txBody>
    </xdr:sp>
    <xdr:clientData/>
  </xdr:twoCellAnchor>
  <xdr:twoCellAnchor>
    <xdr:from>
      <xdr:col>1</xdr:col>
      <xdr:colOff>601980</xdr:colOff>
      <xdr:row>12</xdr:row>
      <xdr:rowOff>0</xdr:rowOff>
    </xdr:from>
    <xdr:to>
      <xdr:col>6</xdr:col>
      <xdr:colOff>601980</xdr:colOff>
      <xdr:row>13</xdr:row>
      <xdr:rowOff>167640</xdr:rowOff>
    </xdr:to>
    <xdr:sp macro="" textlink="">
      <xdr:nvSpPr>
        <xdr:cNvPr id="5" name="TextBox 4">
          <a:extLst>
            <a:ext uri="{FF2B5EF4-FFF2-40B4-BE49-F238E27FC236}">
              <a16:creationId xmlns:a16="http://schemas.microsoft.com/office/drawing/2014/main" id="{F1521FB4-BC89-3ED0-943D-6ABD041B4CD1}"/>
            </a:ext>
          </a:extLst>
        </xdr:cNvPr>
        <xdr:cNvSpPr txBox="1"/>
      </xdr:nvSpPr>
      <xdr:spPr>
        <a:xfrm>
          <a:off x="1211580" y="2194560"/>
          <a:ext cx="3558540" cy="350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Most items are popular in Sub Saharan Africa and Europe Region.</a:t>
          </a:r>
        </a:p>
      </xdr:txBody>
    </xdr:sp>
    <xdr:clientData/>
  </xdr:twoCellAnchor>
  <xdr:twoCellAnchor>
    <xdr:from>
      <xdr:col>1</xdr:col>
      <xdr:colOff>594360</xdr:colOff>
      <xdr:row>15</xdr:row>
      <xdr:rowOff>0</xdr:rowOff>
    </xdr:from>
    <xdr:to>
      <xdr:col>6</xdr:col>
      <xdr:colOff>594360</xdr:colOff>
      <xdr:row>17</xdr:row>
      <xdr:rowOff>121920</xdr:rowOff>
    </xdr:to>
    <xdr:sp macro="" textlink="">
      <xdr:nvSpPr>
        <xdr:cNvPr id="6" name="TextBox 5">
          <a:extLst>
            <a:ext uri="{FF2B5EF4-FFF2-40B4-BE49-F238E27FC236}">
              <a16:creationId xmlns:a16="http://schemas.microsoft.com/office/drawing/2014/main" id="{96E75DE6-85BE-A856-07B4-CE5E9E247A31}"/>
            </a:ext>
          </a:extLst>
        </xdr:cNvPr>
        <xdr:cNvSpPr txBox="1"/>
      </xdr:nvSpPr>
      <xdr:spPr>
        <a:xfrm>
          <a:off x="1203960" y="2743200"/>
          <a:ext cx="3558540" cy="487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From Fourth Quarter</a:t>
          </a:r>
          <a:r>
            <a:rPr lang="en-IN" sz="1100" baseline="0"/>
            <a:t> i.e. October, November and December, most proft generated.</a:t>
          </a:r>
          <a:endParaRPr lang="en-IN" sz="1100"/>
        </a:p>
      </xdr:txBody>
    </xdr:sp>
    <xdr:clientData/>
  </xdr:twoCellAnchor>
  <xdr:twoCellAnchor>
    <xdr:from>
      <xdr:col>1</xdr:col>
      <xdr:colOff>586740</xdr:colOff>
      <xdr:row>18</xdr:row>
      <xdr:rowOff>106680</xdr:rowOff>
    </xdr:from>
    <xdr:to>
      <xdr:col>7</xdr:col>
      <xdr:colOff>0</xdr:colOff>
      <xdr:row>21</xdr:row>
      <xdr:rowOff>53340</xdr:rowOff>
    </xdr:to>
    <xdr:sp macro="" textlink="">
      <xdr:nvSpPr>
        <xdr:cNvPr id="7" name="TextBox 6">
          <a:extLst>
            <a:ext uri="{FF2B5EF4-FFF2-40B4-BE49-F238E27FC236}">
              <a16:creationId xmlns:a16="http://schemas.microsoft.com/office/drawing/2014/main" id="{6A8EBC7D-1ED8-DCCC-D785-EDC90AA5BEA5}"/>
            </a:ext>
          </a:extLst>
        </xdr:cNvPr>
        <xdr:cNvSpPr txBox="1"/>
      </xdr:nvSpPr>
      <xdr:spPr>
        <a:xfrm>
          <a:off x="1196340" y="3398520"/>
          <a:ext cx="358140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More than 50% profit generated fro Sub Saharan Africa and Europe Region. Asia comes third in this list.</a:t>
          </a:r>
        </a:p>
      </xdr:txBody>
    </xdr:sp>
    <xdr:clientData/>
  </xdr:twoCellAnchor>
  <xdr:twoCellAnchor>
    <xdr:from>
      <xdr:col>1</xdr:col>
      <xdr:colOff>594360</xdr:colOff>
      <xdr:row>22</xdr:row>
      <xdr:rowOff>99060</xdr:rowOff>
    </xdr:from>
    <xdr:to>
      <xdr:col>7</xdr:col>
      <xdr:colOff>0</xdr:colOff>
      <xdr:row>28</xdr:row>
      <xdr:rowOff>15240</xdr:rowOff>
    </xdr:to>
    <xdr:sp macro="" textlink="">
      <xdr:nvSpPr>
        <xdr:cNvPr id="8" name="TextBox 7">
          <a:extLst>
            <a:ext uri="{FF2B5EF4-FFF2-40B4-BE49-F238E27FC236}">
              <a16:creationId xmlns:a16="http://schemas.microsoft.com/office/drawing/2014/main" id="{770EB842-B048-A1CA-A7E4-FEC9B2EBB604}"/>
            </a:ext>
          </a:extLst>
        </xdr:cNvPr>
        <xdr:cNvSpPr txBox="1"/>
      </xdr:nvSpPr>
      <xdr:spPr>
        <a:xfrm>
          <a:off x="1203960" y="4122420"/>
          <a:ext cx="3573780" cy="1013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Jackpot Quarter is Q4. Let's</a:t>
          </a:r>
          <a:r>
            <a:rPr lang="en-IN" sz="1100" baseline="0"/>
            <a:t> make some special deals with attractive promotions on Cosmetics, Clothes, Beverages, Fruits, so more customers can be targeted. Also boost up offine stores by providing some kind of incentives, especially Sub Saharan Africa and Europe Region.</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601980</xdr:colOff>
      <xdr:row>3</xdr:row>
      <xdr:rowOff>137160</xdr:rowOff>
    </xdr:from>
    <xdr:to>
      <xdr:col>13</xdr:col>
      <xdr:colOff>297180</xdr:colOff>
      <xdr:row>18</xdr:row>
      <xdr:rowOff>137160</xdr:rowOff>
    </xdr:to>
    <xdr:graphicFrame macro="">
      <xdr:nvGraphicFramePr>
        <xdr:cNvPr id="7194" name="Chart 1">
          <a:extLst>
            <a:ext uri="{FF2B5EF4-FFF2-40B4-BE49-F238E27FC236}">
              <a16:creationId xmlns:a16="http://schemas.microsoft.com/office/drawing/2014/main" id="{A0279394-D06A-9090-19E5-26A06C590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76200</xdr:colOff>
      <xdr:row>3</xdr:row>
      <xdr:rowOff>7620</xdr:rowOff>
    </xdr:from>
    <xdr:to>
      <xdr:col>12</xdr:col>
      <xdr:colOff>381000</xdr:colOff>
      <xdr:row>18</xdr:row>
      <xdr:rowOff>7620</xdr:rowOff>
    </xdr:to>
    <xdr:graphicFrame macro="">
      <xdr:nvGraphicFramePr>
        <xdr:cNvPr id="8214" name="Chart 1">
          <a:extLst>
            <a:ext uri="{FF2B5EF4-FFF2-40B4-BE49-F238E27FC236}">
              <a16:creationId xmlns:a16="http://schemas.microsoft.com/office/drawing/2014/main" id="{3FBBF751-5789-2CC1-0E29-C87FA6F04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868680</xdr:colOff>
      <xdr:row>2</xdr:row>
      <xdr:rowOff>144780</xdr:rowOff>
    </xdr:from>
    <xdr:to>
      <xdr:col>8</xdr:col>
      <xdr:colOff>38100</xdr:colOff>
      <xdr:row>17</xdr:row>
      <xdr:rowOff>91440</xdr:rowOff>
    </xdr:to>
    <xdr:graphicFrame macro="">
      <xdr:nvGraphicFramePr>
        <xdr:cNvPr id="9237" name="Chart 1">
          <a:extLst>
            <a:ext uri="{FF2B5EF4-FFF2-40B4-BE49-F238E27FC236}">
              <a16:creationId xmlns:a16="http://schemas.microsoft.com/office/drawing/2014/main" id="{68B5DAEA-43D2-30E6-7BED-ED3030E69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1112520</xdr:colOff>
      <xdr:row>2</xdr:row>
      <xdr:rowOff>76200</xdr:rowOff>
    </xdr:from>
    <xdr:to>
      <xdr:col>12</xdr:col>
      <xdr:colOff>137160</xdr:colOff>
      <xdr:row>17</xdr:row>
      <xdr:rowOff>76200</xdr:rowOff>
    </xdr:to>
    <xdr:graphicFrame macro="">
      <xdr:nvGraphicFramePr>
        <xdr:cNvPr id="10261" name="Chart 1">
          <a:extLst>
            <a:ext uri="{FF2B5EF4-FFF2-40B4-BE49-F238E27FC236}">
              <a16:creationId xmlns:a16="http://schemas.microsoft.com/office/drawing/2014/main" id="{4513AC60-4467-72DC-2798-A26890F0F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91440</xdr:rowOff>
    </xdr:from>
    <xdr:to>
      <xdr:col>14</xdr:col>
      <xdr:colOff>7620</xdr:colOff>
      <xdr:row>18</xdr:row>
      <xdr:rowOff>91440</xdr:rowOff>
    </xdr:to>
    <xdr:graphicFrame macro="">
      <xdr:nvGraphicFramePr>
        <xdr:cNvPr id="11285" name="Chart 1">
          <a:extLst>
            <a:ext uri="{FF2B5EF4-FFF2-40B4-BE49-F238E27FC236}">
              <a16:creationId xmlns:a16="http://schemas.microsoft.com/office/drawing/2014/main" id="{28D8FC67-A749-9717-D4E6-B2CDA975A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601980</xdr:colOff>
      <xdr:row>10</xdr:row>
      <xdr:rowOff>68580</xdr:rowOff>
    </xdr:from>
    <xdr:to>
      <xdr:col>13</xdr:col>
      <xdr:colOff>289560</xdr:colOff>
      <xdr:row>29</xdr:row>
      <xdr:rowOff>60960</xdr:rowOff>
    </xdr:to>
    <xdr:graphicFrame macro="">
      <xdr:nvGraphicFramePr>
        <xdr:cNvPr id="12302" name="Chart 1">
          <a:extLst>
            <a:ext uri="{FF2B5EF4-FFF2-40B4-BE49-F238E27FC236}">
              <a16:creationId xmlns:a16="http://schemas.microsoft.com/office/drawing/2014/main" id="{51CED422-D16C-6923-CCC9-ED80BFB9F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129540</xdr:colOff>
      <xdr:row>5</xdr:row>
      <xdr:rowOff>76200</xdr:rowOff>
    </xdr:from>
    <xdr:to>
      <xdr:col>16</xdr:col>
      <xdr:colOff>129540</xdr:colOff>
      <xdr:row>20</xdr:row>
      <xdr:rowOff>76200</xdr:rowOff>
    </xdr:to>
    <xdr:graphicFrame macro="">
      <xdr:nvGraphicFramePr>
        <xdr:cNvPr id="2" name="Chart 1">
          <a:extLst>
            <a:ext uri="{FF2B5EF4-FFF2-40B4-BE49-F238E27FC236}">
              <a16:creationId xmlns:a16="http://schemas.microsoft.com/office/drawing/2014/main" id="{746A7168-EE50-DEAE-0C82-7CCBD06FF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101600</xdr:colOff>
      <xdr:row>21</xdr:row>
      <xdr:rowOff>101600</xdr:rowOff>
    </xdr:from>
    <xdr:to>
      <xdr:col>30</xdr:col>
      <xdr:colOff>114300</xdr:colOff>
      <xdr:row>39</xdr:row>
      <xdr:rowOff>101600</xdr:rowOff>
    </xdr:to>
    <xdr:sp macro="" textlink="">
      <xdr:nvSpPr>
        <xdr:cNvPr id="4" name="Rectangle: Rounded Corners 3">
          <a:extLst>
            <a:ext uri="{FF2B5EF4-FFF2-40B4-BE49-F238E27FC236}">
              <a16:creationId xmlns:a16="http://schemas.microsoft.com/office/drawing/2014/main" id="{C1B051F3-0A48-8C4F-3187-3F37F5275487}"/>
            </a:ext>
          </a:extLst>
        </xdr:cNvPr>
        <xdr:cNvSpPr/>
      </xdr:nvSpPr>
      <xdr:spPr>
        <a:xfrm>
          <a:off x="101600" y="3924300"/>
          <a:ext cx="17056100" cy="3200400"/>
        </a:xfrm>
        <a:prstGeom prst="roundRect">
          <a:avLst>
            <a:gd name="adj" fmla="val 3209"/>
          </a:avLst>
        </a:prstGeom>
        <a:gradFill flip="none"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path path="circle">
            <a:fillToRect l="50000" t="50000" r="50000" b="50000"/>
          </a:path>
          <a:tileRect/>
        </a:gradFill>
        <a:ln/>
        <a:effectLst>
          <a:outerShdw blurRad="57150" dist="19050" dir="5400000" algn="ctr" rotWithShape="0">
            <a:srgbClr val="000000">
              <a:alpha val="63000"/>
            </a:srgbClr>
          </a:outerShdw>
          <a:softEdge rad="63500"/>
        </a:effectLst>
      </xdr:spPr>
      <xdr:style>
        <a:lnRef idx="0">
          <a:schemeClr val="dk1"/>
        </a:lnRef>
        <a:fillRef idx="3">
          <a:schemeClr val="dk1"/>
        </a:fillRef>
        <a:effectRef idx="3">
          <a:schemeClr val="dk1"/>
        </a:effectRef>
        <a:fontRef idx="minor">
          <a:schemeClr val="lt1"/>
        </a:fontRef>
      </xdr:style>
      <xdr:txBody>
        <a:bodyPr vertOverflow="clip" horzOverflow="clip" rtlCol="0" anchor="t"/>
        <a:lstStyle/>
        <a:p>
          <a:endParaRPr lang="en-IN"/>
        </a:p>
      </xdr:txBody>
    </xdr:sp>
    <xdr:clientData/>
  </xdr:twoCellAnchor>
  <xdr:twoCellAnchor>
    <xdr:from>
      <xdr:col>0</xdr:col>
      <xdr:colOff>127000</xdr:colOff>
      <xdr:row>4</xdr:row>
      <xdr:rowOff>101600</xdr:rowOff>
    </xdr:from>
    <xdr:to>
      <xdr:col>30</xdr:col>
      <xdr:colOff>101600</xdr:colOff>
      <xdr:row>21</xdr:row>
      <xdr:rowOff>114300</xdr:rowOff>
    </xdr:to>
    <xdr:sp macro="" textlink="">
      <xdr:nvSpPr>
        <xdr:cNvPr id="3" name="Rectangle: Rounded Corners 2">
          <a:extLst>
            <a:ext uri="{FF2B5EF4-FFF2-40B4-BE49-F238E27FC236}">
              <a16:creationId xmlns:a16="http://schemas.microsoft.com/office/drawing/2014/main" id="{1B326FDA-C63B-F046-67DE-555D3742D9CB}"/>
            </a:ext>
          </a:extLst>
        </xdr:cNvPr>
        <xdr:cNvSpPr/>
      </xdr:nvSpPr>
      <xdr:spPr>
        <a:xfrm>
          <a:off x="127000" y="901700"/>
          <a:ext cx="17018000" cy="3035300"/>
        </a:xfrm>
        <a:prstGeom prst="roundRect">
          <a:avLst>
            <a:gd name="adj" fmla="val 3209"/>
          </a:avLst>
        </a:prstGeom>
        <a:gradFill flip="none"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path path="circle">
            <a:fillToRect l="50000" t="50000" r="50000" b="50000"/>
          </a:path>
          <a:tileRect/>
        </a:gradFill>
        <a:effectLst>
          <a:outerShdw blurRad="57150" dist="19050" dir="5400000" algn="ctr" rotWithShape="0">
            <a:srgbClr val="000000">
              <a:alpha val="63000"/>
            </a:srgbClr>
          </a:outerShdw>
          <a:softEdge rad="63500"/>
        </a:effectLst>
      </xdr:spPr>
      <xdr:style>
        <a:lnRef idx="0">
          <a:schemeClr val="dk1"/>
        </a:lnRef>
        <a:fillRef idx="3">
          <a:schemeClr val="dk1"/>
        </a:fillRef>
        <a:effectRef idx="3">
          <a:schemeClr val="dk1"/>
        </a:effectRef>
        <a:fontRef idx="minor">
          <a:schemeClr val="lt1"/>
        </a:fontRef>
      </xdr:style>
      <xdr:txBody>
        <a:bodyPr vertOverflow="clip" horzOverflow="clip" rtlCol="0" anchor="t"/>
        <a:lstStyle/>
        <a:p>
          <a:endParaRPr lang="en-IN"/>
        </a:p>
      </xdr:txBody>
    </xdr:sp>
    <xdr:clientData/>
  </xdr:twoCellAnchor>
  <xdr:twoCellAnchor editAs="oneCell">
    <xdr:from>
      <xdr:col>1</xdr:col>
      <xdr:colOff>12700</xdr:colOff>
      <xdr:row>1</xdr:row>
      <xdr:rowOff>21771</xdr:rowOff>
    </xdr:from>
    <xdr:to>
      <xdr:col>3</xdr:col>
      <xdr:colOff>498080</xdr:colOff>
      <xdr:row>3</xdr:row>
      <xdr:rowOff>170542</xdr:rowOff>
    </xdr:to>
    <xdr:pic>
      <xdr:nvPicPr>
        <xdr:cNvPr id="5" name="Picture 4">
          <a:extLst>
            <a:ext uri="{FF2B5EF4-FFF2-40B4-BE49-F238E27FC236}">
              <a16:creationId xmlns:a16="http://schemas.microsoft.com/office/drawing/2014/main" id="{63C9DAE6-B325-BD95-4059-ABD45E7CCB29}"/>
            </a:ext>
          </a:extLst>
        </xdr:cNvPr>
        <xdr:cNvPicPr>
          <a:picLocks noChangeAspect="1"/>
        </xdr:cNvPicPr>
      </xdr:nvPicPr>
      <xdr:blipFill>
        <a:blip xmlns:r="http://schemas.openxmlformats.org/officeDocument/2006/relationships" r:embed="rId1"/>
        <a:stretch>
          <a:fillRect/>
        </a:stretch>
      </xdr:blipFill>
      <xdr:spPr>
        <a:xfrm>
          <a:off x="241300" y="199571"/>
          <a:ext cx="1704580" cy="593271"/>
        </a:xfrm>
        <a:prstGeom prst="roundRect">
          <a:avLst>
            <a:gd name="adj" fmla="val 27778"/>
          </a:avLst>
        </a:prstGeom>
        <a:ln w="38100">
          <a:solidFill>
            <a:srgbClr val="FF9900"/>
          </a:solidFill>
        </a:ln>
        <a:effectLst>
          <a:glow rad="101600">
            <a:schemeClr val="accent2">
              <a:satMod val="175000"/>
              <a:alpha val="40000"/>
            </a:schemeClr>
          </a:glow>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4</xdr:col>
      <xdr:colOff>81280</xdr:colOff>
      <xdr:row>1</xdr:row>
      <xdr:rowOff>0</xdr:rowOff>
    </xdr:from>
    <xdr:to>
      <xdr:col>15</xdr:col>
      <xdr:colOff>594360</xdr:colOff>
      <xdr:row>3</xdr:row>
      <xdr:rowOff>169334</xdr:rowOff>
    </xdr:to>
    <xdr:sp macro="" textlink="">
      <xdr:nvSpPr>
        <xdr:cNvPr id="6" name="TextBox 5">
          <a:extLst>
            <a:ext uri="{FF2B5EF4-FFF2-40B4-BE49-F238E27FC236}">
              <a16:creationId xmlns:a16="http://schemas.microsoft.com/office/drawing/2014/main" id="{7FCE5635-FFD1-ED44-1716-DCDD763ECC92}"/>
            </a:ext>
          </a:extLst>
        </xdr:cNvPr>
        <xdr:cNvSpPr txBox="1"/>
      </xdr:nvSpPr>
      <xdr:spPr>
        <a:xfrm>
          <a:off x="2138680" y="370114"/>
          <a:ext cx="7218680" cy="626534"/>
        </a:xfrm>
        <a:prstGeom prst="rect">
          <a:avLst/>
        </a:prstGeom>
        <a:noFill/>
        <a:ln w="12700" cmpd="sng">
          <a:solidFill>
            <a:srgbClr val="FFC000"/>
          </a:solidFill>
        </a:ln>
        <a:effectLst>
          <a:glow rad="101600">
            <a:schemeClr val="accent2">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0">
              <a:solidFill>
                <a:srgbClr val="FF9900"/>
              </a:solidFill>
              <a:latin typeface="Arial Rounded MT Bold" panose="020F0704030504030204" pitchFamily="34" charset="0"/>
              <a:cs typeface="Times New Roman" panose="02020603050405020304" pitchFamily="18" charset="0"/>
            </a:rPr>
            <a:t>Amazon Sales Data</a:t>
          </a:r>
          <a:r>
            <a:rPr lang="en-IN" sz="4000" b="0" baseline="0">
              <a:solidFill>
                <a:srgbClr val="FF9900"/>
              </a:solidFill>
              <a:latin typeface="Arial Rounded MT Bold" panose="020F0704030504030204" pitchFamily="34" charset="0"/>
              <a:cs typeface="Times New Roman" panose="02020603050405020304" pitchFamily="18" charset="0"/>
            </a:rPr>
            <a:t> </a:t>
          </a:r>
          <a:r>
            <a:rPr lang="en-IN" sz="4000" b="0">
              <a:solidFill>
                <a:srgbClr val="FF9900"/>
              </a:solidFill>
              <a:latin typeface="Arial Rounded MT Bold" panose="020F0704030504030204" pitchFamily="34" charset="0"/>
              <a:cs typeface="Times New Roman" panose="02020603050405020304" pitchFamily="18" charset="0"/>
            </a:rPr>
            <a:t>Analysis</a:t>
          </a:r>
        </a:p>
      </xdr:txBody>
    </xdr:sp>
    <xdr:clientData/>
  </xdr:twoCellAnchor>
  <xdr:oneCellAnchor>
    <xdr:from>
      <xdr:col>15</xdr:col>
      <xdr:colOff>372533</xdr:colOff>
      <xdr:row>1</xdr:row>
      <xdr:rowOff>16934</xdr:rowOff>
    </xdr:from>
    <xdr:ext cx="184731" cy="264560"/>
    <xdr:sp macro="" textlink="">
      <xdr:nvSpPr>
        <xdr:cNvPr id="7" name="TextBox 6">
          <a:extLst>
            <a:ext uri="{FF2B5EF4-FFF2-40B4-BE49-F238E27FC236}">
              <a16:creationId xmlns:a16="http://schemas.microsoft.com/office/drawing/2014/main" id="{F51F9B90-8E2F-7FC4-3517-3920891ABA23}"/>
            </a:ext>
          </a:extLst>
        </xdr:cNvPr>
        <xdr:cNvSpPr txBox="1"/>
      </xdr:nvSpPr>
      <xdr:spPr>
        <a:xfrm>
          <a:off x="8906933" y="3894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a:p>
      </xdr:txBody>
    </xdr:sp>
    <xdr:clientData/>
  </xdr:oneCellAnchor>
  <xdr:twoCellAnchor>
    <xdr:from>
      <xdr:col>0</xdr:col>
      <xdr:colOff>220980</xdr:colOff>
      <xdr:row>5</xdr:row>
      <xdr:rowOff>7620</xdr:rowOff>
    </xdr:from>
    <xdr:to>
      <xdr:col>5</xdr:col>
      <xdr:colOff>601980</xdr:colOff>
      <xdr:row>21</xdr:row>
      <xdr:rowOff>25400</xdr:rowOff>
    </xdr:to>
    <xdr:graphicFrame macro="">
      <xdr:nvGraphicFramePr>
        <xdr:cNvPr id="38039" name="sales channel">
          <a:extLst>
            <a:ext uri="{FF2B5EF4-FFF2-40B4-BE49-F238E27FC236}">
              <a16:creationId xmlns:a16="http://schemas.microsoft.com/office/drawing/2014/main" id="{98B2499E-62FD-0B19-7565-B5AA99D03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45720</xdr:colOff>
      <xdr:row>5</xdr:row>
      <xdr:rowOff>7620</xdr:rowOff>
    </xdr:from>
    <xdr:to>
      <xdr:col>14</xdr:col>
      <xdr:colOff>15240</xdr:colOff>
      <xdr:row>21</xdr:row>
      <xdr:rowOff>50800</xdr:rowOff>
    </xdr:to>
    <xdr:graphicFrame macro="">
      <xdr:nvGraphicFramePr>
        <xdr:cNvPr id="38040" name="best sell item">
          <a:extLst>
            <a:ext uri="{FF2B5EF4-FFF2-40B4-BE49-F238E27FC236}">
              <a16:creationId xmlns:a16="http://schemas.microsoft.com/office/drawing/2014/main" id="{87E9DD22-3655-5F7D-B711-481C70EE5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60960</xdr:colOff>
      <xdr:row>5</xdr:row>
      <xdr:rowOff>7620</xdr:rowOff>
    </xdr:from>
    <xdr:to>
      <xdr:col>21</xdr:col>
      <xdr:colOff>68580</xdr:colOff>
      <xdr:row>21</xdr:row>
      <xdr:rowOff>38100</xdr:rowOff>
    </xdr:to>
    <xdr:graphicFrame macro="">
      <xdr:nvGraphicFramePr>
        <xdr:cNvPr id="38041" name="profit by region">
          <a:extLst>
            <a:ext uri="{FF2B5EF4-FFF2-40B4-BE49-F238E27FC236}">
              <a16:creationId xmlns:a16="http://schemas.microsoft.com/office/drawing/2014/main" id="{8D0F8DDC-74F1-3F13-6414-21109ABBA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106680</xdr:colOff>
      <xdr:row>5</xdr:row>
      <xdr:rowOff>22860</xdr:rowOff>
    </xdr:from>
    <xdr:to>
      <xdr:col>30</xdr:col>
      <xdr:colOff>0</xdr:colOff>
      <xdr:row>21</xdr:row>
      <xdr:rowOff>38100</xdr:rowOff>
    </xdr:to>
    <xdr:graphicFrame macro="">
      <xdr:nvGraphicFramePr>
        <xdr:cNvPr id="38043" name="profit by qtr">
          <a:extLst>
            <a:ext uri="{FF2B5EF4-FFF2-40B4-BE49-F238E27FC236}">
              <a16:creationId xmlns:a16="http://schemas.microsoft.com/office/drawing/2014/main" id="{40F258CA-FD12-82DF-A211-833EDB5E3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350521</xdr:colOff>
      <xdr:row>22</xdr:row>
      <xdr:rowOff>0</xdr:rowOff>
    </xdr:from>
    <xdr:to>
      <xdr:col>14</xdr:col>
      <xdr:colOff>361951</xdr:colOff>
      <xdr:row>39</xdr:row>
      <xdr:rowOff>63500</xdr:rowOff>
    </xdr:to>
    <xdr:graphicFrame macro="">
      <xdr:nvGraphicFramePr>
        <xdr:cNvPr id="38044" name="unit by region">
          <a:extLst>
            <a:ext uri="{FF2B5EF4-FFF2-40B4-BE49-F238E27FC236}">
              <a16:creationId xmlns:a16="http://schemas.microsoft.com/office/drawing/2014/main" id="{D7455C83-2CC5-29A5-2B3D-F649D786F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495300</xdr:colOff>
      <xdr:row>22</xdr:row>
      <xdr:rowOff>19050</xdr:rowOff>
    </xdr:from>
    <xdr:to>
      <xdr:col>29</xdr:col>
      <xdr:colOff>586740</xdr:colOff>
      <xdr:row>39</xdr:row>
      <xdr:rowOff>76199</xdr:rowOff>
    </xdr:to>
    <xdr:graphicFrame macro="">
      <xdr:nvGraphicFramePr>
        <xdr:cNvPr id="38045" name="profit margin">
          <a:extLst>
            <a:ext uri="{FF2B5EF4-FFF2-40B4-BE49-F238E27FC236}">
              <a16:creationId xmlns:a16="http://schemas.microsoft.com/office/drawing/2014/main" id="{A0D44CCC-2AB3-1E4F-7A48-C37596C29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250372</xdr:colOff>
      <xdr:row>1</xdr:row>
      <xdr:rowOff>10884</xdr:rowOff>
    </xdr:from>
    <xdr:to>
      <xdr:col>21</xdr:col>
      <xdr:colOff>368300</xdr:colOff>
      <xdr:row>4</xdr:row>
      <xdr:rowOff>7255</xdr:rowOff>
    </xdr:to>
    <mc:AlternateContent xmlns:mc="http://schemas.openxmlformats.org/markup-compatibility/2006" xmlns:a14="http://schemas.microsoft.com/office/drawing/2010/main">
      <mc:Choice Requires="a14">
        <xdr:graphicFrame macro="">
          <xdr:nvGraphicFramePr>
            <xdr:cNvPr id="2" name="Order Year">
              <a:extLst>
                <a:ext uri="{FF2B5EF4-FFF2-40B4-BE49-F238E27FC236}">
                  <a16:creationId xmlns:a16="http://schemas.microsoft.com/office/drawing/2014/main" id="{E0D8B13F-B562-5A27-C677-F9683B8DE086}"/>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mlns="">
        <xdr:sp macro="" textlink="">
          <xdr:nvSpPr>
            <xdr:cNvPr id="0" name=""/>
            <xdr:cNvSpPr>
              <a:spLocks noTextEdit="1"/>
            </xdr:cNvSpPr>
          </xdr:nvSpPr>
          <xdr:spPr>
            <a:xfrm>
              <a:off x="9622972" y="188684"/>
              <a:ext cx="3165928" cy="6186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217716</xdr:colOff>
      <xdr:row>21</xdr:row>
      <xdr:rowOff>165100</xdr:rowOff>
    </xdr:from>
    <xdr:to>
      <xdr:col>7</xdr:col>
      <xdr:colOff>285750</xdr:colOff>
      <xdr:row>39</xdr:row>
      <xdr:rowOff>63500</xdr:rowOff>
    </xdr:to>
    <xdr:graphicFrame macro="">
      <xdr:nvGraphicFramePr>
        <xdr:cNvPr id="8" name="Chart 7">
          <a:extLst>
            <a:ext uri="{FF2B5EF4-FFF2-40B4-BE49-F238E27FC236}">
              <a16:creationId xmlns:a16="http://schemas.microsoft.com/office/drawing/2014/main" id="{3F7CD20B-FE0B-4E72-B751-CAC6C599D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434975</xdr:colOff>
      <xdr:row>22</xdr:row>
      <xdr:rowOff>28574</xdr:rowOff>
    </xdr:from>
    <xdr:to>
      <xdr:col>21</xdr:col>
      <xdr:colOff>434975</xdr:colOff>
      <xdr:row>39</xdr:row>
      <xdr:rowOff>76200</xdr:rowOff>
    </xdr:to>
    <xdr:graphicFrame macro="">
      <xdr:nvGraphicFramePr>
        <xdr:cNvPr id="9" name="Month wise revenue">
          <a:extLst>
            <a:ext uri="{FF2B5EF4-FFF2-40B4-BE49-F238E27FC236}">
              <a16:creationId xmlns:a16="http://schemas.microsoft.com/office/drawing/2014/main" id="{92AA3598-BB71-4257-90AD-A102741C6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IPTA KUMAR PAUL" refreshedDate="45485.426754282409" createdVersion="8" refreshedVersion="8" recordCount="100" xr:uid="{34EF6BA3-FAA9-42E5-8C0D-DBFD2EBD1EC8}">
  <cacheSource type="worksheet">
    <worksheetSource ref="A1:Q101" sheet="data"/>
  </cacheSource>
  <cacheFields count="21">
    <cacheField name="Region" numFmtId="0">
      <sharedItems count="7">
        <s v="Australia and Oceania"/>
        <s v="Central America and the Caribbean"/>
        <s v="Europe"/>
        <s v="Sub-Saharan Africa"/>
        <s v="Asia"/>
        <s v="Middle East and North Africa"/>
        <s v="North America"/>
      </sharedItems>
    </cacheField>
    <cacheField name="Country" numFmtId="0">
      <sharedItems/>
    </cacheField>
    <cacheField name="Item Type" numFmtId="0">
      <sharedItems count="12">
        <s v="Baby Food"/>
        <s v="Cereal"/>
        <s v="Office Supplies"/>
        <s v="Fruits"/>
        <s v="Household"/>
        <s v="Vegetables"/>
        <s v="Personal Care"/>
        <s v="Clothes"/>
        <s v="Cosmetics"/>
        <s v="Beverages"/>
        <s v="Meat"/>
        <s v="Snacks"/>
      </sharedItems>
    </cacheField>
    <cacheField name="Sales Channel" numFmtId="0">
      <sharedItems count="2">
        <s v="Offline"/>
        <s v="Online"/>
      </sharedItems>
    </cacheField>
    <cacheField name="Order Priority" numFmtId="0">
      <sharedItems/>
    </cacheField>
    <cacheField name="Order Date" numFmtId="14">
      <sharedItems containsSemiMixedTypes="0" containsNonDate="0" containsDate="1" containsString="0" minDate="2010-02-02T00:00:00" maxDate="2017-05-23T00:00:00" count="100">
        <d v="2010-05-28T00:00:00"/>
        <d v="2012-08-22T00:00:00"/>
        <d v="2014-05-02T00:00:00"/>
        <d v="2014-06-20T00:00:00"/>
        <d v="2013-02-01T00:00:00"/>
        <d v="2015-02-04T00:00:00"/>
        <d v="2011-04-23T00:00:00"/>
        <d v="2012-07-17T00:00:00"/>
        <d v="2015-07-14T00:00:00"/>
        <d v="2014-04-18T00:00:00"/>
        <d v="2011-06-24T00:00:00"/>
        <d v="2014-08-02T00:00:00"/>
        <d v="2017-01-13T00:00:00"/>
        <d v="2017-02-08T00:00:00"/>
        <d v="2014-02-19T00:00:00"/>
        <d v="2012-04-23T00:00:00"/>
        <d v="2016-11-19T00:00:00"/>
        <d v="2015-04-01T00:00:00"/>
        <d v="2010-12-30T00:00:00"/>
        <d v="2012-07-31T00:00:00"/>
        <d v="2014-05-14T00:00:00"/>
        <d v="2015-07-31T00:00:00"/>
        <d v="2016-06-30T00:00:00"/>
        <d v="2014-09-08T00:00:00"/>
        <d v="2016-05-07T00:00:00"/>
        <d v="2017-05-22T00:00:00"/>
        <d v="2014-10-13T00:00:00"/>
        <d v="2010-05-07T00:00:00"/>
        <d v="2014-07-18T00:00:00"/>
        <d v="2012-05-26T00:00:00"/>
        <d v="2012-09-17T00:00:00"/>
        <d v="2013-12-29T00:00:00"/>
        <d v="2015-10-27T00:00:00"/>
        <d v="2015-01-16T00:00:00"/>
        <d v="2017-02-25T00:00:00"/>
        <d v="2017-05-08T00:00:00"/>
        <d v="2011-11-22T00:00:00"/>
        <d v="2017-01-14T00:00:00"/>
        <d v="2012-04-01T00:00:00"/>
        <d v="2012-02-16T00:00:00"/>
        <d v="2017-03-11T00:00:00"/>
        <d v="2010-02-06T00:00:00"/>
        <d v="2012-06-07T00:00:00"/>
        <d v="2012-10-06T00:00:00"/>
        <d v="2015-11-14T00:00:00"/>
        <d v="2016-03-29T00:00:00"/>
        <d v="2016-12-31T00:00:00"/>
        <d v="2010-12-23T00:00:00"/>
        <d v="2014-10-14T00:00:00"/>
        <d v="2012-01-11T00:00:00"/>
        <d v="2010-02-02T00:00:00"/>
        <d v="2013-08-18T00:00:00"/>
        <d v="2013-03-25T00:00:00"/>
        <d v="2011-11-26T00:00:00"/>
        <d v="2013-09-17T00:00:00"/>
        <d v="2012-06-08T00:00:00"/>
        <d v="2010-06-30T00:00:00"/>
        <d v="2015-02-23T00:00:00"/>
        <d v="2012-01-05T00:00:00"/>
        <d v="2014-04-07T00:00:00"/>
        <d v="2013-06-09T00:00:00"/>
        <d v="2013-06-26T00:00:00"/>
        <d v="2011-11-07T00:00:00"/>
        <d v="2010-10-30T00:00:00"/>
        <d v="2013-10-13T00:00:00"/>
        <d v="2013-10-11T00:00:00"/>
        <d v="2012-07-08T00:00:00"/>
        <d v="2016-07-25T00:00:00"/>
        <d v="2010-10-24T00:00:00"/>
        <d v="2015-04-25T00:00:00"/>
        <d v="2013-04-23T00:00:00"/>
        <d v="2015-08-14T00:00:00"/>
        <d v="2011-05-26T00:00:00"/>
        <d v="2017-05-20T00:00:00"/>
        <d v="2013-07-05T00:00:00"/>
        <d v="2014-11-06T00:00:00"/>
        <d v="2014-10-28T00:00:00"/>
        <d v="2011-09-15T00:00:00"/>
        <d v="2012-05-29T00:00:00"/>
        <d v="2013-07-20T00:00:00"/>
        <d v="2012-10-21T00:00:00"/>
        <d v="2012-09-18T00:00:00"/>
        <d v="2016-11-15T00:00:00"/>
        <d v="2011-01-04T00:00:00"/>
        <d v="2012-03-18T00:00:00"/>
        <d v="2012-02-17T00:00:00"/>
        <d v="2011-01-16T00:00:00"/>
        <d v="2014-02-03T00:00:00"/>
        <d v="2012-04-30T00:00:00"/>
        <d v="2016-10-23T00:00:00"/>
        <d v="2016-12-06T00:00:00"/>
        <d v="2014-07-07T00:00:00"/>
        <d v="2012-06-13T00:00:00"/>
        <d v="2010-11-26T00:00:00"/>
        <d v="2011-02-08T00:00:00"/>
        <d v="2011-07-26T00:00:00"/>
        <d v="2011-11-11T00:00:00"/>
        <d v="2016-06-01T00:00:00"/>
        <d v="2015-07-30T00:00:00"/>
        <d v="2012-02-10T00:00:00"/>
      </sharedItems>
      <fieldGroup par="20"/>
    </cacheField>
    <cacheField name="Order Year" numFmtId="1">
      <sharedItems containsSemiMixedTypes="0" containsString="0" containsNumber="1" containsInteger="1" minValue="2010" maxValue="2017" count="8">
        <n v="2010"/>
        <n v="2012"/>
        <n v="2014"/>
        <n v="2013"/>
        <n v="2015"/>
        <n v="2011"/>
        <n v="2017"/>
        <n v="2016"/>
      </sharedItems>
    </cacheField>
    <cacheField name="Order Qtr" numFmtId="1">
      <sharedItems count="4">
        <s v="Q2 (Apr-Jun)"/>
        <s v="Q3 (Jul-Sep)"/>
        <s v="Q1 (Jan-Mar)"/>
        <s v="Q4 (Oct-Dec)"/>
      </sharedItems>
    </cacheField>
    <cacheField name="Order ID" numFmtId="0">
      <sharedItems containsSemiMixedTypes="0" containsString="0" containsNumber="1" containsInteger="1" minValue="114606559" maxValue="994022214"/>
    </cacheField>
    <cacheField name="Ship Date" numFmtId="14">
      <sharedItems containsSemiMixedTypes="0" containsNonDate="0" containsDate="1" containsString="0" minDate="2010-02-25T00:00:00" maxDate="2017-06-18T00:00:00"/>
    </cacheField>
    <cacheField name="Ship Year" numFmtId="1">
      <sharedItems containsSemiMixedTypes="0" containsString="0" containsNumber="1" containsInteger="1" minValue="2010" maxValue="2017"/>
    </cacheField>
    <cacheField name="Units Sold" numFmtId="0">
      <sharedItems containsSemiMixedTypes="0" containsString="0" containsNumber="1" containsInteger="1" minValue="124" maxValue="9925"/>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4870.26" maxValue="5997054.9800000004"/>
    </cacheField>
    <cacheField name="Total Cost" numFmtId="0">
      <sharedItems containsSemiMixedTypes="0" containsString="0" containsNumber="1" minValue="3612.24" maxValue="4509793.96"/>
    </cacheField>
    <cacheField name="Total Profit" numFmtId="0">
      <sharedItems containsSemiMixedTypes="0" containsString="0" containsNumber="1" minValue="1258.02" maxValue="1719922.04"/>
    </cacheField>
    <cacheField name="profit margin" numFmtId="0" formula="'Total Profit'/'Total Revenue'" databaseField="0"/>
    <cacheField name="Months (Order Date)" numFmtId="0" databaseField="0">
      <fieldGroup base="5">
        <rangePr groupBy="months" startDate="2010-02-02T00:00:00" endDate="2017-05-23T00:00:00"/>
        <groupItems count="14">
          <s v="&lt;02-02-2010"/>
          <s v="Jan"/>
          <s v="Feb"/>
          <s v="Mar"/>
          <s v="Apr"/>
          <s v="May"/>
          <s v="Jun"/>
          <s v="Jul"/>
          <s v="Aug"/>
          <s v="Sep"/>
          <s v="Oct"/>
          <s v="Nov"/>
          <s v="Dec"/>
          <s v="&gt;23-05-2017"/>
        </groupItems>
      </fieldGroup>
    </cacheField>
    <cacheField name="Quarters (Order Date)" numFmtId="0" databaseField="0">
      <fieldGroup base="5">
        <rangePr groupBy="quarters" startDate="2010-02-02T00:00:00" endDate="2017-05-23T00:00:00"/>
        <groupItems count="6">
          <s v="&lt;02-02-2010"/>
          <s v="Qtr1"/>
          <s v="Qtr2"/>
          <s v="Qtr3"/>
          <s v="Qtr4"/>
          <s v="&gt;23-05-2017"/>
        </groupItems>
      </fieldGroup>
    </cacheField>
    <cacheField name="Years (Order Date)" numFmtId="0" databaseField="0">
      <fieldGroup base="5">
        <rangePr groupBy="years" startDate="2010-02-02T00:00:00" endDate="2017-05-23T00:00:00"/>
        <groupItems count="10">
          <s v="&lt;02-02-2010"/>
          <s v="2010"/>
          <s v="2011"/>
          <s v="2012"/>
          <s v="2013"/>
          <s v="2014"/>
          <s v="2015"/>
          <s v="2016"/>
          <s v="2017"/>
          <s v="&gt;23-05-2017"/>
        </groupItems>
      </fieldGroup>
    </cacheField>
  </cacheFields>
  <extLst>
    <ext xmlns:x14="http://schemas.microsoft.com/office/spreadsheetml/2009/9/main" uri="{725AE2AE-9491-48be-B2B4-4EB974FC3084}">
      <x14:pivotCacheDefinition pivotCacheId="1529405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Tuvalu"/>
    <x v="0"/>
    <x v="0"/>
    <s v="H"/>
    <x v="0"/>
    <x v="0"/>
    <x v="0"/>
    <n v="669165933"/>
    <d v="2010-06-27T00:00:00"/>
    <n v="2010"/>
    <n v="9925"/>
    <n v="255.28"/>
    <n v="159.41999999999999"/>
    <n v="2533654"/>
    <n v="1582243.5"/>
    <n v="951410.5"/>
  </r>
  <r>
    <x v="1"/>
    <s v="Grenada"/>
    <x v="1"/>
    <x v="1"/>
    <s v="C"/>
    <x v="1"/>
    <x v="1"/>
    <x v="1"/>
    <n v="963881480"/>
    <d v="2012-09-15T00:00:00"/>
    <n v="2012"/>
    <n v="2804"/>
    <n v="205.7"/>
    <n v="117.11"/>
    <n v="576782.80000000005"/>
    <n v="328376.44"/>
    <n v="248406.36"/>
  </r>
  <r>
    <x v="2"/>
    <s v="Russia"/>
    <x v="2"/>
    <x v="0"/>
    <s v="L"/>
    <x v="2"/>
    <x v="2"/>
    <x v="0"/>
    <n v="341417157"/>
    <d v="2014-05-08T00:00:00"/>
    <n v="2014"/>
    <n v="1779"/>
    <n v="651.21"/>
    <n v="524.96"/>
    <n v="1158502.5900000001"/>
    <n v="933903.84"/>
    <n v="224598.75"/>
  </r>
  <r>
    <x v="3"/>
    <s v="Sao Tome and Principe"/>
    <x v="3"/>
    <x v="1"/>
    <s v="C"/>
    <x v="3"/>
    <x v="2"/>
    <x v="0"/>
    <n v="514321792"/>
    <d v="2014-07-05T00:00:00"/>
    <n v="2014"/>
    <n v="8102"/>
    <n v="9.33"/>
    <n v="6.92"/>
    <n v="75591.66"/>
    <n v="56065.84"/>
    <n v="19525.82"/>
  </r>
  <r>
    <x v="3"/>
    <s v="Rwanda"/>
    <x v="2"/>
    <x v="0"/>
    <s v="L"/>
    <x v="4"/>
    <x v="3"/>
    <x v="2"/>
    <n v="115456712"/>
    <d v="2013-02-06T00:00:00"/>
    <n v="2013"/>
    <n v="5062"/>
    <n v="651.21"/>
    <n v="524.96"/>
    <n v="3296425.02"/>
    <n v="2657347.52"/>
    <n v="639077.5"/>
  </r>
  <r>
    <x v="0"/>
    <s v="Solomon Islands"/>
    <x v="0"/>
    <x v="1"/>
    <s v="C"/>
    <x v="5"/>
    <x v="4"/>
    <x v="2"/>
    <n v="547995746"/>
    <d v="2015-02-21T00:00:00"/>
    <n v="2015"/>
    <n v="2974"/>
    <n v="255.28"/>
    <n v="159.41999999999999"/>
    <n v="759202.72"/>
    <n v="474115.08"/>
    <n v="285087.64"/>
  </r>
  <r>
    <x v="3"/>
    <s v="Angola"/>
    <x v="4"/>
    <x v="0"/>
    <s v="M"/>
    <x v="6"/>
    <x v="5"/>
    <x v="0"/>
    <n v="135425221"/>
    <d v="2011-04-27T00:00:00"/>
    <n v="2011"/>
    <n v="4187"/>
    <n v="668.27"/>
    <n v="502.54"/>
    <n v="2798046.49"/>
    <n v="2104134.98"/>
    <n v="693911.51"/>
  </r>
  <r>
    <x v="3"/>
    <s v="Burkina Faso"/>
    <x v="5"/>
    <x v="1"/>
    <s v="H"/>
    <x v="7"/>
    <x v="1"/>
    <x v="1"/>
    <n v="871543967"/>
    <d v="2012-07-27T00:00:00"/>
    <n v="2012"/>
    <n v="8082"/>
    <n v="154.06"/>
    <n v="90.93"/>
    <n v="1245112.92"/>
    <n v="734896.26"/>
    <n v="510216.66"/>
  </r>
  <r>
    <x v="3"/>
    <s v="Republic of the Congo"/>
    <x v="6"/>
    <x v="0"/>
    <s v="M"/>
    <x v="8"/>
    <x v="4"/>
    <x v="1"/>
    <n v="770463311"/>
    <d v="2015-08-25T00:00:00"/>
    <n v="2015"/>
    <n v="6070"/>
    <n v="81.73"/>
    <n v="56.67"/>
    <n v="496101.1"/>
    <n v="343986.9"/>
    <n v="152114.20000000001"/>
  </r>
  <r>
    <x v="3"/>
    <s v="Senegal"/>
    <x v="1"/>
    <x v="1"/>
    <s v="H"/>
    <x v="9"/>
    <x v="2"/>
    <x v="0"/>
    <n v="616607081"/>
    <d v="2014-05-30T00:00:00"/>
    <n v="2014"/>
    <n v="6593"/>
    <n v="205.7"/>
    <n v="117.11"/>
    <n v="1356180.1"/>
    <n v="772106.23"/>
    <n v="584073.87"/>
  </r>
  <r>
    <x v="4"/>
    <s v="Kyrgyzstan"/>
    <x v="5"/>
    <x v="1"/>
    <s v="H"/>
    <x v="10"/>
    <x v="5"/>
    <x v="0"/>
    <n v="814711606"/>
    <d v="2011-07-12T00:00:00"/>
    <n v="2011"/>
    <n v="124"/>
    <n v="154.06"/>
    <n v="90.93"/>
    <n v="19103.439999999999"/>
    <n v="11275.32"/>
    <n v="7828.12"/>
  </r>
  <r>
    <x v="3"/>
    <s v="Cape Verde"/>
    <x v="7"/>
    <x v="0"/>
    <s v="H"/>
    <x v="11"/>
    <x v="2"/>
    <x v="1"/>
    <n v="939825713"/>
    <d v="2014-08-19T00:00:00"/>
    <n v="2014"/>
    <n v="4168"/>
    <n v="109.28"/>
    <n v="35.840000000000003"/>
    <n v="455479.03999999998"/>
    <n v="149381.12"/>
    <n v="306097.91999999998"/>
  </r>
  <r>
    <x v="4"/>
    <s v="Bangladesh"/>
    <x v="7"/>
    <x v="1"/>
    <s v="L"/>
    <x v="12"/>
    <x v="6"/>
    <x v="2"/>
    <n v="187310731"/>
    <d v="2017-03-01T00:00:00"/>
    <n v="2017"/>
    <n v="8263"/>
    <n v="109.28"/>
    <n v="35.840000000000003"/>
    <n v="902980.64"/>
    <n v="296145.91999999998"/>
    <n v="606834.72"/>
  </r>
  <r>
    <x v="1"/>
    <s v="Honduras"/>
    <x v="4"/>
    <x v="0"/>
    <s v="H"/>
    <x v="13"/>
    <x v="6"/>
    <x v="2"/>
    <n v="522840487"/>
    <d v="2017-02-13T00:00:00"/>
    <n v="2017"/>
    <n v="8974"/>
    <n v="668.27"/>
    <n v="502.54"/>
    <n v="5997054.9800000004"/>
    <n v="4509793.96"/>
    <n v="1487261.02"/>
  </r>
  <r>
    <x v="4"/>
    <s v="Mongolia"/>
    <x v="6"/>
    <x v="0"/>
    <s v="C"/>
    <x v="14"/>
    <x v="2"/>
    <x v="2"/>
    <n v="832401311"/>
    <d v="2014-02-23T00:00:00"/>
    <n v="2014"/>
    <n v="4901"/>
    <n v="81.73"/>
    <n v="56.67"/>
    <n v="400558.73"/>
    <n v="277739.67"/>
    <n v="122819.06"/>
  </r>
  <r>
    <x v="2"/>
    <s v="Bulgaria"/>
    <x v="7"/>
    <x v="1"/>
    <s v="M"/>
    <x v="15"/>
    <x v="1"/>
    <x v="0"/>
    <n v="972292029"/>
    <d v="2012-06-03T00:00:00"/>
    <n v="2012"/>
    <n v="1673"/>
    <n v="109.28"/>
    <n v="35.840000000000003"/>
    <n v="182825.44"/>
    <n v="59960.32"/>
    <n v="122865.12"/>
  </r>
  <r>
    <x v="4"/>
    <s v="Sri Lanka"/>
    <x v="8"/>
    <x v="0"/>
    <s v="M"/>
    <x v="16"/>
    <x v="7"/>
    <x v="3"/>
    <n v="419123971"/>
    <d v="2016-12-18T00:00:00"/>
    <n v="2016"/>
    <n v="6952"/>
    <n v="437.2"/>
    <n v="263.33"/>
    <n v="3039414.4"/>
    <n v="1830670.16"/>
    <n v="1208744.24"/>
  </r>
  <r>
    <x v="3"/>
    <s v="Cameroon"/>
    <x v="9"/>
    <x v="0"/>
    <s v="C"/>
    <x v="17"/>
    <x v="4"/>
    <x v="0"/>
    <n v="519820964"/>
    <d v="2015-04-18T00:00:00"/>
    <n v="2015"/>
    <n v="5430"/>
    <n v="47.45"/>
    <n v="31.79"/>
    <n v="257653.5"/>
    <n v="172619.7"/>
    <n v="85033.8"/>
  </r>
  <r>
    <x v="4"/>
    <s v="Turkmenistan"/>
    <x v="4"/>
    <x v="0"/>
    <s v="L"/>
    <x v="18"/>
    <x v="0"/>
    <x v="3"/>
    <n v="441619336"/>
    <d v="2011-01-20T00:00:00"/>
    <n v="2011"/>
    <n v="3830"/>
    <n v="668.27"/>
    <n v="502.54"/>
    <n v="2559474.1"/>
    <n v="1924728.2"/>
    <n v="634745.9"/>
  </r>
  <r>
    <x v="0"/>
    <s v="East Timor"/>
    <x v="10"/>
    <x v="1"/>
    <s v="L"/>
    <x v="19"/>
    <x v="1"/>
    <x v="1"/>
    <n v="322067916"/>
    <d v="2012-09-11T00:00:00"/>
    <n v="2012"/>
    <n v="5908"/>
    <n v="421.89"/>
    <n v="364.69"/>
    <n v="2492526.12"/>
    <n v="2154588.52"/>
    <n v="337937.6"/>
  </r>
  <r>
    <x v="2"/>
    <s v="Norway"/>
    <x v="0"/>
    <x v="1"/>
    <s v="L"/>
    <x v="20"/>
    <x v="2"/>
    <x v="0"/>
    <n v="819028031"/>
    <d v="2014-06-28T00:00:00"/>
    <n v="2014"/>
    <n v="7450"/>
    <n v="255.28"/>
    <n v="159.41999999999999"/>
    <n v="1901836"/>
    <n v="1187679"/>
    <n v="714157"/>
  </r>
  <r>
    <x v="2"/>
    <s v="Portugal"/>
    <x v="0"/>
    <x v="1"/>
    <s v="H"/>
    <x v="21"/>
    <x v="4"/>
    <x v="1"/>
    <n v="860673511"/>
    <d v="2015-09-03T00:00:00"/>
    <n v="2015"/>
    <n v="1273"/>
    <n v="255.28"/>
    <n v="159.41999999999999"/>
    <n v="324971.44"/>
    <n v="202941.66"/>
    <n v="122029.78"/>
  </r>
  <r>
    <x v="1"/>
    <s v="Honduras"/>
    <x v="11"/>
    <x v="1"/>
    <s v="L"/>
    <x v="22"/>
    <x v="7"/>
    <x v="0"/>
    <n v="795490682"/>
    <d v="2016-07-26T00:00:00"/>
    <n v="2016"/>
    <n v="2225"/>
    <n v="152.58000000000001"/>
    <n v="97.44"/>
    <n v="339490.5"/>
    <n v="216804"/>
    <n v="122686.5"/>
  </r>
  <r>
    <x v="0"/>
    <s v="New Zealand"/>
    <x v="3"/>
    <x v="1"/>
    <s v="H"/>
    <x v="23"/>
    <x v="2"/>
    <x v="1"/>
    <n v="142278373"/>
    <d v="2014-10-04T00:00:00"/>
    <n v="2014"/>
    <n v="2187"/>
    <n v="9.33"/>
    <n v="6.92"/>
    <n v="20404.71"/>
    <n v="15134.04"/>
    <n v="5270.67"/>
  </r>
  <r>
    <x v="2"/>
    <s v="Moldova "/>
    <x v="6"/>
    <x v="1"/>
    <s v="L"/>
    <x v="24"/>
    <x v="7"/>
    <x v="0"/>
    <n v="740147912"/>
    <d v="2016-05-10T00:00:00"/>
    <n v="2016"/>
    <n v="5070"/>
    <n v="81.73"/>
    <n v="56.67"/>
    <n v="414371.1"/>
    <n v="287316.90000000002"/>
    <n v="127054.2"/>
  </r>
  <r>
    <x v="2"/>
    <s v="France"/>
    <x v="8"/>
    <x v="1"/>
    <s v="H"/>
    <x v="25"/>
    <x v="6"/>
    <x v="0"/>
    <n v="898523128"/>
    <d v="2017-06-05T00:00:00"/>
    <n v="2017"/>
    <n v="1815"/>
    <n v="437.2"/>
    <n v="263.33"/>
    <n v="793518"/>
    <n v="477943.95"/>
    <n v="315574.05"/>
  </r>
  <r>
    <x v="0"/>
    <s v="Kiribati"/>
    <x v="3"/>
    <x v="1"/>
    <s v="M"/>
    <x v="26"/>
    <x v="2"/>
    <x v="3"/>
    <n v="347140347"/>
    <d v="2014-11-10T00:00:00"/>
    <n v="2014"/>
    <n v="5398"/>
    <n v="9.33"/>
    <n v="6.92"/>
    <n v="50363.34"/>
    <n v="37354.160000000003"/>
    <n v="13009.18"/>
  </r>
  <r>
    <x v="3"/>
    <s v="Mali"/>
    <x v="3"/>
    <x v="1"/>
    <s v="L"/>
    <x v="27"/>
    <x v="0"/>
    <x v="0"/>
    <n v="686048400"/>
    <d v="2010-05-10T00:00:00"/>
    <n v="2010"/>
    <n v="5822"/>
    <n v="9.33"/>
    <n v="6.92"/>
    <n v="54319.26"/>
    <n v="40288.239999999998"/>
    <n v="14031.02"/>
  </r>
  <r>
    <x v="2"/>
    <s v="Norway"/>
    <x v="9"/>
    <x v="0"/>
    <s v="C"/>
    <x v="28"/>
    <x v="2"/>
    <x v="1"/>
    <n v="435608613"/>
    <d v="2014-07-30T00:00:00"/>
    <n v="2014"/>
    <n v="5124"/>
    <n v="47.45"/>
    <n v="31.79"/>
    <n v="243133.8"/>
    <n v="162891.96"/>
    <n v="80241.84"/>
  </r>
  <r>
    <x v="3"/>
    <s v="The Gambia"/>
    <x v="4"/>
    <x v="0"/>
    <s v="L"/>
    <x v="29"/>
    <x v="1"/>
    <x v="0"/>
    <n v="886494815"/>
    <d v="2012-06-09T00:00:00"/>
    <n v="2012"/>
    <n v="2370"/>
    <n v="668.27"/>
    <n v="502.54"/>
    <n v="1583799.9"/>
    <n v="1191019.8"/>
    <n v="392780.1"/>
  </r>
  <r>
    <x v="2"/>
    <s v="Switzerland"/>
    <x v="8"/>
    <x v="0"/>
    <s v="M"/>
    <x v="30"/>
    <x v="1"/>
    <x v="1"/>
    <n v="249693334"/>
    <d v="2012-10-20T00:00:00"/>
    <n v="2012"/>
    <n v="8661"/>
    <n v="437.2"/>
    <n v="263.33"/>
    <n v="3786589.2"/>
    <n v="2280701.13"/>
    <n v="1505888.07"/>
  </r>
  <r>
    <x v="3"/>
    <s v="South Sudan"/>
    <x v="6"/>
    <x v="0"/>
    <s v="C"/>
    <x v="31"/>
    <x v="3"/>
    <x v="3"/>
    <n v="406502997"/>
    <d v="2014-01-28T00:00:00"/>
    <n v="2014"/>
    <n v="2125"/>
    <n v="81.73"/>
    <n v="56.67"/>
    <n v="173676.25"/>
    <n v="120423.75"/>
    <n v="53252.5"/>
  </r>
  <r>
    <x v="0"/>
    <s v="Australia"/>
    <x v="2"/>
    <x v="1"/>
    <s v="C"/>
    <x v="32"/>
    <x v="4"/>
    <x v="3"/>
    <n v="158535134"/>
    <d v="2015-11-25T00:00:00"/>
    <n v="2015"/>
    <n v="2924"/>
    <n v="651.21"/>
    <n v="524.96"/>
    <n v="1904138.04"/>
    <n v="1534983.04"/>
    <n v="369155"/>
  </r>
  <r>
    <x v="4"/>
    <s v="Myanmar"/>
    <x v="4"/>
    <x v="0"/>
    <s v="H"/>
    <x v="33"/>
    <x v="4"/>
    <x v="2"/>
    <n v="177713572"/>
    <d v="2015-03-01T00:00:00"/>
    <n v="2015"/>
    <n v="8250"/>
    <n v="668.27"/>
    <n v="502.54"/>
    <n v="5513227.5"/>
    <n v="4145955"/>
    <n v="1367272.5"/>
  </r>
  <r>
    <x v="3"/>
    <s v="Djibouti"/>
    <x v="11"/>
    <x v="1"/>
    <s v="M"/>
    <x v="34"/>
    <x v="6"/>
    <x v="2"/>
    <n v="756274640"/>
    <d v="2017-02-25T00:00:00"/>
    <n v="2017"/>
    <n v="7327"/>
    <n v="152.58000000000001"/>
    <n v="97.44"/>
    <n v="1117953.6599999999"/>
    <n v="713942.88"/>
    <n v="404010.78"/>
  </r>
  <r>
    <x v="1"/>
    <s v="Costa Rica"/>
    <x v="6"/>
    <x v="0"/>
    <s v="L"/>
    <x v="35"/>
    <x v="6"/>
    <x v="0"/>
    <n v="456767165"/>
    <d v="2017-05-21T00:00:00"/>
    <n v="2017"/>
    <n v="6409"/>
    <n v="81.73"/>
    <n v="56.67"/>
    <n v="523807.57"/>
    <n v="363198.03"/>
    <n v="160609.54"/>
  </r>
  <r>
    <x v="5"/>
    <s v="Syria"/>
    <x v="3"/>
    <x v="1"/>
    <s v="L"/>
    <x v="36"/>
    <x v="5"/>
    <x v="3"/>
    <n v="162052476"/>
    <d v="2011-12-03T00:00:00"/>
    <n v="2011"/>
    <n v="3784"/>
    <n v="9.33"/>
    <n v="6.92"/>
    <n v="35304.720000000001"/>
    <n v="26185.279999999999"/>
    <n v="9119.44"/>
  </r>
  <r>
    <x v="3"/>
    <s v="The Gambia"/>
    <x v="10"/>
    <x v="1"/>
    <s v="M"/>
    <x v="37"/>
    <x v="6"/>
    <x v="2"/>
    <n v="825304400"/>
    <d v="2017-01-23T00:00:00"/>
    <n v="2017"/>
    <n v="4767"/>
    <n v="421.89"/>
    <n v="364.69"/>
    <n v="2011149.63"/>
    <n v="1738477.23"/>
    <n v="272672.40000000002"/>
  </r>
  <r>
    <x v="4"/>
    <s v="Brunei"/>
    <x v="2"/>
    <x v="1"/>
    <s v="L"/>
    <x v="38"/>
    <x v="1"/>
    <x v="0"/>
    <n v="320009267"/>
    <d v="2012-05-08T00:00:00"/>
    <n v="2012"/>
    <n v="6708"/>
    <n v="651.21"/>
    <n v="524.96"/>
    <n v="4368316.68"/>
    <n v="3521431.68"/>
    <n v="846885"/>
  </r>
  <r>
    <x v="2"/>
    <s v="Bulgaria"/>
    <x v="2"/>
    <x v="1"/>
    <s v="M"/>
    <x v="39"/>
    <x v="1"/>
    <x v="2"/>
    <n v="189965903"/>
    <d v="2012-02-28T00:00:00"/>
    <n v="2012"/>
    <n v="3987"/>
    <n v="651.21"/>
    <n v="524.96"/>
    <n v="2596374.27"/>
    <n v="2093015.52"/>
    <n v="503358.75"/>
  </r>
  <r>
    <x v="3"/>
    <s v="Niger"/>
    <x v="6"/>
    <x v="1"/>
    <s v="H"/>
    <x v="40"/>
    <x v="6"/>
    <x v="2"/>
    <n v="699285638"/>
    <d v="2017-03-28T00:00:00"/>
    <n v="2017"/>
    <n v="3015"/>
    <n v="81.73"/>
    <n v="56.67"/>
    <n v="246415.95"/>
    <n v="170860.05"/>
    <n v="75555.899999999994"/>
  </r>
  <r>
    <x v="5"/>
    <s v="Azerbaijan"/>
    <x v="8"/>
    <x v="1"/>
    <s v="M"/>
    <x v="41"/>
    <x v="0"/>
    <x v="2"/>
    <n v="382392299"/>
    <d v="2010-02-25T00:00:00"/>
    <n v="2010"/>
    <n v="7234"/>
    <n v="437.2"/>
    <n v="263.33"/>
    <n v="3162704.8"/>
    <n v="1904929.22"/>
    <n v="1257775.58"/>
  </r>
  <r>
    <x v="3"/>
    <s v="The Gambia"/>
    <x v="1"/>
    <x v="0"/>
    <s v="H"/>
    <x v="42"/>
    <x v="1"/>
    <x v="0"/>
    <n v="994022214"/>
    <d v="2012-06-08T00:00:00"/>
    <n v="2012"/>
    <n v="2117"/>
    <n v="205.7"/>
    <n v="117.11"/>
    <n v="435466.9"/>
    <n v="247921.87"/>
    <n v="187545.03"/>
  </r>
  <r>
    <x v="2"/>
    <s v="Slovakia"/>
    <x v="5"/>
    <x v="1"/>
    <s v="H"/>
    <x v="43"/>
    <x v="1"/>
    <x v="3"/>
    <n v="759224212"/>
    <d v="2012-11-10T00:00:00"/>
    <n v="2012"/>
    <n v="171"/>
    <n v="154.06"/>
    <n v="90.93"/>
    <n v="26344.26"/>
    <n v="15549.03"/>
    <n v="10795.23"/>
  </r>
  <r>
    <x v="4"/>
    <s v="Myanmar"/>
    <x v="7"/>
    <x v="1"/>
    <s v="H"/>
    <x v="44"/>
    <x v="4"/>
    <x v="3"/>
    <n v="223359620"/>
    <d v="2015-11-18T00:00:00"/>
    <n v="2015"/>
    <n v="5930"/>
    <n v="109.28"/>
    <n v="35.840000000000003"/>
    <n v="648030.4"/>
    <n v="212531.20000000001"/>
    <n v="435499.2"/>
  </r>
  <r>
    <x v="3"/>
    <s v="Comoros"/>
    <x v="1"/>
    <x v="0"/>
    <s v="H"/>
    <x v="45"/>
    <x v="7"/>
    <x v="2"/>
    <n v="902102267"/>
    <d v="2016-04-29T00:00:00"/>
    <n v="2016"/>
    <n v="962"/>
    <n v="205.7"/>
    <n v="117.11"/>
    <n v="197883.4"/>
    <n v="112659.82"/>
    <n v="85223.58"/>
  </r>
  <r>
    <x v="2"/>
    <s v="Iceland"/>
    <x v="8"/>
    <x v="1"/>
    <s v="C"/>
    <x v="46"/>
    <x v="7"/>
    <x v="3"/>
    <n v="331438481"/>
    <d v="2016-12-31T00:00:00"/>
    <n v="2016"/>
    <n v="8867"/>
    <n v="437.2"/>
    <n v="263.33"/>
    <n v="3876652.4"/>
    <n v="2334947.11"/>
    <n v="1541705.29"/>
  </r>
  <r>
    <x v="2"/>
    <s v="Switzerland"/>
    <x v="6"/>
    <x v="1"/>
    <s v="M"/>
    <x v="47"/>
    <x v="0"/>
    <x v="3"/>
    <n v="617667090"/>
    <d v="2011-01-31T00:00:00"/>
    <n v="2011"/>
    <n v="273"/>
    <n v="81.73"/>
    <n v="56.67"/>
    <n v="22312.29"/>
    <n v="15470.91"/>
    <n v="6841.38"/>
  </r>
  <r>
    <x v="2"/>
    <s v="Macedonia"/>
    <x v="7"/>
    <x v="0"/>
    <s v="C"/>
    <x v="48"/>
    <x v="2"/>
    <x v="3"/>
    <n v="787399423"/>
    <d v="2014-11-14T00:00:00"/>
    <n v="2014"/>
    <n v="7842"/>
    <n v="109.28"/>
    <n v="35.840000000000003"/>
    <n v="856973.76"/>
    <n v="281057.28000000003"/>
    <n v="575916.48"/>
  </r>
  <r>
    <x v="3"/>
    <s v="Mauritania"/>
    <x v="2"/>
    <x v="0"/>
    <s v="C"/>
    <x v="49"/>
    <x v="1"/>
    <x v="2"/>
    <n v="837559306"/>
    <d v="2012-01-13T00:00:00"/>
    <n v="2012"/>
    <n v="1266"/>
    <n v="651.21"/>
    <n v="524.96"/>
    <n v="824431.86"/>
    <n v="664599.36"/>
    <n v="159832.5"/>
  </r>
  <r>
    <x v="2"/>
    <s v="Albania"/>
    <x v="7"/>
    <x v="1"/>
    <s v="C"/>
    <x v="50"/>
    <x v="0"/>
    <x v="2"/>
    <n v="385383069"/>
    <d v="2010-03-18T00:00:00"/>
    <n v="2010"/>
    <n v="2269"/>
    <n v="109.28"/>
    <n v="35.840000000000003"/>
    <n v="247956.32"/>
    <n v="81320.960000000006"/>
    <n v="166635.35999999999"/>
  </r>
  <r>
    <x v="3"/>
    <s v="Lesotho"/>
    <x v="3"/>
    <x v="1"/>
    <s v="L"/>
    <x v="51"/>
    <x v="3"/>
    <x v="1"/>
    <n v="918419539"/>
    <d v="2013-09-18T00:00:00"/>
    <n v="2013"/>
    <n v="9606"/>
    <n v="9.33"/>
    <n v="6.92"/>
    <n v="89623.98"/>
    <n v="66473.52"/>
    <n v="23150.46"/>
  </r>
  <r>
    <x v="5"/>
    <s v="Saudi Arabia"/>
    <x v="1"/>
    <x v="1"/>
    <s v="M"/>
    <x v="52"/>
    <x v="3"/>
    <x v="2"/>
    <n v="844530045"/>
    <d v="2013-03-28T00:00:00"/>
    <n v="2013"/>
    <n v="4063"/>
    <n v="205.7"/>
    <n v="117.11"/>
    <n v="835759.1"/>
    <n v="475817.93"/>
    <n v="359941.17"/>
  </r>
  <r>
    <x v="3"/>
    <s v="Sierra Leone"/>
    <x v="2"/>
    <x v="0"/>
    <s v="M"/>
    <x v="53"/>
    <x v="5"/>
    <x v="3"/>
    <n v="441888415"/>
    <d v="2012-01-07T00:00:00"/>
    <n v="2012"/>
    <n v="3457"/>
    <n v="651.21"/>
    <n v="524.96"/>
    <n v="2251232.9700000002"/>
    <n v="1814786.72"/>
    <n v="436446.25"/>
  </r>
  <r>
    <x v="3"/>
    <s v="Sao Tome and Principe"/>
    <x v="3"/>
    <x v="0"/>
    <s v="H"/>
    <x v="54"/>
    <x v="3"/>
    <x v="1"/>
    <n v="508980977"/>
    <d v="2013-10-24T00:00:00"/>
    <n v="2013"/>
    <n v="7637"/>
    <n v="9.33"/>
    <n v="6.92"/>
    <n v="71253.210000000006"/>
    <n v="52848.04"/>
    <n v="18405.169999999998"/>
  </r>
  <r>
    <x v="3"/>
    <s v="Cote d'Ivoire"/>
    <x v="7"/>
    <x v="1"/>
    <s v="C"/>
    <x v="55"/>
    <x v="1"/>
    <x v="0"/>
    <n v="114606559"/>
    <d v="2012-06-27T00:00:00"/>
    <n v="2012"/>
    <n v="3482"/>
    <n v="109.28"/>
    <n v="35.840000000000003"/>
    <n v="380512.96"/>
    <n v="124794.88"/>
    <n v="255718.08"/>
  </r>
  <r>
    <x v="0"/>
    <s v="Fiji"/>
    <x v="7"/>
    <x v="0"/>
    <s v="C"/>
    <x v="56"/>
    <x v="0"/>
    <x v="0"/>
    <n v="647876489"/>
    <d v="2010-08-01T00:00:00"/>
    <n v="2010"/>
    <n v="9905"/>
    <n v="109.28"/>
    <n v="35.840000000000003"/>
    <n v="1082418.3999999999"/>
    <n v="354995.20000000001"/>
    <n v="727423.2"/>
  </r>
  <r>
    <x v="2"/>
    <s v="Austria"/>
    <x v="8"/>
    <x v="0"/>
    <s v="H"/>
    <x v="57"/>
    <x v="4"/>
    <x v="2"/>
    <n v="868214595"/>
    <d v="2015-03-02T00:00:00"/>
    <n v="2015"/>
    <n v="2847"/>
    <n v="437.2"/>
    <n v="263.33"/>
    <n v="1244708.3999999999"/>
    <n v="749700.51"/>
    <n v="495007.89"/>
  </r>
  <r>
    <x v="2"/>
    <s v="United Kingdom"/>
    <x v="4"/>
    <x v="1"/>
    <s v="L"/>
    <x v="58"/>
    <x v="1"/>
    <x v="2"/>
    <n v="955357205"/>
    <d v="2012-02-14T00:00:00"/>
    <n v="2012"/>
    <n v="282"/>
    <n v="668.27"/>
    <n v="502.54"/>
    <n v="188452.14"/>
    <n v="141716.28"/>
    <n v="46735.86"/>
  </r>
  <r>
    <x v="3"/>
    <s v="Djibouti"/>
    <x v="8"/>
    <x v="0"/>
    <s v="H"/>
    <x v="59"/>
    <x v="2"/>
    <x v="0"/>
    <n v="259353148"/>
    <d v="2014-04-19T00:00:00"/>
    <n v="2014"/>
    <n v="7215"/>
    <n v="437.2"/>
    <n v="263.33"/>
    <n v="3154398"/>
    <n v="1899925.95"/>
    <n v="1254472.05"/>
  </r>
  <r>
    <x v="0"/>
    <s v="Australia"/>
    <x v="1"/>
    <x v="0"/>
    <s v="H"/>
    <x v="60"/>
    <x v="3"/>
    <x v="0"/>
    <n v="450563752"/>
    <d v="2013-07-02T00:00:00"/>
    <n v="2013"/>
    <n v="682"/>
    <n v="205.7"/>
    <n v="117.11"/>
    <n v="140287.4"/>
    <n v="79869.02"/>
    <n v="60418.38"/>
  </r>
  <r>
    <x v="2"/>
    <s v="San Marino"/>
    <x v="0"/>
    <x v="1"/>
    <s v="L"/>
    <x v="61"/>
    <x v="3"/>
    <x v="0"/>
    <n v="569662845"/>
    <d v="2013-07-01T00:00:00"/>
    <n v="2013"/>
    <n v="4750"/>
    <n v="255.28"/>
    <n v="159.41999999999999"/>
    <n v="1212580"/>
    <n v="757245"/>
    <n v="455335"/>
  </r>
  <r>
    <x v="3"/>
    <s v="Cameroon"/>
    <x v="2"/>
    <x v="1"/>
    <s v="M"/>
    <x v="62"/>
    <x v="5"/>
    <x v="3"/>
    <n v="177636754"/>
    <d v="2011-11-15T00:00:00"/>
    <n v="2011"/>
    <n v="5518"/>
    <n v="651.21"/>
    <n v="524.96"/>
    <n v="3593376.78"/>
    <n v="2896729.28"/>
    <n v="696647.5"/>
  </r>
  <r>
    <x v="5"/>
    <s v="Libya"/>
    <x v="7"/>
    <x v="0"/>
    <s v="H"/>
    <x v="63"/>
    <x v="0"/>
    <x v="3"/>
    <n v="705784308"/>
    <d v="2010-11-17T00:00:00"/>
    <n v="2010"/>
    <n v="6116"/>
    <n v="109.28"/>
    <n v="35.840000000000003"/>
    <n v="668356.48"/>
    <n v="219197.44"/>
    <n v="449159.04"/>
  </r>
  <r>
    <x v="1"/>
    <s v="Haiti"/>
    <x v="8"/>
    <x v="0"/>
    <s v="H"/>
    <x v="64"/>
    <x v="3"/>
    <x v="3"/>
    <n v="505716836"/>
    <d v="2013-11-16T00:00:00"/>
    <n v="2013"/>
    <n v="1705"/>
    <n v="437.2"/>
    <n v="263.33"/>
    <n v="745426"/>
    <n v="448977.65"/>
    <n v="296448.34999999998"/>
  </r>
  <r>
    <x v="3"/>
    <s v="Rwanda"/>
    <x v="8"/>
    <x v="0"/>
    <s v="H"/>
    <x v="65"/>
    <x v="3"/>
    <x v="3"/>
    <n v="699358165"/>
    <d v="2013-11-25T00:00:00"/>
    <n v="2013"/>
    <n v="4477"/>
    <n v="437.2"/>
    <n v="263.33"/>
    <n v="1957344.4"/>
    <n v="1178928.4099999999"/>
    <n v="778415.99"/>
  </r>
  <r>
    <x v="3"/>
    <s v="Gabon"/>
    <x v="6"/>
    <x v="0"/>
    <s v="L"/>
    <x v="66"/>
    <x v="1"/>
    <x v="1"/>
    <n v="228944623"/>
    <d v="2012-07-09T00:00:00"/>
    <n v="2012"/>
    <n v="8656"/>
    <n v="81.73"/>
    <n v="56.67"/>
    <n v="707454.88"/>
    <n v="490535.52"/>
    <n v="216919.36"/>
  </r>
  <r>
    <x v="1"/>
    <s v="Belize"/>
    <x v="7"/>
    <x v="0"/>
    <s v="M"/>
    <x v="67"/>
    <x v="7"/>
    <x v="1"/>
    <n v="807025039"/>
    <d v="2016-09-07T00:00:00"/>
    <n v="2016"/>
    <n v="5498"/>
    <n v="109.28"/>
    <n v="35.840000000000003"/>
    <n v="600821.43999999994"/>
    <n v="197048.32000000001"/>
    <n v="403773.12"/>
  </r>
  <r>
    <x v="2"/>
    <s v="Lithuania"/>
    <x v="2"/>
    <x v="0"/>
    <s v="H"/>
    <x v="68"/>
    <x v="0"/>
    <x v="3"/>
    <n v="166460740"/>
    <d v="2010-11-17T00:00:00"/>
    <n v="2010"/>
    <n v="8287"/>
    <n v="651.21"/>
    <n v="524.96"/>
    <n v="5396577.2699999996"/>
    <n v="4350343.5199999996"/>
    <n v="1046233.75"/>
  </r>
  <r>
    <x v="3"/>
    <s v="Madagascar"/>
    <x v="7"/>
    <x v="0"/>
    <s v="L"/>
    <x v="69"/>
    <x v="4"/>
    <x v="0"/>
    <n v="610425555"/>
    <d v="2015-05-28T00:00:00"/>
    <n v="2015"/>
    <n v="7342"/>
    <n v="109.28"/>
    <n v="35.840000000000003"/>
    <n v="802333.76"/>
    <n v="263137.28000000003"/>
    <n v="539196.48"/>
  </r>
  <r>
    <x v="4"/>
    <s v="Turkmenistan"/>
    <x v="2"/>
    <x v="1"/>
    <s v="M"/>
    <x v="70"/>
    <x v="3"/>
    <x v="0"/>
    <n v="462405812"/>
    <d v="2013-05-20T00:00:00"/>
    <n v="2013"/>
    <n v="5010"/>
    <n v="651.21"/>
    <n v="524.96"/>
    <n v="3262562.1"/>
    <n v="2630049.6"/>
    <n v="632512.5"/>
  </r>
  <r>
    <x v="5"/>
    <s v="Libya"/>
    <x v="3"/>
    <x v="1"/>
    <s v="L"/>
    <x v="71"/>
    <x v="4"/>
    <x v="1"/>
    <n v="816200339"/>
    <d v="2015-09-30T00:00:00"/>
    <n v="2015"/>
    <n v="673"/>
    <n v="9.33"/>
    <n v="6.92"/>
    <n v="6279.09"/>
    <n v="4657.16"/>
    <n v="1621.93"/>
  </r>
  <r>
    <x v="3"/>
    <s v="Democratic Republic of the Congo"/>
    <x v="9"/>
    <x v="1"/>
    <s v="C"/>
    <x v="72"/>
    <x v="5"/>
    <x v="0"/>
    <n v="585920464"/>
    <d v="2011-07-15T00:00:00"/>
    <n v="2011"/>
    <n v="5741"/>
    <n v="47.45"/>
    <n v="31.79"/>
    <n v="272410.45"/>
    <n v="182506.39"/>
    <n v="89904.06"/>
  </r>
  <r>
    <x v="3"/>
    <s v="Djibouti"/>
    <x v="1"/>
    <x v="1"/>
    <s v="H"/>
    <x v="73"/>
    <x v="6"/>
    <x v="0"/>
    <n v="555990016"/>
    <d v="2017-06-17T00:00:00"/>
    <n v="2017"/>
    <n v="8656"/>
    <n v="205.7"/>
    <n v="117.11"/>
    <n v="1780539.2"/>
    <n v="1013704.16"/>
    <n v="766835.04"/>
  </r>
  <r>
    <x v="5"/>
    <s v="Pakistan"/>
    <x v="8"/>
    <x v="0"/>
    <s v="L"/>
    <x v="74"/>
    <x v="3"/>
    <x v="1"/>
    <n v="231145322"/>
    <d v="2013-08-16T00:00:00"/>
    <n v="2013"/>
    <n v="9892"/>
    <n v="437.2"/>
    <n v="263.33"/>
    <n v="4324782.4000000004"/>
    <n v="2604860.36"/>
    <n v="1719922.04"/>
  </r>
  <r>
    <x v="6"/>
    <s v="Mexico"/>
    <x v="4"/>
    <x v="0"/>
    <s v="C"/>
    <x v="75"/>
    <x v="2"/>
    <x v="3"/>
    <n v="986435210"/>
    <d v="2014-12-12T00:00:00"/>
    <n v="2014"/>
    <n v="6954"/>
    <n v="668.27"/>
    <n v="502.54"/>
    <n v="4647149.58"/>
    <n v="3494663.16"/>
    <n v="1152486.42"/>
  </r>
  <r>
    <x v="0"/>
    <s v="Federated States of Micronesia"/>
    <x v="9"/>
    <x v="1"/>
    <s v="C"/>
    <x v="76"/>
    <x v="2"/>
    <x v="3"/>
    <n v="217221009"/>
    <d v="2014-11-15T00:00:00"/>
    <n v="2014"/>
    <n v="9379"/>
    <n v="47.45"/>
    <n v="31.79"/>
    <n v="445033.55"/>
    <n v="298158.40999999997"/>
    <n v="146875.14000000001"/>
  </r>
  <r>
    <x v="4"/>
    <s v="Laos"/>
    <x v="5"/>
    <x v="0"/>
    <s v="C"/>
    <x v="77"/>
    <x v="5"/>
    <x v="1"/>
    <n v="789176547"/>
    <d v="2011-10-23T00:00:00"/>
    <n v="2011"/>
    <n v="3732"/>
    <n v="154.06"/>
    <n v="90.93"/>
    <n v="574951.92000000004"/>
    <n v="339350.76"/>
    <n v="235601.16"/>
  </r>
  <r>
    <x v="2"/>
    <s v="Monaco"/>
    <x v="0"/>
    <x v="0"/>
    <s v="H"/>
    <x v="78"/>
    <x v="1"/>
    <x v="0"/>
    <n v="688288152"/>
    <d v="2012-06-02T00:00:00"/>
    <n v="2012"/>
    <n v="8614"/>
    <n v="255.28"/>
    <n v="159.41999999999999"/>
    <n v="2198981.92"/>
    <n v="1373243.88"/>
    <n v="825738.04"/>
  </r>
  <r>
    <x v="0"/>
    <s v="Samoa "/>
    <x v="8"/>
    <x v="1"/>
    <s v="H"/>
    <x v="79"/>
    <x v="3"/>
    <x v="1"/>
    <n v="670854651"/>
    <d v="2013-08-07T00:00:00"/>
    <n v="2013"/>
    <n v="9654"/>
    <n v="437.2"/>
    <n v="263.33"/>
    <n v="4220728.8"/>
    <n v="2542187.8199999998"/>
    <n v="1678540.98"/>
  </r>
  <r>
    <x v="2"/>
    <s v="Spain"/>
    <x v="4"/>
    <x v="0"/>
    <s v="L"/>
    <x v="80"/>
    <x v="1"/>
    <x v="3"/>
    <n v="213487374"/>
    <d v="2012-11-30T00:00:00"/>
    <n v="2012"/>
    <n v="4513"/>
    <n v="668.27"/>
    <n v="502.54"/>
    <n v="3015902.51"/>
    <n v="2267963.02"/>
    <n v="747939.49"/>
  </r>
  <r>
    <x v="5"/>
    <s v="Lebanon"/>
    <x v="7"/>
    <x v="1"/>
    <s v="L"/>
    <x v="81"/>
    <x v="1"/>
    <x v="1"/>
    <n v="663110148"/>
    <d v="2012-10-08T00:00:00"/>
    <n v="2012"/>
    <n v="7884"/>
    <n v="109.28"/>
    <n v="35.840000000000003"/>
    <n v="861563.52"/>
    <n v="282562.56"/>
    <n v="579000.96"/>
  </r>
  <r>
    <x v="5"/>
    <s v="Iran"/>
    <x v="8"/>
    <x v="1"/>
    <s v="H"/>
    <x v="82"/>
    <x v="7"/>
    <x v="3"/>
    <n v="286959302"/>
    <d v="2016-12-08T00:00:00"/>
    <n v="2016"/>
    <n v="6489"/>
    <n v="437.2"/>
    <n v="263.33"/>
    <n v="2836990.8"/>
    <n v="1708748.37"/>
    <n v="1128242.43"/>
  </r>
  <r>
    <x v="3"/>
    <s v="Zambia"/>
    <x v="11"/>
    <x v="1"/>
    <s v="L"/>
    <x v="83"/>
    <x v="5"/>
    <x v="2"/>
    <n v="122583663"/>
    <d v="2011-01-05T00:00:00"/>
    <n v="2011"/>
    <n v="4085"/>
    <n v="152.58000000000001"/>
    <n v="97.44"/>
    <n v="623289.30000000005"/>
    <n v="398042.4"/>
    <n v="225246.9"/>
  </r>
  <r>
    <x v="3"/>
    <s v="Kenya"/>
    <x v="5"/>
    <x v="1"/>
    <s v="L"/>
    <x v="84"/>
    <x v="1"/>
    <x v="2"/>
    <n v="827844560"/>
    <d v="2012-04-07T00:00:00"/>
    <n v="2012"/>
    <n v="6457"/>
    <n v="154.06"/>
    <n v="90.93"/>
    <n v="994765.42"/>
    <n v="587135.01"/>
    <n v="407630.41"/>
  </r>
  <r>
    <x v="6"/>
    <s v="Mexico"/>
    <x v="6"/>
    <x v="0"/>
    <s v="L"/>
    <x v="85"/>
    <x v="1"/>
    <x v="2"/>
    <n v="430915820"/>
    <d v="2012-03-20T00:00:00"/>
    <n v="2012"/>
    <n v="6422"/>
    <n v="81.73"/>
    <n v="56.67"/>
    <n v="524870.06000000006"/>
    <n v="363934.74"/>
    <n v="160935.32"/>
  </r>
  <r>
    <x v="3"/>
    <s v="Sao Tome and Principe"/>
    <x v="9"/>
    <x v="0"/>
    <s v="C"/>
    <x v="86"/>
    <x v="5"/>
    <x v="2"/>
    <n v="180283772"/>
    <d v="2011-01-21T00:00:00"/>
    <n v="2011"/>
    <n v="8829"/>
    <n v="47.45"/>
    <n v="31.79"/>
    <n v="418936.05"/>
    <n v="280673.90999999997"/>
    <n v="138262.14000000001"/>
  </r>
  <r>
    <x v="3"/>
    <s v="The Gambia"/>
    <x v="0"/>
    <x v="0"/>
    <s v="M"/>
    <x v="87"/>
    <x v="2"/>
    <x v="2"/>
    <n v="494747245"/>
    <d v="2014-03-20T00:00:00"/>
    <n v="2014"/>
    <n v="5559"/>
    <n v="255.28"/>
    <n v="159.41999999999999"/>
    <n v="1419101.52"/>
    <n v="886215.78"/>
    <n v="532885.74"/>
  </r>
  <r>
    <x v="5"/>
    <s v="Kuwait"/>
    <x v="3"/>
    <x v="1"/>
    <s v="M"/>
    <x v="88"/>
    <x v="1"/>
    <x v="0"/>
    <n v="513417565"/>
    <d v="2012-05-18T00:00:00"/>
    <n v="2012"/>
    <n v="522"/>
    <n v="9.33"/>
    <n v="6.92"/>
    <n v="4870.26"/>
    <n v="3612.24"/>
    <n v="1258.02"/>
  </r>
  <r>
    <x v="2"/>
    <s v="Slovenia"/>
    <x v="9"/>
    <x v="0"/>
    <s v="C"/>
    <x v="89"/>
    <x v="7"/>
    <x v="3"/>
    <n v="345718562"/>
    <d v="2016-11-25T00:00:00"/>
    <n v="2016"/>
    <n v="4660"/>
    <n v="47.45"/>
    <n v="31.79"/>
    <n v="221117"/>
    <n v="148141.4"/>
    <n v="72975.600000000006"/>
  </r>
  <r>
    <x v="3"/>
    <s v="Sierra Leone"/>
    <x v="2"/>
    <x v="0"/>
    <s v="H"/>
    <x v="90"/>
    <x v="7"/>
    <x v="3"/>
    <n v="621386563"/>
    <d v="2016-12-14T00:00:00"/>
    <n v="2016"/>
    <n v="948"/>
    <n v="651.21"/>
    <n v="524.96"/>
    <n v="617347.07999999996"/>
    <n v="497662.08"/>
    <n v="119685"/>
  </r>
  <r>
    <x v="0"/>
    <s v="Australia"/>
    <x v="9"/>
    <x v="0"/>
    <s v="H"/>
    <x v="91"/>
    <x v="2"/>
    <x v="1"/>
    <n v="240470397"/>
    <d v="2014-07-11T00:00:00"/>
    <n v="2014"/>
    <n v="9389"/>
    <n v="47.45"/>
    <n v="31.79"/>
    <n v="445508.05"/>
    <n v="298476.31"/>
    <n v="147031.74"/>
  </r>
  <r>
    <x v="5"/>
    <s v="Azerbaijan"/>
    <x v="2"/>
    <x v="1"/>
    <s v="M"/>
    <x v="92"/>
    <x v="1"/>
    <x v="0"/>
    <n v="423331391"/>
    <d v="2012-07-24T00:00:00"/>
    <n v="2012"/>
    <n v="2021"/>
    <n v="651.21"/>
    <n v="524.96"/>
    <n v="1316095.4099999999"/>
    <n v="1060944.1599999999"/>
    <n v="255151.25"/>
  </r>
  <r>
    <x v="2"/>
    <s v="Romania"/>
    <x v="8"/>
    <x v="1"/>
    <s v="H"/>
    <x v="93"/>
    <x v="0"/>
    <x v="3"/>
    <n v="660643374"/>
    <d v="2010-12-25T00:00:00"/>
    <n v="2010"/>
    <n v="7910"/>
    <n v="437.2"/>
    <n v="263.33"/>
    <n v="3458252"/>
    <n v="2082940.3"/>
    <n v="1375311.7"/>
  </r>
  <r>
    <x v="1"/>
    <s v="Nicaragua"/>
    <x v="9"/>
    <x v="0"/>
    <s v="C"/>
    <x v="94"/>
    <x v="5"/>
    <x v="2"/>
    <n v="963392674"/>
    <d v="2011-03-21T00:00:00"/>
    <n v="2011"/>
    <n v="8156"/>
    <n v="47.45"/>
    <n v="31.79"/>
    <n v="387002.2"/>
    <n v="259279.24"/>
    <n v="127722.96"/>
  </r>
  <r>
    <x v="3"/>
    <s v="Mali"/>
    <x v="7"/>
    <x v="1"/>
    <s v="M"/>
    <x v="95"/>
    <x v="5"/>
    <x v="1"/>
    <n v="512878119"/>
    <d v="2011-09-03T00:00:00"/>
    <n v="2011"/>
    <n v="888"/>
    <n v="109.28"/>
    <n v="35.840000000000003"/>
    <n v="97040.639999999999"/>
    <n v="31825.919999999998"/>
    <n v="65214.720000000001"/>
  </r>
  <r>
    <x v="4"/>
    <s v="Malaysia"/>
    <x v="3"/>
    <x v="0"/>
    <s v="L"/>
    <x v="96"/>
    <x v="5"/>
    <x v="3"/>
    <n v="810711038"/>
    <d v="2011-12-28T00:00:00"/>
    <n v="2011"/>
    <n v="6267"/>
    <n v="9.33"/>
    <n v="6.92"/>
    <n v="58471.11"/>
    <n v="43367.64"/>
    <n v="15103.47"/>
  </r>
  <r>
    <x v="3"/>
    <s v="Sierra Leone"/>
    <x v="5"/>
    <x v="0"/>
    <s v="C"/>
    <x v="97"/>
    <x v="7"/>
    <x v="0"/>
    <n v="728815257"/>
    <d v="2016-06-29T00:00:00"/>
    <n v="2016"/>
    <n v="1485"/>
    <n v="154.06"/>
    <n v="90.93"/>
    <n v="228779.1"/>
    <n v="135031.04999999999"/>
    <n v="93748.05"/>
  </r>
  <r>
    <x v="6"/>
    <s v="Mexico"/>
    <x v="6"/>
    <x v="0"/>
    <s v="M"/>
    <x v="98"/>
    <x v="4"/>
    <x v="1"/>
    <n v="559427106"/>
    <d v="2015-08-08T00:00:00"/>
    <n v="2015"/>
    <n v="5767"/>
    <n v="81.73"/>
    <n v="56.67"/>
    <n v="471336.91"/>
    <n v="326815.89"/>
    <n v="144521.01999999999"/>
  </r>
  <r>
    <x v="3"/>
    <s v="Mozambique"/>
    <x v="4"/>
    <x v="0"/>
    <s v="L"/>
    <x v="99"/>
    <x v="1"/>
    <x v="2"/>
    <n v="665095412"/>
    <d v="2012-02-15T00:00:00"/>
    <n v="2012"/>
    <n v="5367"/>
    <n v="668.27"/>
    <n v="502.54"/>
    <n v="3586605.09"/>
    <n v="2697132.18"/>
    <n v="889472.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7905F1-C48C-4A34-8A09-43304D47927A}" name="PivotTable20" cacheId="0"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location ref="I5:J14" firstHeaderRow="2" firstDataRow="2" firstDataCol="1"/>
  <pivotFields count="21">
    <pivotField axis="axisRow" compact="0" outline="0" showAll="0" includeNewItemsInFilter="1" sortType="ascending">
      <items count="8">
        <item x="4"/>
        <item x="0"/>
        <item x="1"/>
        <item x="2"/>
        <item x="5"/>
        <item x="6"/>
        <item x="3"/>
        <item t="default"/>
      </items>
      <autoSortScope>
        <pivotArea dataOnly="0" outline="0" fieldPosition="0">
          <references count="1">
            <reference field="4294967294" count="1" selected="0">
              <x v="0"/>
            </reference>
          </references>
        </pivotArea>
      </autoSortScope>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14" outline="0" showAll="0" includeNewItemsInFilter="1">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compact="0" numFmtId="1" outline="0" showAll="0" includeNewItemsInFilter="1">
      <items count="9">
        <item x="0"/>
        <item x="5"/>
        <item x="1"/>
        <item x="3"/>
        <item x="2"/>
        <item x="4"/>
        <item x="7"/>
        <item x="6"/>
        <item t="default"/>
      </items>
    </pivotField>
    <pivotField compact="0" outline="0" showAll="0" includeNewItemsInFilter="1"/>
    <pivotField compact="0" outline="0" showAll="0" includeNewItemsInFilter="1"/>
    <pivotField compact="0" numFmtId="14" outline="0" showAll="0" includeNewItemsInFilter="1"/>
    <pivotField compact="0" numFmtId="1"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dragToRow="0" dragToCol="0" dragToPage="0" showAll="0" includeNewItemsInFilter="1"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10">
        <item x="0"/>
        <item x="1"/>
        <item x="2"/>
        <item x="3"/>
        <item x="4"/>
        <item x="5"/>
        <item x="6"/>
        <item x="7"/>
        <item x="8"/>
        <item x="9"/>
      </items>
    </pivotField>
  </pivotFields>
  <rowFields count="1">
    <field x="0"/>
  </rowFields>
  <rowItems count="8">
    <i>
      <x v="5"/>
    </i>
    <i>
      <x v="2"/>
    </i>
    <i>
      <x v="4"/>
    </i>
    <i>
      <x v="1"/>
    </i>
    <i>
      <x/>
    </i>
    <i>
      <x v="3"/>
    </i>
    <i>
      <x v="6"/>
    </i>
    <i t="grand">
      <x/>
    </i>
  </rowItems>
  <colItems count="1">
    <i/>
  </colItems>
  <dataFields count="1">
    <dataField name="Sum of Total Revenue" fld="14" baseField="0" baseItem="0" numFmtId="165"/>
  </dataFields>
  <formats count="2">
    <format dxfId="6">
      <pivotArea outline="0" fieldPosition="0"/>
    </format>
    <format dxfId="5">
      <pivotArea outline="0" fieldPosition="0">
        <references count="1">
          <reference field="4294967294" count="1">
            <x v="0"/>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3EAF7F4-8967-4E8B-84BF-A218BE7D6AE6}" name="PivotTable2" cacheId="0" applyNumberFormats="0" applyBorderFormats="0" applyFontFormats="0" applyPatternFormats="0" applyAlignmentFormats="0" applyWidthHeightFormats="1" dataCaption="Data" updatedVersion="8" minRefreshableVersion="3" showMemberPropertyTips="0" useAutoFormatting="1" rowGrandTotals="0" colGrandTotals="0" itemPrintTitles="1" createdVersion="8" indent="0" compact="0" compactData="0" gridDropZones="1" chartFormat="4">
  <location ref="D5:F13" firstHeaderRow="1" firstDataRow="2" firstDataCol="1"/>
  <pivotFields count="21">
    <pivotField axis="axisRow" compact="0" outline="0" showAll="0" includeNewItemsInFilter="1">
      <items count="8">
        <item x="4"/>
        <item x="0"/>
        <item x="1"/>
        <item x="2"/>
        <item x="5"/>
        <item x="6"/>
        <item x="3"/>
        <item t="default"/>
      </items>
    </pivotField>
    <pivotField compact="0" outline="0" showAll="0" includeNewItemsInFilter="1"/>
    <pivotField compact="0" outline="0" showAll="0" includeNewItemsInFilter="1">
      <items count="13">
        <item h="1" x="0"/>
        <item h="1" x="9"/>
        <item h="1" x="1"/>
        <item x="7"/>
        <item x="8"/>
        <item h="1" x="3"/>
        <item h="1" x="4"/>
        <item h="1" x="10"/>
        <item h="1" x="2"/>
        <item h="1" x="6"/>
        <item h="1" x="11"/>
        <item h="1" x="5"/>
        <item t="default"/>
      </items>
    </pivotField>
    <pivotField axis="axisCol" compact="0" outline="0" showAll="0" includeNewItemsInFilter="1">
      <items count="3">
        <item x="0"/>
        <item x="1"/>
        <item t="default"/>
      </items>
    </pivotField>
    <pivotField compact="0" outline="0" showAll="0" includeNewItemsInFilter="1"/>
    <pivotField compact="0" outline="0" showAll="0" includeNewItemsInFilter="1">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compact="0" outline="0" showAll="0" includeNewItemsInFilter="1">
      <items count="9">
        <item x="0"/>
        <item x="5"/>
        <item x="1"/>
        <item x="3"/>
        <item x="2"/>
        <item x="4"/>
        <item x="7"/>
        <item x="6"/>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dragToRow="0" dragToCol="0" dragToPage="0" showAll="0" includeNewItemsInFilter="1"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10">
        <item x="0"/>
        <item x="1"/>
        <item x="2"/>
        <item x="3"/>
        <item x="4"/>
        <item x="5"/>
        <item x="6"/>
        <item x="7"/>
        <item x="8"/>
        <item x="9"/>
      </items>
    </pivotField>
  </pivotFields>
  <rowFields count="1">
    <field x="0"/>
  </rowFields>
  <rowItems count="7">
    <i>
      <x/>
    </i>
    <i>
      <x v="1"/>
    </i>
    <i>
      <x v="2"/>
    </i>
    <i>
      <x v="3"/>
    </i>
    <i>
      <x v="4"/>
    </i>
    <i>
      <x v="5"/>
    </i>
    <i>
      <x v="6"/>
    </i>
  </rowItems>
  <colFields count="1">
    <field x="3"/>
  </colFields>
  <colItems count="2">
    <i>
      <x/>
    </i>
    <i>
      <x v="1"/>
    </i>
  </colItems>
  <dataFields count="1">
    <dataField name="Sum of Units Sold" fld="11" baseField="0" baseItem="0" numFmtId="164"/>
  </dataFields>
  <chartFormats count="4">
    <chartFormat chart="3" format="10" series="1">
      <pivotArea type="data" outline="0" fieldPosition="0">
        <references count="2">
          <reference field="4294967294" count="1" selected="0">
            <x v="0"/>
          </reference>
          <reference field="3" count="1" selected="0">
            <x v="0"/>
          </reference>
        </references>
      </pivotArea>
    </chartFormat>
    <chartFormat chart="3" format="11" series="1">
      <pivotArea type="data" outline="0" fieldPosition="0">
        <references count="2">
          <reference field="4294967294" count="1" selected="0">
            <x v="0"/>
          </reference>
          <reference field="3" count="1" selected="0">
            <x v="1"/>
          </reference>
        </references>
      </pivotArea>
    </chartFormat>
    <chartFormat chart="0" format="6" series="1">
      <pivotArea type="data" outline="0" fieldPosition="0">
        <references count="2">
          <reference field="4294967294" count="1" selected="0">
            <x v="0"/>
          </reference>
          <reference field="3" count="1" selected="0">
            <x v="0"/>
          </reference>
        </references>
      </pivotArea>
    </chartFormat>
    <chartFormat chart="0" format="7" series="1">
      <pivotArea type="data" outline="0" fieldPosition="0">
        <references count="2">
          <reference field="4294967294" count="1" selected="0">
            <x v="0"/>
          </reference>
          <reference field="3"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B6EE415-42D2-479C-80F4-6C6BC2E3238D}" name="PivotTable2" cacheId="0"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8">
  <location ref="E7:G21" firstHeaderRow="2" firstDataRow="2" firstDataCol="2"/>
  <pivotFields count="21">
    <pivotField compact="0" outline="0" showAll="0" includeNewItemsInFilter="1"/>
    <pivotField compact="0" outline="0" showAll="0" includeNewItemsInFilter="1"/>
    <pivotField compact="0" outline="0" showAll="0" includeNewItemsInFilter="1">
      <items count="13">
        <item x="0"/>
        <item x="9"/>
        <item x="1"/>
        <item x="7"/>
        <item x="8"/>
        <item x="3"/>
        <item x="4"/>
        <item x="10"/>
        <item x="2"/>
        <item x="6"/>
        <item x="11"/>
        <item x="5"/>
        <item t="default"/>
      </items>
    </pivotField>
    <pivotField compact="0" outline="0" showAll="0" includeNewItemsInFilter="1"/>
    <pivotField compact="0" outline="0" showAll="0" includeNewItemsInFilter="1"/>
    <pivotField axis="axisRow" compact="0" outline="0" showAll="0" includeNewItemsInFilter="1">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compact="0" outline="0" showAll="0" includeNewItemsInFilter="1">
      <items count="9">
        <item x="0"/>
        <item x="5"/>
        <item x="1"/>
        <item x="3"/>
        <item x="2"/>
        <item x="4"/>
        <item x="7"/>
        <item x="6"/>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dragToRow="0" dragToCol="0" dragToPage="0" showAll="0" includeNewItemsInFilter="1" defaultSubtotal="0"/>
    <pivotField axis="axisRow" compact="0" outline="0" subtotalTop="0" showAll="0" defaultSubtotal="0">
      <items count="14">
        <item sd="0" x="0"/>
        <item sd="0" x="1"/>
        <item sd="0" x="2"/>
        <item sd="0" x="3"/>
        <item sd="0" x="4"/>
        <item sd="0" x="5"/>
        <item sd="0" x="6"/>
        <item sd="0" x="7"/>
        <item sd="0" x="8"/>
        <item sd="0" x="9"/>
        <item sd="0" x="10"/>
        <item sd="0" x="11"/>
        <item sd="0" x="12"/>
        <item sd="0" x="13"/>
      </items>
    </pivotField>
    <pivotField compact="0" outline="0" subtotalTop="0" showAll="0" defaultSubtotal="0">
      <items count="6">
        <item sd="0" x="0"/>
        <item x="1"/>
        <item x="2"/>
        <item sd="0" x="3"/>
        <item x="4"/>
        <item sd="0" x="5"/>
      </items>
    </pivotField>
    <pivotField compact="0" outline="0" subtotalTop="0" showAll="0" defaultSubtotal="0">
      <items count="10">
        <item sd="0" x="0"/>
        <item x="1"/>
        <item sd="0" x="2"/>
        <item sd="0" x="3"/>
        <item sd="0" x="4"/>
        <item sd="0" x="5"/>
        <item sd="0" x="6"/>
        <item sd="0" x="7"/>
        <item sd="0" x="8"/>
        <item sd="0" x="9"/>
      </items>
    </pivotField>
  </pivotFields>
  <rowFields count="2">
    <field x="18"/>
    <field x="5"/>
  </rowFields>
  <rowItems count="13">
    <i>
      <x v="1"/>
    </i>
    <i>
      <x v="2"/>
    </i>
    <i>
      <x v="3"/>
    </i>
    <i>
      <x v="4"/>
    </i>
    <i>
      <x v="5"/>
    </i>
    <i>
      <x v="6"/>
    </i>
    <i>
      <x v="7"/>
    </i>
    <i>
      <x v="8"/>
    </i>
    <i>
      <x v="9"/>
    </i>
    <i>
      <x v="10"/>
    </i>
    <i>
      <x v="11"/>
    </i>
    <i>
      <x v="12"/>
    </i>
    <i t="grand">
      <x/>
    </i>
  </rowItems>
  <colItems count="1">
    <i/>
  </colItems>
  <dataFields count="1">
    <dataField name="Sum of Total Revenue" fld="14" baseField="0" baseItem="0" numFmtId="165"/>
  </dataFields>
  <chartFormats count="5">
    <chartFormat chart="0" format="1" series="1">
      <pivotArea type="data" outline="0" fieldPosition="0"/>
    </chartFormat>
    <chartFormat chart="0"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E08CD9-DF12-43C9-9D29-8E43847D873E}" name="PivotTable19" cacheId="0"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location ref="F5:G14" firstHeaderRow="2" firstDataRow="2" firstDataCol="1"/>
  <pivotFields count="21">
    <pivotField axis="axisRow" compact="0" outline="0" showAll="0" includeNewItemsInFilter="1" sortType="ascending">
      <items count="8">
        <item x="4"/>
        <item x="0"/>
        <item x="1"/>
        <item x="2"/>
        <item x="5"/>
        <item x="6"/>
        <item x="3"/>
        <item t="default"/>
      </items>
      <autoSortScope>
        <pivotArea dataOnly="0" outline="0" fieldPosition="0">
          <references count="1">
            <reference field="4294967294" count="1" selected="0">
              <x v="0"/>
            </reference>
          </references>
        </pivotArea>
      </autoSortScope>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14" outline="0" showAll="0" includeNewItemsInFilter="1">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compact="0" numFmtId="1" outline="0" showAll="0" includeNewItemsInFilter="1">
      <items count="9">
        <item x="0"/>
        <item x="5"/>
        <item x="1"/>
        <item x="3"/>
        <item x="2"/>
        <item x="4"/>
        <item x="7"/>
        <item x="6"/>
        <item t="default"/>
      </items>
    </pivotField>
    <pivotField compact="0" outline="0" showAll="0" includeNewItemsInFilter="1"/>
    <pivotField compact="0" outline="0" showAll="0" includeNewItemsInFilter="1"/>
    <pivotField compact="0" numFmtId="14" outline="0" showAll="0" includeNewItemsInFilter="1"/>
    <pivotField compact="0" numFmtId="1"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compact="0" outline="0" dragToRow="0" dragToCol="0" dragToPage="0" showAll="0" includeNewItemsInFilter="1"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10">
        <item x="0"/>
        <item x="1"/>
        <item x="2"/>
        <item x="3"/>
        <item x="4"/>
        <item x="5"/>
        <item x="6"/>
        <item x="7"/>
        <item x="8"/>
        <item x="9"/>
      </items>
    </pivotField>
  </pivotFields>
  <rowFields count="1">
    <field x="0"/>
  </rowFields>
  <rowItems count="8">
    <i>
      <x v="5"/>
    </i>
    <i>
      <x v="2"/>
    </i>
    <i>
      <x v="1"/>
    </i>
    <i>
      <x v="4"/>
    </i>
    <i>
      <x/>
    </i>
    <i>
      <x v="3"/>
    </i>
    <i>
      <x v="6"/>
    </i>
    <i t="grand">
      <x/>
    </i>
  </rowItems>
  <colItems count="1">
    <i/>
  </colItems>
  <dataFields count="1">
    <dataField name="Sum of Total Profit" fld="16" baseField="0" baseItem="0" numFmtId="165"/>
  </dataFields>
  <formats count="2">
    <format dxfId="8">
      <pivotArea outline="0" fieldPosition="0"/>
    </format>
    <format dxfId="7">
      <pivotArea outline="0" fieldPosition="0">
        <references count="1">
          <reference field="4294967294" count="1">
            <x v="0"/>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FA1EF8-1177-43A8-8127-32443DF613BD}" name="PivotTable18" cacheId="0"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location ref="C5:D14" firstHeaderRow="2" firstDataRow="2" firstDataCol="1"/>
  <pivotFields count="21">
    <pivotField axis="axisRow" compact="0" outline="0" showAll="0" includeNewItemsInFilter="1" sortType="ascending">
      <items count="8">
        <item x="4"/>
        <item x="0"/>
        <item x="1"/>
        <item x="2"/>
        <item x="5"/>
        <item x="6"/>
        <item x="3"/>
        <item t="default"/>
      </items>
      <autoSortScope>
        <pivotArea dataOnly="0" outline="0" fieldPosition="0">
          <references count="1">
            <reference field="4294967294" count="1" selected="0">
              <x v="0"/>
            </reference>
          </references>
        </pivotArea>
      </autoSortScope>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14" outline="0" showAll="0" includeNewItemsInFilter="1">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compact="0" numFmtId="1" outline="0" showAll="0" includeNewItemsInFilter="1">
      <items count="9">
        <item x="0"/>
        <item x="5"/>
        <item x="1"/>
        <item x="3"/>
        <item x="2"/>
        <item x="4"/>
        <item x="7"/>
        <item x="6"/>
        <item t="default"/>
      </items>
    </pivotField>
    <pivotField compact="0" outline="0" showAll="0" includeNewItemsInFilter="1"/>
    <pivotField compact="0" outline="0" showAll="0" includeNewItemsInFilter="1"/>
    <pivotField compact="0" numFmtId="14" outline="0" showAll="0" includeNewItemsInFilter="1"/>
    <pivotField compact="0" numFmtId="1"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dragToRow="0" dragToCol="0" dragToPage="0" showAll="0" includeNewItemsInFilter="1"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10">
        <item x="0"/>
        <item x="1"/>
        <item x="2"/>
        <item x="3"/>
        <item x="4"/>
        <item x="5"/>
        <item x="6"/>
        <item x="7"/>
        <item x="8"/>
        <item x="9"/>
      </items>
    </pivotField>
  </pivotFields>
  <rowFields count="1">
    <field x="0"/>
  </rowFields>
  <rowItems count="8">
    <i>
      <x v="5"/>
    </i>
    <i>
      <x v="2"/>
    </i>
    <i>
      <x v="4"/>
    </i>
    <i>
      <x/>
    </i>
    <i>
      <x v="1"/>
    </i>
    <i>
      <x v="3"/>
    </i>
    <i>
      <x v="6"/>
    </i>
    <i t="grand">
      <x/>
    </i>
  </rowItems>
  <colItems count="1">
    <i/>
  </colItems>
  <dataFields count="1">
    <dataField name="Sum of Units Sold" fld="11" baseField="0" baseItem="4" numFmtId="164"/>
  </dataFields>
  <formats count="2">
    <format dxfId="10">
      <pivotArea outline="0" fieldPosition="0"/>
    </format>
    <format dxfId="9">
      <pivotArea outline="0" fieldPosition="0">
        <references count="1">
          <reference field="4294967294" count="1">
            <x v="0"/>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6E89F5-2F48-4D90-8818-8A4919BF7BF0}" name="PivotTable21" cacheId="0" dataOnRows="1" applyNumberFormats="0" applyBorderFormats="0" applyFontFormats="0" applyPatternFormats="0" applyAlignmentFormats="0" applyWidthHeightFormats="1" dataCaption="Data" updatedVersion="8" minRefreshableVersion="3" showMemberPropertyTips="0" useAutoFormatting="1" rowGrandTotals="0" colGrandTotals="0" itemPrintTitles="1" createdVersion="8" indent="0" compact="0" compactData="0" gridDropZones="1" chartFormat="1">
  <location ref="C4:D7" firstHeaderRow="2" firstDataRow="2" firstDataCol="1"/>
  <pivotFields count="21">
    <pivotField compact="0" outline="0" showAll="0" includeNewItemsInFilter="1"/>
    <pivotField compact="0" outline="0" showAll="0" includeNewItemsInFilter="1"/>
    <pivotField compact="0" outline="0" showAll="0" includeNewItemsInFilter="1"/>
    <pivotField axis="axisRow" compact="0" outline="0" showAll="0" includeNewItemsInFilter="1">
      <items count="3">
        <item x="0"/>
        <item x="1"/>
        <item t="default"/>
      </items>
    </pivotField>
    <pivotField compact="0" outline="0" showAll="0" includeNewItemsInFilter="1"/>
    <pivotField compact="0" numFmtId="14" outline="0" showAll="0" includeNewItemsInFilter="1">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compact="0" numFmtId="1" outline="0" showAll="0" includeNewItemsInFilter="1">
      <items count="9">
        <item x="0"/>
        <item x="5"/>
        <item x="1"/>
        <item x="3"/>
        <item x="2"/>
        <item x="4"/>
        <item x="7"/>
        <item x="6"/>
        <item t="default"/>
      </items>
    </pivotField>
    <pivotField compact="0" outline="0" showAll="0" includeNewItemsInFilter="1"/>
    <pivotField compact="0" outline="0" showAll="0" includeNewItemsInFilter="1"/>
    <pivotField compact="0" numFmtId="14" outline="0" showAll="0" includeNewItemsInFilter="1"/>
    <pivotField compact="0" numFmtId="1"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dragToRow="0" dragToCol="0" dragToPage="0" showAll="0" includeNewItemsInFilter="1"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10">
        <item x="0"/>
        <item x="1"/>
        <item x="2"/>
        <item x="3"/>
        <item x="4"/>
        <item x="5"/>
        <item x="6"/>
        <item x="7"/>
        <item x="8"/>
        <item x="9"/>
      </items>
    </pivotField>
  </pivotFields>
  <rowFields count="1">
    <field x="3"/>
  </rowFields>
  <rowItems count="2">
    <i>
      <x/>
    </i>
    <i>
      <x v="1"/>
    </i>
  </rowItems>
  <colItems count="1">
    <i/>
  </colItems>
  <dataFields count="1">
    <dataField name="Sales Channel vs Units Sold" fld="11" showDataAs="percentOfTotal" baseField="0" baseItem="0" numFmtId="10"/>
  </dataFields>
  <formats count="2">
    <format dxfId="4">
      <pivotArea outline="0" fieldPosition="0">
        <references count="1">
          <reference field="3" count="1" selected="0">
            <x v="1"/>
          </reference>
        </references>
      </pivotArea>
    </format>
    <format dxfId="3">
      <pivotArea outline="0" fieldPosition="0">
        <references count="1">
          <reference field="3" count="1" selected="0">
            <x v="0"/>
          </reference>
        </references>
      </pivotArea>
    </format>
  </formats>
  <chartFormats count="4">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3" count="1" selected="0">
            <x v="0"/>
          </reference>
        </references>
      </pivotArea>
    </chartFormat>
    <chartFormat chart="1" format="5">
      <pivotArea type="data" outline="0" fieldPosition="0">
        <references count="2">
          <reference field="4294967294" count="1" selected="0">
            <x v="0"/>
          </reference>
          <reference field="3" count="1" selected="0">
            <x v="1"/>
          </reference>
        </references>
      </pivotArea>
    </chartFormat>
    <chartFormat chart="0"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D2ED17-8551-4185-8350-7E4268729782}" name="PivotTable22" cacheId="0" dataOnRows="1" applyNumberFormats="0" applyBorderFormats="0" applyFontFormats="0" applyPatternFormats="0" applyAlignmentFormats="0" applyWidthHeightFormats="1" dataCaption="Data" updatedVersion="8" minRefreshableVersion="3" showMemberPropertyTips="0" useAutoFormatting="1" rowGrandTotals="0" colGrandTotals="0" itemPrintTitles="1" createdVersion="8" indent="0" compact="0" compactData="0" gridDropZones="1" chartFormat="1">
  <location ref="C4:D11" firstHeaderRow="2" firstDataRow="2" firstDataCol="1"/>
  <pivotFields count="21">
    <pivotField compact="0" outline="0" showAll="0" includeNewItemsInFilter="1"/>
    <pivotField compact="0" outline="0" showAll="0" includeNewItemsInFilter="1"/>
    <pivotField axis="axisRow" compact="0" outline="0" showAll="0" measureFilter="1" includeNewItemsInFilter="1" itemPageCount="6" sortType="descending" rankBy="0">
      <items count="13">
        <item x="0"/>
        <item x="9"/>
        <item x="1"/>
        <item x="7"/>
        <item x="8"/>
        <item x="3"/>
        <item x="4"/>
        <item x="10"/>
        <item x="2"/>
        <item x="6"/>
        <item x="11"/>
        <item x="5"/>
        <item t="default"/>
      </items>
      <autoSortScope>
        <pivotArea dataOnly="0" outline="0" fieldPosition="0">
          <references count="1">
            <reference field="4294967294" count="1" selected="0">
              <x v="0"/>
            </reference>
          </references>
        </pivotArea>
      </autoSortScope>
    </pivotField>
    <pivotField compact="0" outline="0" showAll="0" includeNewItemsInFilter="1"/>
    <pivotField compact="0" outline="0" showAll="0" includeNewItemsInFilter="1"/>
    <pivotField compact="0" numFmtId="14" outline="0" showAll="0" includeNewItemsInFilter="1">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compact="0" numFmtId="1" outline="0" showAll="0" includeNewItemsInFilter="1">
      <items count="9">
        <item x="0"/>
        <item x="5"/>
        <item x="1"/>
        <item x="3"/>
        <item x="2"/>
        <item x="4"/>
        <item x="7"/>
        <item x="6"/>
        <item t="default"/>
      </items>
    </pivotField>
    <pivotField compact="0" outline="0" showAll="0" includeNewItemsInFilter="1"/>
    <pivotField compact="0" outline="0" showAll="0" includeNewItemsInFilter="1"/>
    <pivotField compact="0" numFmtId="14" outline="0" showAll="0" includeNewItemsInFilter="1"/>
    <pivotField compact="0" numFmtId="1"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dragToRow="0" dragToCol="0" dragToPage="0" showAll="0" includeNewItemsInFilter="1"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10">
        <item x="0"/>
        <item x="1"/>
        <item x="2"/>
        <item x="3"/>
        <item x="4"/>
        <item x="5"/>
        <item x="6"/>
        <item x="7"/>
        <item x="8"/>
        <item x="9"/>
      </items>
    </pivotField>
  </pivotFields>
  <rowFields count="1">
    <field x="2"/>
  </rowFields>
  <rowItems count="6">
    <i>
      <x v="4"/>
    </i>
    <i>
      <x v="3"/>
    </i>
    <i>
      <x v="1"/>
    </i>
    <i>
      <x v="5"/>
    </i>
    <i>
      <x v="9"/>
    </i>
    <i>
      <x v="8"/>
    </i>
  </rowItems>
  <colItems count="1">
    <i/>
  </colItems>
  <dataFields count="1">
    <dataField name="Item vs Units Sold" fld="11" baseField="2" baseItem="4" numFmtId="164"/>
  </dataFields>
  <chartFormats count="14">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2" count="1" selected="0">
            <x v="4"/>
          </reference>
        </references>
      </pivotArea>
    </chartFormat>
    <chartFormat chart="1" format="9">
      <pivotArea type="data" outline="0" fieldPosition="0">
        <references count="2">
          <reference field="4294967294" count="1" selected="0">
            <x v="0"/>
          </reference>
          <reference field="2" count="1" selected="0">
            <x v="3"/>
          </reference>
        </references>
      </pivotArea>
    </chartFormat>
    <chartFormat chart="1" format="10">
      <pivotArea type="data" outline="0" fieldPosition="0">
        <references count="2">
          <reference field="4294967294" count="1" selected="0">
            <x v="0"/>
          </reference>
          <reference field="2" count="1" selected="0">
            <x v="1"/>
          </reference>
        </references>
      </pivotArea>
    </chartFormat>
    <chartFormat chart="1" format="11">
      <pivotArea type="data" outline="0" fieldPosition="0">
        <references count="2">
          <reference field="4294967294" count="1" selected="0">
            <x v="0"/>
          </reference>
          <reference field="2" count="1" selected="0">
            <x v="5"/>
          </reference>
        </references>
      </pivotArea>
    </chartFormat>
    <chartFormat chart="1" format="12">
      <pivotArea type="data" outline="0" fieldPosition="0">
        <references count="2">
          <reference field="4294967294" count="1" selected="0">
            <x v="0"/>
          </reference>
          <reference field="2" count="1" selected="0">
            <x v="9"/>
          </reference>
        </references>
      </pivotArea>
    </chartFormat>
    <chartFormat chart="1" format="13">
      <pivotArea type="data" outline="0" fieldPosition="0">
        <references count="2">
          <reference field="4294967294" count="1" selected="0">
            <x v="0"/>
          </reference>
          <reference field="2" count="1" selected="0">
            <x v="8"/>
          </reference>
        </references>
      </pivotArea>
    </chartFormat>
    <chartFormat chart="1" format="14">
      <pivotArea type="data" outline="0" fieldPosition="0">
        <references count="2">
          <reference field="4294967294" count="1" selected="0">
            <x v="0"/>
          </reference>
          <reference field="2" count="1" selected="0">
            <x v="0"/>
          </reference>
        </references>
      </pivotArea>
    </chartFormat>
    <chartFormat chart="1" format="15">
      <pivotArea type="data" outline="0" fieldPosition="0">
        <references count="2">
          <reference field="4294967294" count="1" selected="0">
            <x v="0"/>
          </reference>
          <reference field="2" count="1" selected="0">
            <x v="6"/>
          </reference>
        </references>
      </pivotArea>
    </chartFormat>
    <chartFormat chart="0" format="2" series="1">
      <pivotArea type="data" outline="0" fieldPosition="0">
        <references count="1">
          <reference field="4294967294" count="1" selected="0">
            <x v="0"/>
          </reference>
        </references>
      </pivotArea>
    </chartFormat>
    <chartFormat chart="1" format="16">
      <pivotArea type="data" outline="0" fieldPosition="0">
        <references count="2">
          <reference field="4294967294" count="1" selected="0">
            <x v="0"/>
          </reference>
          <reference field="2" count="1" selected="0">
            <x v="10"/>
          </reference>
        </references>
      </pivotArea>
    </chartFormat>
    <chartFormat chart="1" format="17">
      <pivotArea type="data" outline="0" fieldPosition="0">
        <references count="2">
          <reference field="4294967294" count="1" selected="0">
            <x v="0"/>
          </reference>
          <reference field="2" count="1" selected="0">
            <x v="11"/>
          </reference>
        </references>
      </pivotArea>
    </chartFormat>
    <chartFormat chart="1" format="18">
      <pivotArea type="data" outline="0" fieldPosition="0">
        <references count="2">
          <reference field="4294967294" count="1" selected="0">
            <x v="0"/>
          </reference>
          <reference field="2" count="1" selected="0">
            <x v="2"/>
          </reference>
        </references>
      </pivotArea>
    </chartFormat>
    <chartFormat chart="1" format="19">
      <pivotArea type="data" outline="0" fieldPosition="0">
        <references count="2">
          <reference field="4294967294" count="1" selected="0">
            <x v="0"/>
          </reference>
          <reference field="2" count="1" selected="0">
            <x v="7"/>
          </reference>
        </references>
      </pivotArea>
    </chartFormat>
  </chartFormats>
  <pivotTableStyleInfo showRowHeaders="1" showColHeaders="1" showRowStripes="0" showColStripes="0" showLastColumn="1"/>
  <filters count="1">
    <filter fld="2" type="count" evalOrder="-1" id="1" iMeasureFld="0">
      <autoFilter ref="A1">
        <filterColumn colId="0">
          <top10 val="6" filterVal="6"/>
        </filterColumn>
      </autoFilter>
    </filter>
  </filters>
  <extLs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E15A11-B744-4B4E-BD82-B0E44AB9D4CD}" name="PivotTable23" cacheId="0" dataOnRows="1" applyNumberFormats="0" applyBorderFormats="0" applyFontFormats="0" applyPatternFormats="0" applyAlignmentFormats="0" applyWidthHeightFormats="1" dataCaption="Data" updatedVersion="8" minRefreshableVersion="3" showMemberPropertyTips="0" useAutoFormatting="1" rowGrandTotals="0" colGrandTotals="0" itemPrintTitles="1" createdVersion="8" indent="0" compact="0" compactData="0" gridDropZones="1">
  <location ref="C4:D12" firstHeaderRow="2" firstDataRow="2" firstDataCol="1"/>
  <pivotFields count="21">
    <pivotField axis="axisRow" compact="0" outline="0" showAll="0" includeNewItemsInFilter="1" sortType="ascending">
      <items count="8">
        <item x="4"/>
        <item x="0"/>
        <item x="1"/>
        <item x="2"/>
        <item x="5"/>
        <item x="6"/>
        <item x="3"/>
        <item t="default"/>
      </items>
      <autoSortScope>
        <pivotArea dataOnly="0" outline="0" fieldPosition="0">
          <references count="1">
            <reference field="4294967294" count="1" selected="0">
              <x v="0"/>
            </reference>
          </references>
        </pivotArea>
      </autoSortScope>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14" outline="0" showAll="0" includeNewItemsInFilter="1">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compact="0" numFmtId="1" outline="0" showAll="0" includeNewItemsInFilter="1">
      <items count="9">
        <item x="0"/>
        <item x="5"/>
        <item x="1"/>
        <item x="3"/>
        <item x="2"/>
        <item x="4"/>
        <item x="7"/>
        <item x="6"/>
        <item t="default"/>
      </items>
    </pivotField>
    <pivotField compact="0" outline="0" showAll="0" includeNewItemsInFilter="1"/>
    <pivotField compact="0" outline="0" showAll="0" includeNewItemsInFilter="1"/>
    <pivotField compact="0" numFmtId="14" outline="0" showAll="0" includeNewItemsInFilter="1"/>
    <pivotField compact="0" numFmtId="1"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compact="0" outline="0" dragToRow="0" dragToCol="0" dragToPage="0" showAll="0" includeNewItemsInFilter="1"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10">
        <item x="0"/>
        <item x="1"/>
        <item x="2"/>
        <item x="3"/>
        <item x="4"/>
        <item x="5"/>
        <item x="6"/>
        <item x="7"/>
        <item x="8"/>
        <item x="9"/>
      </items>
    </pivotField>
  </pivotFields>
  <rowFields count="1">
    <field x="0"/>
  </rowFields>
  <rowItems count="7">
    <i>
      <x v="5"/>
    </i>
    <i>
      <x v="2"/>
    </i>
    <i>
      <x v="1"/>
    </i>
    <i>
      <x v="4"/>
    </i>
    <i>
      <x/>
    </i>
    <i>
      <x v="3"/>
    </i>
    <i>
      <x v="6"/>
    </i>
  </rowItems>
  <colItems count="1">
    <i/>
  </colItems>
  <dataFields count="1">
    <dataField name="Region vs Total Profit" fld="16" baseField="0" baseItem="3" numFmtId="165"/>
  </dataFields>
  <formats count="2">
    <format dxfId="2">
      <pivotArea outline="0" fieldPosition="0"/>
    </format>
    <format dxfId="1">
      <pivotArea outline="0" fieldPosition="0">
        <references count="1">
          <reference field="4294967294" count="1">
            <x v="0"/>
          </reference>
        </references>
      </pivotArea>
    </format>
  </formats>
  <chartFormats count="9">
    <chartFormat chart="1" format="8"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0" count="1" selected="0">
            <x v="5"/>
          </reference>
        </references>
      </pivotArea>
    </chartFormat>
    <chartFormat chart="1" format="10">
      <pivotArea type="data" outline="0" fieldPosition="0">
        <references count="2">
          <reference field="4294967294" count="1" selected="0">
            <x v="0"/>
          </reference>
          <reference field="0" count="1" selected="0">
            <x v="2"/>
          </reference>
        </references>
      </pivotArea>
    </chartFormat>
    <chartFormat chart="1" format="11">
      <pivotArea type="data" outline="0" fieldPosition="0">
        <references count="2">
          <reference field="4294967294" count="1" selected="0">
            <x v="0"/>
          </reference>
          <reference field="0" count="1" selected="0">
            <x v="1"/>
          </reference>
        </references>
      </pivotArea>
    </chartFormat>
    <chartFormat chart="1" format="12">
      <pivotArea type="data" outline="0" fieldPosition="0">
        <references count="2">
          <reference field="4294967294" count="1" selected="0">
            <x v="0"/>
          </reference>
          <reference field="0" count="1" selected="0">
            <x v="4"/>
          </reference>
        </references>
      </pivotArea>
    </chartFormat>
    <chartFormat chart="1" format="13">
      <pivotArea type="data" outline="0" fieldPosition="0">
        <references count="2">
          <reference field="4294967294" count="1" selected="0">
            <x v="0"/>
          </reference>
          <reference field="0" count="1" selected="0">
            <x v="0"/>
          </reference>
        </references>
      </pivotArea>
    </chartFormat>
    <chartFormat chart="1" format="14">
      <pivotArea type="data" outline="0" fieldPosition="0">
        <references count="2">
          <reference field="4294967294" count="1" selected="0">
            <x v="0"/>
          </reference>
          <reference field="0" count="1" selected="0">
            <x v="3"/>
          </reference>
        </references>
      </pivotArea>
    </chartFormat>
    <chartFormat chart="1" format="15">
      <pivotArea type="data" outline="0" fieldPosition="0">
        <references count="2">
          <reference field="4294967294" count="1" selected="0">
            <x v="0"/>
          </reference>
          <reference field="0" count="1" selected="0">
            <x v="6"/>
          </reference>
        </references>
      </pivotArea>
    </chartFormat>
    <chartFormat chart="0"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F3862F-C343-4FF2-AA8B-55B6055A2D9B}" name="PivotTable25" cacheId="0" dataOnRows="1" applyNumberFormats="0" applyBorderFormats="0" applyFontFormats="0" applyPatternFormats="0" applyAlignmentFormats="0" applyWidthHeightFormats="1" dataCaption="Data" updatedVersion="8" minRefreshableVersion="3" showMemberPropertyTips="0" useAutoFormatting="1" rowGrandTotals="0" colGrandTotals="0" itemPrintTitles="1" createdVersion="8" indent="0" compact="0" compactData="0" gridDropZones="1">
  <location ref="B6:C14" firstHeaderRow="2" firstDataRow="2" firstDataCol="1"/>
  <pivotFields count="21">
    <pivotField axis="axisRow" compact="0" outline="0" showAll="0" includeNewItemsInFilter="1" sortType="descending">
      <items count="8">
        <item x="4"/>
        <item x="0"/>
        <item x="1"/>
        <item x="2"/>
        <item x="5"/>
        <item x="6"/>
        <item x="3"/>
        <item t="default"/>
      </items>
      <autoSortScope>
        <pivotArea dataOnly="0" outline="0" fieldPosition="0">
          <references count="1">
            <reference field="4294967294" count="1" selected="0">
              <x v="0"/>
            </reference>
          </references>
        </pivotArea>
      </autoSortScope>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14" outline="0" showAll="0" includeNewItemsInFilter="1">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compact="0" numFmtId="1" outline="0" showAll="0" includeNewItemsInFilter="1">
      <items count="9">
        <item x="0"/>
        <item x="5"/>
        <item x="1"/>
        <item x="3"/>
        <item x="2"/>
        <item x="4"/>
        <item x="7"/>
        <item x="6"/>
        <item t="default"/>
      </items>
    </pivotField>
    <pivotField compact="0" outline="0" showAll="0" includeNewItemsInFilter="1"/>
    <pivotField compact="0" outline="0" showAll="0" includeNewItemsInFilter="1"/>
    <pivotField compact="0" numFmtId="14" outline="0" showAll="0" includeNewItemsInFilter="1"/>
    <pivotField compact="0" numFmtId="1"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dragToRow="0" dragToCol="0" dragToPage="0" showAll="0" includeNewItemsInFilter="1"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10">
        <item x="0"/>
        <item x="1"/>
        <item x="2"/>
        <item x="3"/>
        <item x="4"/>
        <item x="5"/>
        <item x="6"/>
        <item x="7"/>
        <item x="8"/>
        <item x="9"/>
      </items>
    </pivotField>
  </pivotFields>
  <rowFields count="1">
    <field x="0"/>
  </rowFields>
  <rowItems count="7">
    <i>
      <x v="6"/>
    </i>
    <i>
      <x v="3"/>
    </i>
    <i>
      <x v="1"/>
    </i>
    <i>
      <x/>
    </i>
    <i>
      <x v="4"/>
    </i>
    <i>
      <x v="2"/>
    </i>
    <i>
      <x v="5"/>
    </i>
  </rowItems>
  <colItems count="1">
    <i/>
  </colItems>
  <dataFields count="1">
    <dataField name="Region vs Units Sold" fld="11" baseField="0" baseItem="5" numFmtId="164"/>
  </dataFields>
  <chartFormats count="9">
    <chartFormat chart="1" format="8"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0" count="1" selected="0">
            <x v="5"/>
          </reference>
        </references>
      </pivotArea>
    </chartFormat>
    <chartFormat chart="1" format="10">
      <pivotArea type="data" outline="0" fieldPosition="0">
        <references count="2">
          <reference field="4294967294" count="1" selected="0">
            <x v="0"/>
          </reference>
          <reference field="0" count="1" selected="0">
            <x v="2"/>
          </reference>
        </references>
      </pivotArea>
    </chartFormat>
    <chartFormat chart="1" format="11">
      <pivotArea type="data" outline="0" fieldPosition="0">
        <references count="2">
          <reference field="4294967294" count="1" selected="0">
            <x v="0"/>
          </reference>
          <reference field="0" count="1" selected="0">
            <x v="4"/>
          </reference>
        </references>
      </pivotArea>
    </chartFormat>
    <chartFormat chart="1" format="12">
      <pivotArea type="data" outline="0" fieldPosition="0">
        <references count="2">
          <reference field="4294967294" count="1" selected="0">
            <x v="0"/>
          </reference>
          <reference field="0" count="1" selected="0">
            <x v="0"/>
          </reference>
        </references>
      </pivotArea>
    </chartFormat>
    <chartFormat chart="1" format="13">
      <pivotArea type="data" outline="0" fieldPosition="0">
        <references count="2">
          <reference field="4294967294" count="1" selected="0">
            <x v="0"/>
          </reference>
          <reference field="0" count="1" selected="0">
            <x v="1"/>
          </reference>
        </references>
      </pivotArea>
    </chartFormat>
    <chartFormat chart="1" format="14">
      <pivotArea type="data" outline="0" fieldPosition="0">
        <references count="2">
          <reference field="4294967294" count="1" selected="0">
            <x v="0"/>
          </reference>
          <reference field="0" count="1" selected="0">
            <x v="3"/>
          </reference>
        </references>
      </pivotArea>
    </chartFormat>
    <chartFormat chart="1" format="15">
      <pivotArea type="data" outline="0" fieldPosition="0">
        <references count="2">
          <reference field="4294967294" count="1" selected="0">
            <x v="0"/>
          </reference>
          <reference field="0" count="1" selected="0">
            <x v="6"/>
          </reference>
        </references>
      </pivotArea>
    </chartFormat>
    <chartFormat chart="0"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668B78-299A-4719-B9AF-3E12CB5F75B0}" name="PivotTable24" cacheId="0" applyNumberFormats="0" applyBorderFormats="0" applyFontFormats="0" applyPatternFormats="0" applyAlignmentFormats="0" applyWidthHeightFormats="1" dataCaption="Data" updatedVersion="8" minRefreshableVersion="3" showMemberPropertyTips="0" useAutoFormatting="1" rowGrandTotals="0" colGrandTotals="0" itemPrintTitles="1" createdVersion="8" indent="0" compact="0" compactData="0" gridDropZones="1">
  <location ref="C5:D10" firstHeaderRow="2" firstDataRow="2" firstDataCol="1"/>
  <pivotFields count="2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14" outline="0" showAll="0" includeNewItemsInFilter="1">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compact="0" numFmtId="1" outline="0" showAll="0" includeNewItemsInFilter="1">
      <items count="9">
        <item x="0"/>
        <item x="5"/>
        <item x="1"/>
        <item x="3"/>
        <item x="2"/>
        <item x="4"/>
        <item x="7"/>
        <item x="6"/>
        <item t="default"/>
      </items>
    </pivotField>
    <pivotField axis="axisRow" compact="0" outline="0" showAll="0" includeNewItemsInFilter="1">
      <items count="5">
        <item x="2"/>
        <item x="0"/>
        <item x="1"/>
        <item x="3"/>
        <item t="default"/>
      </items>
    </pivotField>
    <pivotField compact="0" outline="0" showAll="0" includeNewItemsInFilter="1"/>
    <pivotField compact="0" numFmtId="14" outline="0" showAll="0" includeNewItemsInFilter="1"/>
    <pivotField compact="0" numFmtId="1"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compact="0" outline="0" dragToRow="0" dragToCol="0" dragToPage="0" showAll="0" includeNewItemsInFilter="1"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10">
        <item x="0"/>
        <item x="1"/>
        <item x="2"/>
        <item x="3"/>
        <item x="4"/>
        <item x="5"/>
        <item x="6"/>
        <item x="7"/>
        <item x="8"/>
        <item x="9"/>
      </items>
    </pivotField>
  </pivotFields>
  <rowFields count="1">
    <field x="7"/>
  </rowFields>
  <rowItems count="4">
    <i>
      <x/>
    </i>
    <i>
      <x v="1"/>
    </i>
    <i>
      <x v="2"/>
    </i>
    <i>
      <x v="3"/>
    </i>
  </rowItems>
  <colItems count="1">
    <i/>
  </colItems>
  <dataFields count="1">
    <dataField name="Diff Qtr vsTotal Profit" fld="16" baseField="7" baseItem="0" numFmtId="165"/>
  </dataFields>
  <chartFormats count="6">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7" count="1" selected="0">
            <x v="0"/>
          </reference>
        </references>
      </pivotArea>
    </chartFormat>
    <chartFormat chart="1" format="7">
      <pivotArea type="data" outline="0" fieldPosition="0">
        <references count="2">
          <reference field="4294967294" count="1" selected="0">
            <x v="0"/>
          </reference>
          <reference field="7" count="1" selected="0">
            <x v="1"/>
          </reference>
        </references>
      </pivotArea>
    </chartFormat>
    <chartFormat chart="1" format="8">
      <pivotArea type="data" outline="0" fieldPosition="0">
        <references count="2">
          <reference field="4294967294" count="1" selected="0">
            <x v="0"/>
          </reference>
          <reference field="7" count="1" selected="0">
            <x v="2"/>
          </reference>
        </references>
      </pivotArea>
    </chartFormat>
    <chartFormat chart="1" format="9">
      <pivotArea type="data" outline="0" fieldPosition="0">
        <references count="2">
          <reference field="4294967294" count="1" selected="0">
            <x v="0"/>
          </reference>
          <reference field="7" count="1" selected="0">
            <x v="3"/>
          </reference>
        </references>
      </pivotArea>
    </chartFormat>
    <chartFormat chart="0"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4246923-AD5C-4C1A-A98B-7CA8D7E6884C}" name="PivotTable26" cacheId="0" dataOnRows="1" applyNumberFormats="0" applyBorderFormats="0" applyFontFormats="0" applyPatternFormats="0" applyAlignmentFormats="0" applyWidthHeightFormats="1" dataCaption="Data" updatedVersion="8" minRefreshableVersion="3" showMemberPropertyTips="0" useAutoFormatting="1" rowGrandTotals="0" colGrandTotals="0" itemPrintTitles="1" createdVersion="8" indent="0" compact="0" compactData="0" gridDropZones="1">
  <location ref="C5:D18" firstHeaderRow="2" firstDataRow="2" firstDataCol="1"/>
  <pivotFields count="21">
    <pivotField compact="0" outline="0" showAll="0" includeNewItemsInFilter="1"/>
    <pivotField compact="0" outline="0" showAll="0" includeNewItemsInFilter="1"/>
    <pivotField axis="axisRow" compact="0" outline="0" showAll="0" includeNewItemsInFilter="1" sortType="descending">
      <items count="13">
        <item x="0"/>
        <item x="9"/>
        <item x="1"/>
        <item x="7"/>
        <item x="8"/>
        <item x="3"/>
        <item x="4"/>
        <item x="10"/>
        <item x="2"/>
        <item x="6"/>
        <item x="11"/>
        <item x="5"/>
        <item t="default"/>
      </items>
      <autoSortScope>
        <pivotArea dataOnly="0" outline="0" fieldPosition="0">
          <references count="1">
            <reference field="4294967294" count="1" selected="0">
              <x v="0"/>
            </reference>
          </references>
        </pivotArea>
      </autoSortScope>
    </pivotField>
    <pivotField compact="0" outline="0" showAll="0" includeNewItemsInFilter="1"/>
    <pivotField compact="0" outline="0" showAll="0" includeNewItemsInFilter="1"/>
    <pivotField compact="0" numFmtId="14" outline="0" showAll="0" includeNewItemsInFilter="1">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compact="0" numFmtId="1" outline="0" showAll="0" includeNewItemsInFilter="1">
      <items count="9">
        <item x="0"/>
        <item x="5"/>
        <item x="1"/>
        <item x="3"/>
        <item x="2"/>
        <item x="4"/>
        <item x="7"/>
        <item x="6"/>
        <item t="default"/>
      </items>
    </pivotField>
    <pivotField compact="0" outline="0" showAll="0" includeNewItemsInFilter="1"/>
    <pivotField compact="0" outline="0" showAll="0" includeNewItemsInFilter="1"/>
    <pivotField compact="0" numFmtId="14" outline="0" showAll="0" includeNewItemsInFilter="1"/>
    <pivotField compact="0" numFmtId="1"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dragToRow="0" dragToCol="0" dragToPage="0" showAll="0" includeNewItemsInFilter="1"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10">
        <item x="0"/>
        <item x="1"/>
        <item x="2"/>
        <item x="3"/>
        <item x="4"/>
        <item x="5"/>
        <item x="6"/>
        <item x="7"/>
        <item x="8"/>
        <item x="9"/>
      </items>
    </pivotField>
  </pivotFields>
  <rowFields count="1">
    <field x="2"/>
  </rowFields>
  <rowItems count="12">
    <i>
      <x v="3"/>
    </i>
    <i>
      <x v="2"/>
    </i>
    <i>
      <x v="11"/>
    </i>
    <i>
      <x v="4"/>
    </i>
    <i>
      <x/>
    </i>
    <i>
      <x v="10"/>
    </i>
    <i>
      <x v="1"/>
    </i>
    <i>
      <x v="9"/>
    </i>
    <i>
      <x v="5"/>
    </i>
    <i>
      <x v="6"/>
    </i>
    <i>
      <x v="8"/>
    </i>
    <i>
      <x v="7"/>
    </i>
  </rowItems>
  <colItems count="1">
    <i/>
  </colItems>
  <dataFields count="1">
    <dataField name="Items vs profit margin" fld="17" baseField="2" baseItem="3" numFmtId="9"/>
  </dataFields>
  <formats count="1">
    <format dxfId="0">
      <pivotArea outline="0" fieldPosition="0"/>
    </format>
  </formats>
  <chartFormats count="2">
    <chartFormat chart="1"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4A21DA2B-014C-4B6E-9B63-05F19AD2093C}" sourceName="Order Year">
  <pivotTables>
    <pivotTable tabId="7" name="PivotTable21"/>
    <pivotTable tabId="13" name="PivotTable2"/>
    <pivotTable tabId="8" name="PivotTable22"/>
    <pivotTable tabId="9" name="PivotTable23"/>
    <pivotTable tabId="11" name="PivotTable25"/>
    <pivotTable tabId="10" name="PivotTable24"/>
    <pivotTable tabId="12" name="PivotTable26"/>
    <pivotTable tabId="19" name="PivotTable2"/>
  </pivotTables>
  <data>
    <tabular pivotCacheId="1529405204">
      <items count="8">
        <i x="0" s="1"/>
        <i x="5" s="1"/>
        <i x="1" s="1"/>
        <i x="3" s="1"/>
        <i x="2" s="1"/>
        <i x="4" s="1"/>
        <i x="7"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Year" xr10:uid="{AE9034E7-3EC2-425C-8A84-17438542D8C7}" cache="Slicer_Order_Year" caption="Order Year" startItem="4" columnCount="4"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4DBBE-B72D-49B8-9861-CC76FF4E0C60}">
  <dimension ref="A1:Q101"/>
  <sheetViews>
    <sheetView tabSelected="1" workbookViewId="0">
      <selection activeCell="S12" sqref="S12"/>
    </sheetView>
  </sheetViews>
  <sheetFormatPr defaultRowHeight="14.4" x14ac:dyDescent="0.3"/>
  <cols>
    <col min="1" max="1" width="8.88671875" style="1"/>
    <col min="3" max="4" width="8.88671875" style="1"/>
    <col min="6" max="6" width="12.6640625" customWidth="1"/>
    <col min="7" max="7" width="9" style="1" bestFit="1" customWidth="1"/>
    <col min="8" max="8" width="11.33203125" style="1" customWidth="1"/>
    <col min="9" max="9" width="10" bestFit="1" customWidth="1"/>
    <col min="10" max="10" width="10.33203125" bestFit="1" customWidth="1"/>
    <col min="11" max="11" width="9.21875" style="8" customWidth="1"/>
    <col min="12" max="12" width="13" style="1" customWidth="1"/>
    <col min="13" max="13" width="13.6640625" style="8" customWidth="1"/>
    <col min="14" max="14" width="11.6640625" style="8" customWidth="1"/>
    <col min="15" max="15" width="13.6640625" style="1" customWidth="1"/>
    <col min="16" max="16" width="12.77734375" style="1" customWidth="1"/>
    <col min="17" max="17" width="11.5546875" style="1" customWidth="1"/>
  </cols>
  <sheetData>
    <row r="1" spans="1:17" x14ac:dyDescent="0.3">
      <c r="A1" s="36" t="s">
        <v>2</v>
      </c>
      <c r="B1" s="36" t="s">
        <v>3</v>
      </c>
      <c r="C1" s="36" t="s">
        <v>4</v>
      </c>
      <c r="D1" s="36" t="s">
        <v>5</v>
      </c>
      <c r="E1" s="36" t="s">
        <v>6</v>
      </c>
      <c r="F1" s="36" t="s">
        <v>7</v>
      </c>
      <c r="G1" s="36" t="s">
        <v>8</v>
      </c>
      <c r="H1" s="36" t="s">
        <v>124</v>
      </c>
      <c r="I1" s="36" t="s">
        <v>9</v>
      </c>
      <c r="J1" s="36" t="s">
        <v>10</v>
      </c>
      <c r="K1" s="36" t="s">
        <v>11</v>
      </c>
      <c r="L1" s="36" t="s">
        <v>12</v>
      </c>
      <c r="M1" s="36" t="s">
        <v>13</v>
      </c>
      <c r="N1" s="36" t="s">
        <v>14</v>
      </c>
      <c r="O1" s="36" t="s">
        <v>15</v>
      </c>
      <c r="P1" s="36" t="s">
        <v>16</v>
      </c>
      <c r="Q1" s="36" t="s">
        <v>17</v>
      </c>
    </row>
    <row r="2" spans="1:17" x14ac:dyDescent="0.3">
      <c r="A2" s="39" t="s">
        <v>18</v>
      </c>
      <c r="B2" s="39" t="s">
        <v>19</v>
      </c>
      <c r="C2" s="39" t="s">
        <v>20</v>
      </c>
      <c r="D2" s="39" t="s">
        <v>21</v>
      </c>
      <c r="E2" s="39" t="s">
        <v>22</v>
      </c>
      <c r="F2" s="40">
        <v>40326</v>
      </c>
      <c r="G2" s="38">
        <f t="shared" ref="G2:G33" si="0">YEAR(F2)</f>
        <v>2010</v>
      </c>
      <c r="H2" s="38" t="str">
        <f t="shared" ref="H2:H33" si="1">_xlfn.IFS((MONTH(F2))&gt;=10,"Q4 (Oct-Dec)",(MONTH(F2))&gt;=7,"Q3 (Jul-Sep)",(MONTH(F2))&gt;=4,"Q2 (Apr-Jun)",TRUE,"Q1 (Jan-Mar)")</f>
        <v>Q2 (Apr-Jun)</v>
      </c>
      <c r="I2" s="39">
        <v>669165933</v>
      </c>
      <c r="J2" s="40">
        <v>40356</v>
      </c>
      <c r="K2" s="38">
        <f>YEAR(J2)</f>
        <v>2010</v>
      </c>
      <c r="L2" s="39">
        <v>9925</v>
      </c>
      <c r="M2" s="39">
        <v>255.28</v>
      </c>
      <c r="N2" s="39">
        <v>159.41999999999999</v>
      </c>
      <c r="O2" s="39">
        <v>2533654</v>
      </c>
      <c r="P2" s="39">
        <v>1582243.5</v>
      </c>
      <c r="Q2" s="39">
        <v>951410.5</v>
      </c>
    </row>
    <row r="3" spans="1:17" x14ac:dyDescent="0.3">
      <c r="A3" s="39" t="s">
        <v>23</v>
      </c>
      <c r="B3" s="39" t="s">
        <v>24</v>
      </c>
      <c r="C3" s="39" t="s">
        <v>25</v>
      </c>
      <c r="D3" s="39" t="s">
        <v>26</v>
      </c>
      <c r="E3" s="39" t="s">
        <v>27</v>
      </c>
      <c r="F3" s="40">
        <v>41143</v>
      </c>
      <c r="G3" s="38">
        <f t="shared" si="0"/>
        <v>2012</v>
      </c>
      <c r="H3" s="38" t="str">
        <f t="shared" si="1"/>
        <v>Q3 (Jul-Sep)</v>
      </c>
      <c r="I3" s="39">
        <v>963881480</v>
      </c>
      <c r="J3" s="40">
        <v>41167</v>
      </c>
      <c r="K3" s="38">
        <f t="shared" ref="K3:K66" si="2">YEAR(J3)</f>
        <v>2012</v>
      </c>
      <c r="L3" s="39">
        <v>2804</v>
      </c>
      <c r="M3" s="39">
        <v>205.7</v>
      </c>
      <c r="N3" s="39">
        <v>117.11</v>
      </c>
      <c r="O3" s="39">
        <v>576782.80000000005</v>
      </c>
      <c r="P3" s="39">
        <v>328376.44</v>
      </c>
      <c r="Q3" s="39">
        <v>248406.36</v>
      </c>
    </row>
    <row r="4" spans="1:17" x14ac:dyDescent="0.3">
      <c r="A4" s="39" t="s">
        <v>28</v>
      </c>
      <c r="B4" s="39" t="s">
        <v>29</v>
      </c>
      <c r="C4" s="39" t="s">
        <v>30</v>
      </c>
      <c r="D4" s="39" t="s">
        <v>21</v>
      </c>
      <c r="E4" s="39" t="s">
        <v>31</v>
      </c>
      <c r="F4" s="40">
        <v>41761</v>
      </c>
      <c r="G4" s="38">
        <f t="shared" si="0"/>
        <v>2014</v>
      </c>
      <c r="H4" s="38" t="str">
        <f t="shared" si="1"/>
        <v>Q2 (Apr-Jun)</v>
      </c>
      <c r="I4" s="39">
        <v>341417157</v>
      </c>
      <c r="J4" s="40">
        <v>41767</v>
      </c>
      <c r="K4" s="38">
        <f t="shared" si="2"/>
        <v>2014</v>
      </c>
      <c r="L4" s="39">
        <v>1779</v>
      </c>
      <c r="M4" s="39">
        <v>651.21</v>
      </c>
      <c r="N4" s="39">
        <v>524.96</v>
      </c>
      <c r="O4" s="39">
        <v>1158502.5900000001</v>
      </c>
      <c r="P4" s="39">
        <v>933903.84</v>
      </c>
      <c r="Q4" s="39">
        <v>224598.75</v>
      </c>
    </row>
    <row r="5" spans="1:17" x14ac:dyDescent="0.3">
      <c r="A5" s="39" t="s">
        <v>32</v>
      </c>
      <c r="B5" s="39" t="s">
        <v>33</v>
      </c>
      <c r="C5" s="39" t="s">
        <v>34</v>
      </c>
      <c r="D5" s="39" t="s">
        <v>26</v>
      </c>
      <c r="E5" s="39" t="s">
        <v>27</v>
      </c>
      <c r="F5" s="40">
        <v>41810</v>
      </c>
      <c r="G5" s="38">
        <f t="shared" si="0"/>
        <v>2014</v>
      </c>
      <c r="H5" s="38" t="str">
        <f t="shared" si="1"/>
        <v>Q2 (Apr-Jun)</v>
      </c>
      <c r="I5" s="39">
        <v>514321792</v>
      </c>
      <c r="J5" s="40">
        <v>41825</v>
      </c>
      <c r="K5" s="38">
        <f t="shared" si="2"/>
        <v>2014</v>
      </c>
      <c r="L5" s="39">
        <v>8102</v>
      </c>
      <c r="M5" s="39">
        <v>9.33</v>
      </c>
      <c r="N5" s="39">
        <v>6.92</v>
      </c>
      <c r="O5" s="39">
        <v>75591.66</v>
      </c>
      <c r="P5" s="39">
        <v>56065.84</v>
      </c>
      <c r="Q5" s="39">
        <v>19525.82</v>
      </c>
    </row>
    <row r="6" spans="1:17" x14ac:dyDescent="0.3">
      <c r="A6" s="39" t="s">
        <v>32</v>
      </c>
      <c r="B6" s="39" t="s">
        <v>35</v>
      </c>
      <c r="C6" s="39" t="s">
        <v>30</v>
      </c>
      <c r="D6" s="39" t="s">
        <v>21</v>
      </c>
      <c r="E6" s="39" t="s">
        <v>31</v>
      </c>
      <c r="F6" s="40">
        <v>41306</v>
      </c>
      <c r="G6" s="38">
        <f t="shared" si="0"/>
        <v>2013</v>
      </c>
      <c r="H6" s="38" t="str">
        <f t="shared" si="1"/>
        <v>Q1 (Jan-Mar)</v>
      </c>
      <c r="I6" s="39">
        <v>115456712</v>
      </c>
      <c r="J6" s="40">
        <v>41311</v>
      </c>
      <c r="K6" s="38">
        <f t="shared" si="2"/>
        <v>2013</v>
      </c>
      <c r="L6" s="39">
        <v>5062</v>
      </c>
      <c r="M6" s="39">
        <v>651.21</v>
      </c>
      <c r="N6" s="39">
        <v>524.96</v>
      </c>
      <c r="O6" s="39">
        <v>3296425.02</v>
      </c>
      <c r="P6" s="39">
        <v>2657347.52</v>
      </c>
      <c r="Q6" s="39">
        <v>639077.5</v>
      </c>
    </row>
    <row r="7" spans="1:17" x14ac:dyDescent="0.3">
      <c r="A7" s="39" t="s">
        <v>18</v>
      </c>
      <c r="B7" s="39" t="s">
        <v>36</v>
      </c>
      <c r="C7" s="39" t="s">
        <v>20</v>
      </c>
      <c r="D7" s="39" t="s">
        <v>26</v>
      </c>
      <c r="E7" s="39" t="s">
        <v>27</v>
      </c>
      <c r="F7" s="40">
        <v>42039</v>
      </c>
      <c r="G7" s="38">
        <f t="shared" si="0"/>
        <v>2015</v>
      </c>
      <c r="H7" s="38" t="str">
        <f t="shared" si="1"/>
        <v>Q1 (Jan-Mar)</v>
      </c>
      <c r="I7" s="39">
        <v>547995746</v>
      </c>
      <c r="J7" s="40">
        <v>42056</v>
      </c>
      <c r="K7" s="38">
        <f t="shared" si="2"/>
        <v>2015</v>
      </c>
      <c r="L7" s="39">
        <v>2974</v>
      </c>
      <c r="M7" s="39">
        <v>255.28</v>
      </c>
      <c r="N7" s="39">
        <v>159.41999999999999</v>
      </c>
      <c r="O7" s="39">
        <v>759202.72</v>
      </c>
      <c r="P7" s="39">
        <v>474115.08</v>
      </c>
      <c r="Q7" s="39">
        <v>285087.64</v>
      </c>
    </row>
    <row r="8" spans="1:17" x14ac:dyDescent="0.3">
      <c r="A8" s="39" t="s">
        <v>32</v>
      </c>
      <c r="B8" s="39" t="s">
        <v>37</v>
      </c>
      <c r="C8" s="39" t="s">
        <v>38</v>
      </c>
      <c r="D8" s="39" t="s">
        <v>21</v>
      </c>
      <c r="E8" s="39" t="s">
        <v>39</v>
      </c>
      <c r="F8" s="40">
        <v>40656</v>
      </c>
      <c r="G8" s="38">
        <f t="shared" si="0"/>
        <v>2011</v>
      </c>
      <c r="H8" s="38" t="str">
        <f t="shared" si="1"/>
        <v>Q2 (Apr-Jun)</v>
      </c>
      <c r="I8" s="39">
        <v>135425221</v>
      </c>
      <c r="J8" s="40">
        <v>40660</v>
      </c>
      <c r="K8" s="38">
        <f t="shared" si="2"/>
        <v>2011</v>
      </c>
      <c r="L8" s="39">
        <v>4187</v>
      </c>
      <c r="M8" s="39">
        <v>668.27</v>
      </c>
      <c r="N8" s="39">
        <v>502.54</v>
      </c>
      <c r="O8" s="39">
        <v>2798046.49</v>
      </c>
      <c r="P8" s="39">
        <v>2104134.98</v>
      </c>
      <c r="Q8" s="39">
        <v>693911.51</v>
      </c>
    </row>
    <row r="9" spans="1:17" x14ac:dyDescent="0.3">
      <c r="A9" s="39" t="s">
        <v>32</v>
      </c>
      <c r="B9" s="39" t="s">
        <v>40</v>
      </c>
      <c r="C9" s="39" t="s">
        <v>41</v>
      </c>
      <c r="D9" s="39" t="s">
        <v>26</v>
      </c>
      <c r="E9" s="39" t="s">
        <v>22</v>
      </c>
      <c r="F9" s="40">
        <v>41107</v>
      </c>
      <c r="G9" s="38">
        <f t="shared" si="0"/>
        <v>2012</v>
      </c>
      <c r="H9" s="38" t="str">
        <f t="shared" si="1"/>
        <v>Q3 (Jul-Sep)</v>
      </c>
      <c r="I9" s="39">
        <v>871543967</v>
      </c>
      <c r="J9" s="40">
        <v>41117</v>
      </c>
      <c r="K9" s="38">
        <f t="shared" si="2"/>
        <v>2012</v>
      </c>
      <c r="L9" s="39">
        <v>8082</v>
      </c>
      <c r="M9" s="39">
        <v>154.06</v>
      </c>
      <c r="N9" s="39">
        <v>90.93</v>
      </c>
      <c r="O9" s="39">
        <v>1245112.92</v>
      </c>
      <c r="P9" s="39">
        <v>734896.26</v>
      </c>
      <c r="Q9" s="39">
        <v>510216.66</v>
      </c>
    </row>
    <row r="10" spans="1:17" x14ac:dyDescent="0.3">
      <c r="A10" s="39" t="s">
        <v>32</v>
      </c>
      <c r="B10" s="39" t="s">
        <v>42</v>
      </c>
      <c r="C10" s="39" t="s">
        <v>43</v>
      </c>
      <c r="D10" s="39" t="s">
        <v>21</v>
      </c>
      <c r="E10" s="39" t="s">
        <v>39</v>
      </c>
      <c r="F10" s="40">
        <v>42199</v>
      </c>
      <c r="G10" s="38">
        <f t="shared" si="0"/>
        <v>2015</v>
      </c>
      <c r="H10" s="38" t="str">
        <f t="shared" si="1"/>
        <v>Q3 (Jul-Sep)</v>
      </c>
      <c r="I10" s="39">
        <v>770463311</v>
      </c>
      <c r="J10" s="40">
        <v>42241</v>
      </c>
      <c r="K10" s="38">
        <f t="shared" si="2"/>
        <v>2015</v>
      </c>
      <c r="L10" s="39">
        <v>6070</v>
      </c>
      <c r="M10" s="39">
        <v>81.73</v>
      </c>
      <c r="N10" s="39">
        <v>56.67</v>
      </c>
      <c r="O10" s="39">
        <v>496101.1</v>
      </c>
      <c r="P10" s="39">
        <v>343986.9</v>
      </c>
      <c r="Q10" s="39">
        <v>152114.20000000001</v>
      </c>
    </row>
    <row r="11" spans="1:17" x14ac:dyDescent="0.3">
      <c r="A11" s="39" t="s">
        <v>32</v>
      </c>
      <c r="B11" s="39" t="s">
        <v>44</v>
      </c>
      <c r="C11" s="39" t="s">
        <v>25</v>
      </c>
      <c r="D11" s="39" t="s">
        <v>26</v>
      </c>
      <c r="E11" s="39" t="s">
        <v>22</v>
      </c>
      <c r="F11" s="40">
        <v>41747</v>
      </c>
      <c r="G11" s="38">
        <f t="shared" si="0"/>
        <v>2014</v>
      </c>
      <c r="H11" s="38" t="str">
        <f t="shared" si="1"/>
        <v>Q2 (Apr-Jun)</v>
      </c>
      <c r="I11" s="39">
        <v>616607081</v>
      </c>
      <c r="J11" s="40">
        <v>41789</v>
      </c>
      <c r="K11" s="38">
        <f t="shared" si="2"/>
        <v>2014</v>
      </c>
      <c r="L11" s="39">
        <v>6593</v>
      </c>
      <c r="M11" s="39">
        <v>205.7</v>
      </c>
      <c r="N11" s="39">
        <v>117.11</v>
      </c>
      <c r="O11" s="39">
        <v>1356180.1</v>
      </c>
      <c r="P11" s="39">
        <v>772106.23</v>
      </c>
      <c r="Q11" s="39">
        <v>584073.87</v>
      </c>
    </row>
    <row r="12" spans="1:17" x14ac:dyDescent="0.3">
      <c r="A12" s="39" t="s">
        <v>45</v>
      </c>
      <c r="B12" s="39" t="s">
        <v>46</v>
      </c>
      <c r="C12" s="39" t="s">
        <v>41</v>
      </c>
      <c r="D12" s="39" t="s">
        <v>26</v>
      </c>
      <c r="E12" s="39" t="s">
        <v>22</v>
      </c>
      <c r="F12" s="40">
        <v>40718</v>
      </c>
      <c r="G12" s="38">
        <f t="shared" si="0"/>
        <v>2011</v>
      </c>
      <c r="H12" s="38" t="str">
        <f t="shared" si="1"/>
        <v>Q2 (Apr-Jun)</v>
      </c>
      <c r="I12" s="39">
        <v>814711606</v>
      </c>
      <c r="J12" s="40">
        <v>40736</v>
      </c>
      <c r="K12" s="38">
        <f t="shared" si="2"/>
        <v>2011</v>
      </c>
      <c r="L12" s="39">
        <v>124</v>
      </c>
      <c r="M12" s="39">
        <v>154.06</v>
      </c>
      <c r="N12" s="39">
        <v>90.93</v>
      </c>
      <c r="O12" s="39">
        <v>19103.439999999999</v>
      </c>
      <c r="P12" s="39">
        <v>11275.32</v>
      </c>
      <c r="Q12" s="39">
        <v>7828.12</v>
      </c>
    </row>
    <row r="13" spans="1:17" x14ac:dyDescent="0.3">
      <c r="A13" s="39" t="s">
        <v>32</v>
      </c>
      <c r="B13" s="39" t="s">
        <v>47</v>
      </c>
      <c r="C13" s="39" t="s">
        <v>48</v>
      </c>
      <c r="D13" s="39" t="s">
        <v>21</v>
      </c>
      <c r="E13" s="39" t="s">
        <v>22</v>
      </c>
      <c r="F13" s="40">
        <v>41853</v>
      </c>
      <c r="G13" s="38">
        <f t="shared" si="0"/>
        <v>2014</v>
      </c>
      <c r="H13" s="38" t="str">
        <f t="shared" si="1"/>
        <v>Q3 (Jul-Sep)</v>
      </c>
      <c r="I13" s="39">
        <v>939825713</v>
      </c>
      <c r="J13" s="40">
        <v>41870</v>
      </c>
      <c r="K13" s="38">
        <f t="shared" si="2"/>
        <v>2014</v>
      </c>
      <c r="L13" s="39">
        <v>4168</v>
      </c>
      <c r="M13" s="39">
        <v>109.28</v>
      </c>
      <c r="N13" s="39">
        <v>35.840000000000003</v>
      </c>
      <c r="O13" s="39">
        <v>455479.03999999998</v>
      </c>
      <c r="P13" s="39">
        <v>149381.12</v>
      </c>
      <c r="Q13" s="39">
        <v>306097.91999999998</v>
      </c>
    </row>
    <row r="14" spans="1:17" x14ac:dyDescent="0.3">
      <c r="A14" s="39" t="s">
        <v>45</v>
      </c>
      <c r="B14" s="39" t="s">
        <v>49</v>
      </c>
      <c r="C14" s="39" t="s">
        <v>48</v>
      </c>
      <c r="D14" s="39" t="s">
        <v>26</v>
      </c>
      <c r="E14" s="39" t="s">
        <v>31</v>
      </c>
      <c r="F14" s="40">
        <v>42748</v>
      </c>
      <c r="G14" s="38">
        <f t="shared" si="0"/>
        <v>2017</v>
      </c>
      <c r="H14" s="38" t="str">
        <f t="shared" si="1"/>
        <v>Q1 (Jan-Mar)</v>
      </c>
      <c r="I14" s="39">
        <v>187310731</v>
      </c>
      <c r="J14" s="40">
        <v>42795</v>
      </c>
      <c r="K14" s="38">
        <f t="shared" si="2"/>
        <v>2017</v>
      </c>
      <c r="L14" s="39">
        <v>8263</v>
      </c>
      <c r="M14" s="39">
        <v>109.28</v>
      </c>
      <c r="N14" s="39">
        <v>35.840000000000003</v>
      </c>
      <c r="O14" s="39">
        <v>902980.64</v>
      </c>
      <c r="P14" s="39">
        <v>296145.91999999998</v>
      </c>
      <c r="Q14" s="39">
        <v>606834.72</v>
      </c>
    </row>
    <row r="15" spans="1:17" x14ac:dyDescent="0.3">
      <c r="A15" s="39" t="s">
        <v>23</v>
      </c>
      <c r="B15" s="39" t="s">
        <v>50</v>
      </c>
      <c r="C15" s="39" t="s">
        <v>38</v>
      </c>
      <c r="D15" s="39" t="s">
        <v>21</v>
      </c>
      <c r="E15" s="39" t="s">
        <v>22</v>
      </c>
      <c r="F15" s="40">
        <v>42774</v>
      </c>
      <c r="G15" s="38">
        <f t="shared" si="0"/>
        <v>2017</v>
      </c>
      <c r="H15" s="38" t="str">
        <f t="shared" si="1"/>
        <v>Q1 (Jan-Mar)</v>
      </c>
      <c r="I15" s="39">
        <v>522840487</v>
      </c>
      <c r="J15" s="40">
        <v>42779</v>
      </c>
      <c r="K15" s="38">
        <f t="shared" si="2"/>
        <v>2017</v>
      </c>
      <c r="L15" s="39">
        <v>8974</v>
      </c>
      <c r="M15" s="39">
        <v>668.27</v>
      </c>
      <c r="N15" s="39">
        <v>502.54</v>
      </c>
      <c r="O15" s="39">
        <v>5997054.9800000004</v>
      </c>
      <c r="P15" s="39">
        <v>4509793.96</v>
      </c>
      <c r="Q15" s="39">
        <v>1487261.02</v>
      </c>
    </row>
    <row r="16" spans="1:17" x14ac:dyDescent="0.3">
      <c r="A16" s="39" t="s">
        <v>45</v>
      </c>
      <c r="B16" s="39" t="s">
        <v>51</v>
      </c>
      <c r="C16" s="39" t="s">
        <v>43</v>
      </c>
      <c r="D16" s="39" t="s">
        <v>21</v>
      </c>
      <c r="E16" s="39" t="s">
        <v>27</v>
      </c>
      <c r="F16" s="40">
        <v>41689</v>
      </c>
      <c r="G16" s="38">
        <f t="shared" si="0"/>
        <v>2014</v>
      </c>
      <c r="H16" s="38" t="str">
        <f t="shared" si="1"/>
        <v>Q1 (Jan-Mar)</v>
      </c>
      <c r="I16" s="39">
        <v>832401311</v>
      </c>
      <c r="J16" s="40">
        <v>41693</v>
      </c>
      <c r="K16" s="38">
        <f t="shared" si="2"/>
        <v>2014</v>
      </c>
      <c r="L16" s="39">
        <v>4901</v>
      </c>
      <c r="M16" s="39">
        <v>81.73</v>
      </c>
      <c r="N16" s="39">
        <v>56.67</v>
      </c>
      <c r="O16" s="39">
        <v>400558.73</v>
      </c>
      <c r="P16" s="39">
        <v>277739.67</v>
      </c>
      <c r="Q16" s="39">
        <v>122819.06</v>
      </c>
    </row>
    <row r="17" spans="1:17" x14ac:dyDescent="0.3">
      <c r="A17" s="39" t="s">
        <v>28</v>
      </c>
      <c r="B17" s="39" t="s">
        <v>52</v>
      </c>
      <c r="C17" s="39" t="s">
        <v>48</v>
      </c>
      <c r="D17" s="39" t="s">
        <v>26</v>
      </c>
      <c r="E17" s="39" t="s">
        <v>39</v>
      </c>
      <c r="F17" s="40">
        <v>41022</v>
      </c>
      <c r="G17" s="38">
        <f t="shared" si="0"/>
        <v>2012</v>
      </c>
      <c r="H17" s="38" t="str">
        <f t="shared" si="1"/>
        <v>Q2 (Apr-Jun)</v>
      </c>
      <c r="I17" s="39">
        <v>972292029</v>
      </c>
      <c r="J17" s="40">
        <v>41063</v>
      </c>
      <c r="K17" s="38">
        <f t="shared" si="2"/>
        <v>2012</v>
      </c>
      <c r="L17" s="39">
        <v>1673</v>
      </c>
      <c r="M17" s="39">
        <v>109.28</v>
      </c>
      <c r="N17" s="39">
        <v>35.840000000000003</v>
      </c>
      <c r="O17" s="39">
        <v>182825.44</v>
      </c>
      <c r="P17" s="39">
        <v>59960.32</v>
      </c>
      <c r="Q17" s="39">
        <v>122865.12</v>
      </c>
    </row>
    <row r="18" spans="1:17" x14ac:dyDescent="0.3">
      <c r="A18" s="39" t="s">
        <v>45</v>
      </c>
      <c r="B18" s="39" t="s">
        <v>53</v>
      </c>
      <c r="C18" s="39" t="s">
        <v>54</v>
      </c>
      <c r="D18" s="39" t="s">
        <v>21</v>
      </c>
      <c r="E18" s="39" t="s">
        <v>39</v>
      </c>
      <c r="F18" s="40">
        <v>42693</v>
      </c>
      <c r="G18" s="38">
        <f t="shared" si="0"/>
        <v>2016</v>
      </c>
      <c r="H18" s="38" t="str">
        <f t="shared" si="1"/>
        <v>Q4 (Oct-Dec)</v>
      </c>
      <c r="I18" s="39">
        <v>419123971</v>
      </c>
      <c r="J18" s="40">
        <v>42722</v>
      </c>
      <c r="K18" s="38">
        <f t="shared" si="2"/>
        <v>2016</v>
      </c>
      <c r="L18" s="39">
        <v>6952</v>
      </c>
      <c r="M18" s="39">
        <v>437.2</v>
      </c>
      <c r="N18" s="39">
        <v>263.33</v>
      </c>
      <c r="O18" s="39">
        <v>3039414.4</v>
      </c>
      <c r="P18" s="39">
        <v>1830670.16</v>
      </c>
      <c r="Q18" s="39">
        <v>1208744.24</v>
      </c>
    </row>
    <row r="19" spans="1:17" x14ac:dyDescent="0.3">
      <c r="A19" s="39" t="s">
        <v>32</v>
      </c>
      <c r="B19" s="39" t="s">
        <v>55</v>
      </c>
      <c r="C19" s="39" t="s">
        <v>56</v>
      </c>
      <c r="D19" s="39" t="s">
        <v>21</v>
      </c>
      <c r="E19" s="39" t="s">
        <v>27</v>
      </c>
      <c r="F19" s="40">
        <v>42095</v>
      </c>
      <c r="G19" s="38">
        <f t="shared" si="0"/>
        <v>2015</v>
      </c>
      <c r="H19" s="38" t="str">
        <f t="shared" si="1"/>
        <v>Q2 (Apr-Jun)</v>
      </c>
      <c r="I19" s="39">
        <v>519820964</v>
      </c>
      <c r="J19" s="40">
        <v>42112</v>
      </c>
      <c r="K19" s="38">
        <f t="shared" si="2"/>
        <v>2015</v>
      </c>
      <c r="L19" s="39">
        <v>5430</v>
      </c>
      <c r="M19" s="39">
        <v>47.45</v>
      </c>
      <c r="N19" s="39">
        <v>31.79</v>
      </c>
      <c r="O19" s="39">
        <v>257653.5</v>
      </c>
      <c r="P19" s="39">
        <v>172619.7</v>
      </c>
      <c r="Q19" s="39">
        <v>85033.8</v>
      </c>
    </row>
    <row r="20" spans="1:17" x14ac:dyDescent="0.3">
      <c r="A20" s="39" t="s">
        <v>45</v>
      </c>
      <c r="B20" s="39" t="s">
        <v>57</v>
      </c>
      <c r="C20" s="39" t="s">
        <v>38</v>
      </c>
      <c r="D20" s="39" t="s">
        <v>21</v>
      </c>
      <c r="E20" s="39" t="s">
        <v>31</v>
      </c>
      <c r="F20" s="40">
        <v>40542</v>
      </c>
      <c r="G20" s="38">
        <f t="shared" si="0"/>
        <v>2010</v>
      </c>
      <c r="H20" s="38" t="str">
        <f t="shared" si="1"/>
        <v>Q4 (Oct-Dec)</v>
      </c>
      <c r="I20" s="39">
        <v>441619336</v>
      </c>
      <c r="J20" s="40">
        <v>40563</v>
      </c>
      <c r="K20" s="38">
        <f t="shared" si="2"/>
        <v>2011</v>
      </c>
      <c r="L20" s="39">
        <v>3830</v>
      </c>
      <c r="M20" s="39">
        <v>668.27</v>
      </c>
      <c r="N20" s="39">
        <v>502.54</v>
      </c>
      <c r="O20" s="39">
        <v>2559474.1</v>
      </c>
      <c r="P20" s="39">
        <v>1924728.2</v>
      </c>
      <c r="Q20" s="39">
        <v>634745.9</v>
      </c>
    </row>
    <row r="21" spans="1:17" x14ac:dyDescent="0.3">
      <c r="A21" s="39" t="s">
        <v>18</v>
      </c>
      <c r="B21" s="39" t="s">
        <v>58</v>
      </c>
      <c r="C21" s="39" t="s">
        <v>59</v>
      </c>
      <c r="D21" s="39" t="s">
        <v>26</v>
      </c>
      <c r="E21" s="39" t="s">
        <v>31</v>
      </c>
      <c r="F21" s="40">
        <v>41121</v>
      </c>
      <c r="G21" s="38">
        <f t="shared" si="0"/>
        <v>2012</v>
      </c>
      <c r="H21" s="38" t="str">
        <f t="shared" si="1"/>
        <v>Q3 (Jul-Sep)</v>
      </c>
      <c r="I21" s="39">
        <v>322067916</v>
      </c>
      <c r="J21" s="40">
        <v>41163</v>
      </c>
      <c r="K21" s="38">
        <f t="shared" si="2"/>
        <v>2012</v>
      </c>
      <c r="L21" s="39">
        <v>5908</v>
      </c>
      <c r="M21" s="39">
        <v>421.89</v>
      </c>
      <c r="N21" s="39">
        <v>364.69</v>
      </c>
      <c r="O21" s="39">
        <v>2492526.12</v>
      </c>
      <c r="P21" s="39">
        <v>2154588.52</v>
      </c>
      <c r="Q21" s="39">
        <v>337937.6</v>
      </c>
    </row>
    <row r="22" spans="1:17" x14ac:dyDescent="0.3">
      <c r="A22" s="39" t="s">
        <v>28</v>
      </c>
      <c r="B22" s="39" t="s">
        <v>60</v>
      </c>
      <c r="C22" s="39" t="s">
        <v>20</v>
      </c>
      <c r="D22" s="39" t="s">
        <v>26</v>
      </c>
      <c r="E22" s="39" t="s">
        <v>31</v>
      </c>
      <c r="F22" s="40">
        <v>41773</v>
      </c>
      <c r="G22" s="38">
        <f t="shared" si="0"/>
        <v>2014</v>
      </c>
      <c r="H22" s="38" t="str">
        <f t="shared" si="1"/>
        <v>Q2 (Apr-Jun)</v>
      </c>
      <c r="I22" s="39">
        <v>819028031</v>
      </c>
      <c r="J22" s="40">
        <v>41818</v>
      </c>
      <c r="K22" s="38">
        <f t="shared" si="2"/>
        <v>2014</v>
      </c>
      <c r="L22" s="39">
        <v>7450</v>
      </c>
      <c r="M22" s="39">
        <v>255.28</v>
      </c>
      <c r="N22" s="39">
        <v>159.41999999999999</v>
      </c>
      <c r="O22" s="39">
        <v>1901836</v>
      </c>
      <c r="P22" s="39">
        <v>1187679</v>
      </c>
      <c r="Q22" s="39">
        <v>714157</v>
      </c>
    </row>
    <row r="23" spans="1:17" x14ac:dyDescent="0.3">
      <c r="A23" s="39" t="s">
        <v>28</v>
      </c>
      <c r="B23" s="39" t="s">
        <v>61</v>
      </c>
      <c r="C23" s="39" t="s">
        <v>20</v>
      </c>
      <c r="D23" s="39" t="s">
        <v>26</v>
      </c>
      <c r="E23" s="39" t="s">
        <v>22</v>
      </c>
      <c r="F23" s="40">
        <v>42216</v>
      </c>
      <c r="G23" s="38">
        <f t="shared" si="0"/>
        <v>2015</v>
      </c>
      <c r="H23" s="38" t="str">
        <f t="shared" si="1"/>
        <v>Q3 (Jul-Sep)</v>
      </c>
      <c r="I23" s="39">
        <v>860673511</v>
      </c>
      <c r="J23" s="40">
        <v>42250</v>
      </c>
      <c r="K23" s="38">
        <f t="shared" si="2"/>
        <v>2015</v>
      </c>
      <c r="L23" s="39">
        <v>1273</v>
      </c>
      <c r="M23" s="39">
        <v>255.28</v>
      </c>
      <c r="N23" s="39">
        <v>159.41999999999999</v>
      </c>
      <c r="O23" s="39">
        <v>324971.44</v>
      </c>
      <c r="P23" s="39">
        <v>202941.66</v>
      </c>
      <c r="Q23" s="39">
        <v>122029.78</v>
      </c>
    </row>
    <row r="24" spans="1:17" x14ac:dyDescent="0.3">
      <c r="A24" s="39" t="s">
        <v>23</v>
      </c>
      <c r="B24" s="39" t="s">
        <v>50</v>
      </c>
      <c r="C24" s="39" t="s">
        <v>62</v>
      </c>
      <c r="D24" s="39" t="s">
        <v>26</v>
      </c>
      <c r="E24" s="39" t="s">
        <v>31</v>
      </c>
      <c r="F24" s="40">
        <v>42551</v>
      </c>
      <c r="G24" s="38">
        <f t="shared" si="0"/>
        <v>2016</v>
      </c>
      <c r="H24" s="38" t="str">
        <f t="shared" si="1"/>
        <v>Q2 (Apr-Jun)</v>
      </c>
      <c r="I24" s="39">
        <v>795490682</v>
      </c>
      <c r="J24" s="40">
        <v>42577</v>
      </c>
      <c r="K24" s="38">
        <f t="shared" si="2"/>
        <v>2016</v>
      </c>
      <c r="L24" s="39">
        <v>2225</v>
      </c>
      <c r="M24" s="39">
        <v>152.58000000000001</v>
      </c>
      <c r="N24" s="39">
        <v>97.44</v>
      </c>
      <c r="O24" s="39">
        <v>339490.5</v>
      </c>
      <c r="P24" s="39">
        <v>216804</v>
      </c>
      <c r="Q24" s="39">
        <v>122686.5</v>
      </c>
    </row>
    <row r="25" spans="1:17" x14ac:dyDescent="0.3">
      <c r="A25" s="39" t="s">
        <v>18</v>
      </c>
      <c r="B25" s="39" t="s">
        <v>63</v>
      </c>
      <c r="C25" s="39" t="s">
        <v>34</v>
      </c>
      <c r="D25" s="39" t="s">
        <v>26</v>
      </c>
      <c r="E25" s="39" t="s">
        <v>22</v>
      </c>
      <c r="F25" s="40">
        <v>41890</v>
      </c>
      <c r="G25" s="38">
        <f t="shared" si="0"/>
        <v>2014</v>
      </c>
      <c r="H25" s="38" t="str">
        <f t="shared" si="1"/>
        <v>Q3 (Jul-Sep)</v>
      </c>
      <c r="I25" s="39">
        <v>142278373</v>
      </c>
      <c r="J25" s="40">
        <v>41916</v>
      </c>
      <c r="K25" s="38">
        <f t="shared" si="2"/>
        <v>2014</v>
      </c>
      <c r="L25" s="39">
        <v>2187</v>
      </c>
      <c r="M25" s="39">
        <v>9.33</v>
      </c>
      <c r="N25" s="39">
        <v>6.92</v>
      </c>
      <c r="O25" s="39">
        <v>20404.71</v>
      </c>
      <c r="P25" s="39">
        <v>15134.04</v>
      </c>
      <c r="Q25" s="39">
        <v>5270.67</v>
      </c>
    </row>
    <row r="26" spans="1:17" x14ac:dyDescent="0.3">
      <c r="A26" s="39" t="s">
        <v>28</v>
      </c>
      <c r="B26" s="39" t="s">
        <v>64</v>
      </c>
      <c r="C26" s="39" t="s">
        <v>43</v>
      </c>
      <c r="D26" s="39" t="s">
        <v>26</v>
      </c>
      <c r="E26" s="39" t="s">
        <v>31</v>
      </c>
      <c r="F26" s="40">
        <v>42497</v>
      </c>
      <c r="G26" s="38">
        <f t="shared" si="0"/>
        <v>2016</v>
      </c>
      <c r="H26" s="38" t="str">
        <f t="shared" si="1"/>
        <v>Q2 (Apr-Jun)</v>
      </c>
      <c r="I26" s="39">
        <v>740147912</v>
      </c>
      <c r="J26" s="40">
        <v>42500</v>
      </c>
      <c r="K26" s="38">
        <f t="shared" si="2"/>
        <v>2016</v>
      </c>
      <c r="L26" s="39">
        <v>5070</v>
      </c>
      <c r="M26" s="39">
        <v>81.73</v>
      </c>
      <c r="N26" s="39">
        <v>56.67</v>
      </c>
      <c r="O26" s="39">
        <v>414371.1</v>
      </c>
      <c r="P26" s="39">
        <v>287316.90000000002</v>
      </c>
      <c r="Q26" s="39">
        <v>127054.2</v>
      </c>
    </row>
    <row r="27" spans="1:17" x14ac:dyDescent="0.3">
      <c r="A27" s="39" t="s">
        <v>28</v>
      </c>
      <c r="B27" s="39" t="s">
        <v>65</v>
      </c>
      <c r="C27" s="39" t="s">
        <v>54</v>
      </c>
      <c r="D27" s="39" t="s">
        <v>26</v>
      </c>
      <c r="E27" s="39" t="s">
        <v>22</v>
      </c>
      <c r="F27" s="40">
        <v>42877</v>
      </c>
      <c r="G27" s="38">
        <f t="shared" si="0"/>
        <v>2017</v>
      </c>
      <c r="H27" s="38" t="str">
        <f t="shared" si="1"/>
        <v>Q2 (Apr-Jun)</v>
      </c>
      <c r="I27" s="39">
        <v>898523128</v>
      </c>
      <c r="J27" s="40">
        <v>42891</v>
      </c>
      <c r="K27" s="38">
        <f t="shared" si="2"/>
        <v>2017</v>
      </c>
      <c r="L27" s="39">
        <v>1815</v>
      </c>
      <c r="M27" s="39">
        <v>437.2</v>
      </c>
      <c r="N27" s="39">
        <v>263.33</v>
      </c>
      <c r="O27" s="39">
        <v>793518</v>
      </c>
      <c r="P27" s="39">
        <v>477943.95</v>
      </c>
      <c r="Q27" s="39">
        <v>315574.05</v>
      </c>
    </row>
    <row r="28" spans="1:17" x14ac:dyDescent="0.3">
      <c r="A28" s="39" t="s">
        <v>18</v>
      </c>
      <c r="B28" s="39" t="s">
        <v>66</v>
      </c>
      <c r="C28" s="39" t="s">
        <v>34</v>
      </c>
      <c r="D28" s="39" t="s">
        <v>26</v>
      </c>
      <c r="E28" s="39" t="s">
        <v>39</v>
      </c>
      <c r="F28" s="40">
        <v>41925</v>
      </c>
      <c r="G28" s="38">
        <f t="shared" si="0"/>
        <v>2014</v>
      </c>
      <c r="H28" s="38" t="str">
        <f t="shared" si="1"/>
        <v>Q4 (Oct-Dec)</v>
      </c>
      <c r="I28" s="39">
        <v>347140347</v>
      </c>
      <c r="J28" s="40">
        <v>41953</v>
      </c>
      <c r="K28" s="38">
        <f t="shared" si="2"/>
        <v>2014</v>
      </c>
      <c r="L28" s="39">
        <v>5398</v>
      </c>
      <c r="M28" s="39">
        <v>9.33</v>
      </c>
      <c r="N28" s="39">
        <v>6.92</v>
      </c>
      <c r="O28" s="39">
        <v>50363.34</v>
      </c>
      <c r="P28" s="39">
        <v>37354.160000000003</v>
      </c>
      <c r="Q28" s="39">
        <v>13009.18</v>
      </c>
    </row>
    <row r="29" spans="1:17" x14ac:dyDescent="0.3">
      <c r="A29" s="39" t="s">
        <v>32</v>
      </c>
      <c r="B29" s="39" t="s">
        <v>67</v>
      </c>
      <c r="C29" s="39" t="s">
        <v>34</v>
      </c>
      <c r="D29" s="39" t="s">
        <v>26</v>
      </c>
      <c r="E29" s="39" t="s">
        <v>31</v>
      </c>
      <c r="F29" s="40">
        <v>40305</v>
      </c>
      <c r="G29" s="38">
        <f t="shared" si="0"/>
        <v>2010</v>
      </c>
      <c r="H29" s="38" t="str">
        <f t="shared" si="1"/>
        <v>Q2 (Apr-Jun)</v>
      </c>
      <c r="I29" s="39">
        <v>686048400</v>
      </c>
      <c r="J29" s="40">
        <v>40308</v>
      </c>
      <c r="K29" s="38">
        <f t="shared" si="2"/>
        <v>2010</v>
      </c>
      <c r="L29" s="39">
        <v>5822</v>
      </c>
      <c r="M29" s="39">
        <v>9.33</v>
      </c>
      <c r="N29" s="39">
        <v>6.92</v>
      </c>
      <c r="O29" s="39">
        <v>54319.26</v>
      </c>
      <c r="P29" s="39">
        <v>40288.239999999998</v>
      </c>
      <c r="Q29" s="39">
        <v>14031.02</v>
      </c>
    </row>
    <row r="30" spans="1:17" x14ac:dyDescent="0.3">
      <c r="A30" s="39" t="s">
        <v>28</v>
      </c>
      <c r="B30" s="39" t="s">
        <v>60</v>
      </c>
      <c r="C30" s="39" t="s">
        <v>56</v>
      </c>
      <c r="D30" s="39" t="s">
        <v>21</v>
      </c>
      <c r="E30" s="39" t="s">
        <v>27</v>
      </c>
      <c r="F30" s="40">
        <v>41838</v>
      </c>
      <c r="G30" s="38">
        <f t="shared" si="0"/>
        <v>2014</v>
      </c>
      <c r="H30" s="38" t="str">
        <f t="shared" si="1"/>
        <v>Q3 (Jul-Sep)</v>
      </c>
      <c r="I30" s="39">
        <v>435608613</v>
      </c>
      <c r="J30" s="40">
        <v>41850</v>
      </c>
      <c r="K30" s="38">
        <f t="shared" si="2"/>
        <v>2014</v>
      </c>
      <c r="L30" s="39">
        <v>5124</v>
      </c>
      <c r="M30" s="39">
        <v>47.45</v>
      </c>
      <c r="N30" s="39">
        <v>31.79</v>
      </c>
      <c r="O30" s="39">
        <v>243133.8</v>
      </c>
      <c r="P30" s="39">
        <v>162891.96</v>
      </c>
      <c r="Q30" s="39">
        <v>80241.84</v>
      </c>
    </row>
    <row r="31" spans="1:17" x14ac:dyDescent="0.3">
      <c r="A31" s="39" t="s">
        <v>32</v>
      </c>
      <c r="B31" s="39" t="s">
        <v>68</v>
      </c>
      <c r="C31" s="39" t="s">
        <v>38</v>
      </c>
      <c r="D31" s="39" t="s">
        <v>21</v>
      </c>
      <c r="E31" s="39" t="s">
        <v>31</v>
      </c>
      <c r="F31" s="40">
        <v>41055</v>
      </c>
      <c r="G31" s="38">
        <f t="shared" si="0"/>
        <v>2012</v>
      </c>
      <c r="H31" s="38" t="str">
        <f t="shared" si="1"/>
        <v>Q2 (Apr-Jun)</v>
      </c>
      <c r="I31" s="39">
        <v>886494815</v>
      </c>
      <c r="J31" s="40">
        <v>41069</v>
      </c>
      <c r="K31" s="38">
        <f t="shared" si="2"/>
        <v>2012</v>
      </c>
      <c r="L31" s="39">
        <v>2370</v>
      </c>
      <c r="M31" s="39">
        <v>668.27</v>
      </c>
      <c r="N31" s="39">
        <v>502.54</v>
      </c>
      <c r="O31" s="39">
        <v>1583799.9</v>
      </c>
      <c r="P31" s="39">
        <v>1191019.8</v>
      </c>
      <c r="Q31" s="39">
        <v>392780.1</v>
      </c>
    </row>
    <row r="32" spans="1:17" x14ac:dyDescent="0.3">
      <c r="A32" s="39" t="s">
        <v>28</v>
      </c>
      <c r="B32" s="39" t="s">
        <v>69</v>
      </c>
      <c r="C32" s="39" t="s">
        <v>54</v>
      </c>
      <c r="D32" s="39" t="s">
        <v>21</v>
      </c>
      <c r="E32" s="39" t="s">
        <v>39</v>
      </c>
      <c r="F32" s="40">
        <v>41169</v>
      </c>
      <c r="G32" s="38">
        <f t="shared" si="0"/>
        <v>2012</v>
      </c>
      <c r="H32" s="38" t="str">
        <f t="shared" si="1"/>
        <v>Q3 (Jul-Sep)</v>
      </c>
      <c r="I32" s="39">
        <v>249693334</v>
      </c>
      <c r="J32" s="40">
        <v>41202</v>
      </c>
      <c r="K32" s="38">
        <f t="shared" si="2"/>
        <v>2012</v>
      </c>
      <c r="L32" s="39">
        <v>8661</v>
      </c>
      <c r="M32" s="39">
        <v>437.2</v>
      </c>
      <c r="N32" s="39">
        <v>263.33</v>
      </c>
      <c r="O32" s="39">
        <v>3786589.2</v>
      </c>
      <c r="P32" s="39">
        <v>2280701.13</v>
      </c>
      <c r="Q32" s="39">
        <v>1505888.07</v>
      </c>
    </row>
    <row r="33" spans="1:17" x14ac:dyDescent="0.3">
      <c r="A33" s="39" t="s">
        <v>32</v>
      </c>
      <c r="B33" s="39" t="s">
        <v>70</v>
      </c>
      <c r="C33" s="39" t="s">
        <v>43</v>
      </c>
      <c r="D33" s="39" t="s">
        <v>21</v>
      </c>
      <c r="E33" s="39" t="s">
        <v>27</v>
      </c>
      <c r="F33" s="40">
        <v>41637</v>
      </c>
      <c r="G33" s="38">
        <f t="shared" si="0"/>
        <v>2013</v>
      </c>
      <c r="H33" s="38" t="str">
        <f t="shared" si="1"/>
        <v>Q4 (Oct-Dec)</v>
      </c>
      <c r="I33" s="39">
        <v>406502997</v>
      </c>
      <c r="J33" s="40">
        <v>41667</v>
      </c>
      <c r="K33" s="38">
        <f t="shared" si="2"/>
        <v>2014</v>
      </c>
      <c r="L33" s="39">
        <v>2125</v>
      </c>
      <c r="M33" s="39">
        <v>81.73</v>
      </c>
      <c r="N33" s="39">
        <v>56.67</v>
      </c>
      <c r="O33" s="39">
        <v>173676.25</v>
      </c>
      <c r="P33" s="39">
        <v>120423.75</v>
      </c>
      <c r="Q33" s="39">
        <v>53252.5</v>
      </c>
    </row>
    <row r="34" spans="1:17" x14ac:dyDescent="0.3">
      <c r="A34" s="39" t="s">
        <v>18</v>
      </c>
      <c r="B34" s="39" t="s">
        <v>71</v>
      </c>
      <c r="C34" s="39" t="s">
        <v>30</v>
      </c>
      <c r="D34" s="39" t="s">
        <v>26</v>
      </c>
      <c r="E34" s="39" t="s">
        <v>27</v>
      </c>
      <c r="F34" s="40">
        <v>42304</v>
      </c>
      <c r="G34" s="38">
        <f t="shared" ref="G34:G65" si="3">YEAR(F34)</f>
        <v>2015</v>
      </c>
      <c r="H34" s="38" t="str">
        <f t="shared" ref="H34:H65" si="4">_xlfn.IFS((MONTH(F34))&gt;=10,"Q4 (Oct-Dec)",(MONTH(F34))&gt;=7,"Q3 (Jul-Sep)",(MONTH(F34))&gt;=4,"Q2 (Apr-Jun)",TRUE,"Q1 (Jan-Mar)")</f>
        <v>Q4 (Oct-Dec)</v>
      </c>
      <c r="I34" s="39">
        <v>158535134</v>
      </c>
      <c r="J34" s="40">
        <v>42333</v>
      </c>
      <c r="K34" s="38">
        <f t="shared" si="2"/>
        <v>2015</v>
      </c>
      <c r="L34" s="39">
        <v>2924</v>
      </c>
      <c r="M34" s="39">
        <v>651.21</v>
      </c>
      <c r="N34" s="39">
        <v>524.96</v>
      </c>
      <c r="O34" s="39">
        <v>1904138.04</v>
      </c>
      <c r="P34" s="39">
        <v>1534983.04</v>
      </c>
      <c r="Q34" s="39">
        <v>369155</v>
      </c>
    </row>
    <row r="35" spans="1:17" x14ac:dyDescent="0.3">
      <c r="A35" s="39" t="s">
        <v>45</v>
      </c>
      <c r="B35" s="39" t="s">
        <v>72</v>
      </c>
      <c r="C35" s="39" t="s">
        <v>38</v>
      </c>
      <c r="D35" s="39" t="s">
        <v>21</v>
      </c>
      <c r="E35" s="39" t="s">
        <v>22</v>
      </c>
      <c r="F35" s="40">
        <v>42020</v>
      </c>
      <c r="G35" s="38">
        <f t="shared" si="3"/>
        <v>2015</v>
      </c>
      <c r="H35" s="38" t="str">
        <f t="shared" si="4"/>
        <v>Q1 (Jan-Mar)</v>
      </c>
      <c r="I35" s="39">
        <v>177713572</v>
      </c>
      <c r="J35" s="40">
        <v>42064</v>
      </c>
      <c r="K35" s="38">
        <f t="shared" si="2"/>
        <v>2015</v>
      </c>
      <c r="L35" s="39">
        <v>8250</v>
      </c>
      <c r="M35" s="39">
        <v>668.27</v>
      </c>
      <c r="N35" s="39">
        <v>502.54</v>
      </c>
      <c r="O35" s="39">
        <v>5513227.5</v>
      </c>
      <c r="P35" s="39">
        <v>4145955</v>
      </c>
      <c r="Q35" s="39">
        <v>1367272.5</v>
      </c>
    </row>
    <row r="36" spans="1:17" x14ac:dyDescent="0.3">
      <c r="A36" s="39" t="s">
        <v>32</v>
      </c>
      <c r="B36" s="39" t="s">
        <v>73</v>
      </c>
      <c r="C36" s="39" t="s">
        <v>62</v>
      </c>
      <c r="D36" s="39" t="s">
        <v>26</v>
      </c>
      <c r="E36" s="39" t="s">
        <v>39</v>
      </c>
      <c r="F36" s="40">
        <v>42791</v>
      </c>
      <c r="G36" s="38">
        <f t="shared" si="3"/>
        <v>2017</v>
      </c>
      <c r="H36" s="38" t="str">
        <f t="shared" si="4"/>
        <v>Q1 (Jan-Mar)</v>
      </c>
      <c r="I36" s="39">
        <v>756274640</v>
      </c>
      <c r="J36" s="40">
        <v>42791</v>
      </c>
      <c r="K36" s="38">
        <f t="shared" si="2"/>
        <v>2017</v>
      </c>
      <c r="L36" s="39">
        <v>7327</v>
      </c>
      <c r="M36" s="39">
        <v>152.58000000000001</v>
      </c>
      <c r="N36" s="39">
        <v>97.44</v>
      </c>
      <c r="O36" s="39">
        <v>1117953.6599999999</v>
      </c>
      <c r="P36" s="39">
        <v>713942.88</v>
      </c>
      <c r="Q36" s="39">
        <v>404010.78</v>
      </c>
    </row>
    <row r="37" spans="1:17" x14ac:dyDescent="0.3">
      <c r="A37" s="39" t="s">
        <v>23</v>
      </c>
      <c r="B37" s="39" t="s">
        <v>74</v>
      </c>
      <c r="C37" s="39" t="s">
        <v>43</v>
      </c>
      <c r="D37" s="39" t="s">
        <v>21</v>
      </c>
      <c r="E37" s="39" t="s">
        <v>31</v>
      </c>
      <c r="F37" s="40">
        <v>42863</v>
      </c>
      <c r="G37" s="38">
        <f t="shared" si="3"/>
        <v>2017</v>
      </c>
      <c r="H37" s="38" t="str">
        <f t="shared" si="4"/>
        <v>Q2 (Apr-Jun)</v>
      </c>
      <c r="I37" s="39">
        <v>456767165</v>
      </c>
      <c r="J37" s="40">
        <v>42876</v>
      </c>
      <c r="K37" s="38">
        <f t="shared" si="2"/>
        <v>2017</v>
      </c>
      <c r="L37" s="39">
        <v>6409</v>
      </c>
      <c r="M37" s="39">
        <v>81.73</v>
      </c>
      <c r="N37" s="39">
        <v>56.67</v>
      </c>
      <c r="O37" s="39">
        <v>523807.57</v>
      </c>
      <c r="P37" s="39">
        <v>363198.03</v>
      </c>
      <c r="Q37" s="39">
        <v>160609.54</v>
      </c>
    </row>
    <row r="38" spans="1:17" x14ac:dyDescent="0.3">
      <c r="A38" s="39" t="s">
        <v>75</v>
      </c>
      <c r="B38" s="39" t="s">
        <v>76</v>
      </c>
      <c r="C38" s="39" t="s">
        <v>34</v>
      </c>
      <c r="D38" s="39" t="s">
        <v>26</v>
      </c>
      <c r="E38" s="39" t="s">
        <v>31</v>
      </c>
      <c r="F38" s="40">
        <v>40869</v>
      </c>
      <c r="G38" s="38">
        <f t="shared" si="3"/>
        <v>2011</v>
      </c>
      <c r="H38" s="38" t="str">
        <f t="shared" si="4"/>
        <v>Q4 (Oct-Dec)</v>
      </c>
      <c r="I38" s="39">
        <v>162052476</v>
      </c>
      <c r="J38" s="40">
        <v>40880</v>
      </c>
      <c r="K38" s="38">
        <f t="shared" si="2"/>
        <v>2011</v>
      </c>
      <c r="L38" s="39">
        <v>3784</v>
      </c>
      <c r="M38" s="39">
        <v>9.33</v>
      </c>
      <c r="N38" s="39">
        <v>6.92</v>
      </c>
      <c r="O38" s="39">
        <v>35304.720000000001</v>
      </c>
      <c r="P38" s="39">
        <v>26185.279999999999</v>
      </c>
      <c r="Q38" s="39">
        <v>9119.44</v>
      </c>
    </row>
    <row r="39" spans="1:17" x14ac:dyDescent="0.3">
      <c r="A39" s="39" t="s">
        <v>32</v>
      </c>
      <c r="B39" s="39" t="s">
        <v>68</v>
      </c>
      <c r="C39" s="39" t="s">
        <v>59</v>
      </c>
      <c r="D39" s="39" t="s">
        <v>26</v>
      </c>
      <c r="E39" s="39" t="s">
        <v>39</v>
      </c>
      <c r="F39" s="40">
        <v>42749</v>
      </c>
      <c r="G39" s="38">
        <f t="shared" si="3"/>
        <v>2017</v>
      </c>
      <c r="H39" s="38" t="str">
        <f t="shared" si="4"/>
        <v>Q1 (Jan-Mar)</v>
      </c>
      <c r="I39" s="39">
        <v>825304400</v>
      </c>
      <c r="J39" s="40">
        <v>42758</v>
      </c>
      <c r="K39" s="38">
        <f t="shared" si="2"/>
        <v>2017</v>
      </c>
      <c r="L39" s="39">
        <v>4767</v>
      </c>
      <c r="M39" s="39">
        <v>421.89</v>
      </c>
      <c r="N39" s="39">
        <v>364.69</v>
      </c>
      <c r="O39" s="39">
        <v>2011149.63</v>
      </c>
      <c r="P39" s="39">
        <v>1738477.23</v>
      </c>
      <c r="Q39" s="39">
        <v>272672.40000000002</v>
      </c>
    </row>
    <row r="40" spans="1:17" x14ac:dyDescent="0.3">
      <c r="A40" s="39" t="s">
        <v>45</v>
      </c>
      <c r="B40" s="39" t="s">
        <v>77</v>
      </c>
      <c r="C40" s="39" t="s">
        <v>30</v>
      </c>
      <c r="D40" s="39" t="s">
        <v>26</v>
      </c>
      <c r="E40" s="39" t="s">
        <v>31</v>
      </c>
      <c r="F40" s="40">
        <v>41000</v>
      </c>
      <c r="G40" s="38">
        <f t="shared" si="3"/>
        <v>2012</v>
      </c>
      <c r="H40" s="38" t="str">
        <f t="shared" si="4"/>
        <v>Q2 (Apr-Jun)</v>
      </c>
      <c r="I40" s="39">
        <v>320009267</v>
      </c>
      <c r="J40" s="40">
        <v>41037</v>
      </c>
      <c r="K40" s="38">
        <f t="shared" si="2"/>
        <v>2012</v>
      </c>
      <c r="L40" s="39">
        <v>6708</v>
      </c>
      <c r="M40" s="39">
        <v>651.21</v>
      </c>
      <c r="N40" s="39">
        <v>524.96</v>
      </c>
      <c r="O40" s="39">
        <v>4368316.68</v>
      </c>
      <c r="P40" s="39">
        <v>3521431.68</v>
      </c>
      <c r="Q40" s="39">
        <v>846885</v>
      </c>
    </row>
    <row r="41" spans="1:17" x14ac:dyDescent="0.3">
      <c r="A41" s="39" t="s">
        <v>28</v>
      </c>
      <c r="B41" s="39" t="s">
        <v>52</v>
      </c>
      <c r="C41" s="39" t="s">
        <v>30</v>
      </c>
      <c r="D41" s="39" t="s">
        <v>26</v>
      </c>
      <c r="E41" s="39" t="s">
        <v>39</v>
      </c>
      <c r="F41" s="40">
        <v>40955</v>
      </c>
      <c r="G41" s="38">
        <f t="shared" si="3"/>
        <v>2012</v>
      </c>
      <c r="H41" s="38" t="str">
        <f t="shared" si="4"/>
        <v>Q1 (Jan-Mar)</v>
      </c>
      <c r="I41" s="39">
        <v>189965903</v>
      </c>
      <c r="J41" s="40">
        <v>40967</v>
      </c>
      <c r="K41" s="38">
        <f t="shared" si="2"/>
        <v>2012</v>
      </c>
      <c r="L41" s="39">
        <v>3987</v>
      </c>
      <c r="M41" s="39">
        <v>651.21</v>
      </c>
      <c r="N41" s="39">
        <v>524.96</v>
      </c>
      <c r="O41" s="39">
        <v>2596374.27</v>
      </c>
      <c r="P41" s="39">
        <v>2093015.52</v>
      </c>
      <c r="Q41" s="39">
        <v>503358.75</v>
      </c>
    </row>
    <row r="42" spans="1:17" x14ac:dyDescent="0.3">
      <c r="A42" s="39" t="s">
        <v>32</v>
      </c>
      <c r="B42" s="39" t="s">
        <v>78</v>
      </c>
      <c r="C42" s="39" t="s">
        <v>43</v>
      </c>
      <c r="D42" s="39" t="s">
        <v>26</v>
      </c>
      <c r="E42" s="39" t="s">
        <v>22</v>
      </c>
      <c r="F42" s="40">
        <v>42805</v>
      </c>
      <c r="G42" s="38">
        <f t="shared" si="3"/>
        <v>2017</v>
      </c>
      <c r="H42" s="38" t="str">
        <f t="shared" si="4"/>
        <v>Q1 (Jan-Mar)</v>
      </c>
      <c r="I42" s="39">
        <v>699285638</v>
      </c>
      <c r="J42" s="40">
        <v>42822</v>
      </c>
      <c r="K42" s="38">
        <f t="shared" si="2"/>
        <v>2017</v>
      </c>
      <c r="L42" s="39">
        <v>3015</v>
      </c>
      <c r="M42" s="39">
        <v>81.73</v>
      </c>
      <c r="N42" s="39">
        <v>56.67</v>
      </c>
      <c r="O42" s="39">
        <v>246415.95</v>
      </c>
      <c r="P42" s="39">
        <v>170860.05</v>
      </c>
      <c r="Q42" s="39">
        <v>75555.899999999994</v>
      </c>
    </row>
    <row r="43" spans="1:17" x14ac:dyDescent="0.3">
      <c r="A43" s="39" t="s">
        <v>75</v>
      </c>
      <c r="B43" s="39" t="s">
        <v>79</v>
      </c>
      <c r="C43" s="39" t="s">
        <v>54</v>
      </c>
      <c r="D43" s="39" t="s">
        <v>26</v>
      </c>
      <c r="E43" s="39" t="s">
        <v>39</v>
      </c>
      <c r="F43" s="40">
        <v>40215</v>
      </c>
      <c r="G43" s="38">
        <f t="shared" si="3"/>
        <v>2010</v>
      </c>
      <c r="H43" s="38" t="str">
        <f t="shared" si="4"/>
        <v>Q1 (Jan-Mar)</v>
      </c>
      <c r="I43" s="39">
        <v>382392299</v>
      </c>
      <c r="J43" s="40">
        <v>40234</v>
      </c>
      <c r="K43" s="38">
        <f t="shared" si="2"/>
        <v>2010</v>
      </c>
      <c r="L43" s="39">
        <v>7234</v>
      </c>
      <c r="M43" s="39">
        <v>437.2</v>
      </c>
      <c r="N43" s="39">
        <v>263.33</v>
      </c>
      <c r="O43" s="39">
        <v>3162704.8</v>
      </c>
      <c r="P43" s="39">
        <v>1904929.22</v>
      </c>
      <c r="Q43" s="39">
        <v>1257775.58</v>
      </c>
    </row>
    <row r="44" spans="1:17" x14ac:dyDescent="0.3">
      <c r="A44" s="39" t="s">
        <v>32</v>
      </c>
      <c r="B44" s="39" t="s">
        <v>68</v>
      </c>
      <c r="C44" s="39" t="s">
        <v>25</v>
      </c>
      <c r="D44" s="39" t="s">
        <v>21</v>
      </c>
      <c r="E44" s="39" t="s">
        <v>22</v>
      </c>
      <c r="F44" s="40">
        <v>41067</v>
      </c>
      <c r="G44" s="38">
        <f t="shared" si="3"/>
        <v>2012</v>
      </c>
      <c r="H44" s="38" t="str">
        <f t="shared" si="4"/>
        <v>Q2 (Apr-Jun)</v>
      </c>
      <c r="I44" s="39">
        <v>994022214</v>
      </c>
      <c r="J44" s="40">
        <v>41068</v>
      </c>
      <c r="K44" s="38">
        <f t="shared" si="2"/>
        <v>2012</v>
      </c>
      <c r="L44" s="39">
        <v>2117</v>
      </c>
      <c r="M44" s="39">
        <v>205.7</v>
      </c>
      <c r="N44" s="39">
        <v>117.11</v>
      </c>
      <c r="O44" s="39">
        <v>435466.9</v>
      </c>
      <c r="P44" s="39">
        <v>247921.87</v>
      </c>
      <c r="Q44" s="39">
        <v>187545.03</v>
      </c>
    </row>
    <row r="45" spans="1:17" x14ac:dyDescent="0.3">
      <c r="A45" s="39" t="s">
        <v>28</v>
      </c>
      <c r="B45" s="39" t="s">
        <v>80</v>
      </c>
      <c r="C45" s="39" t="s">
        <v>41</v>
      </c>
      <c r="D45" s="39" t="s">
        <v>26</v>
      </c>
      <c r="E45" s="39" t="s">
        <v>22</v>
      </c>
      <c r="F45" s="40">
        <v>41188</v>
      </c>
      <c r="G45" s="38">
        <f t="shared" si="3"/>
        <v>2012</v>
      </c>
      <c r="H45" s="38" t="str">
        <f t="shared" si="4"/>
        <v>Q4 (Oct-Dec)</v>
      </c>
      <c r="I45" s="39">
        <v>759224212</v>
      </c>
      <c r="J45" s="40">
        <v>41223</v>
      </c>
      <c r="K45" s="38">
        <f t="shared" si="2"/>
        <v>2012</v>
      </c>
      <c r="L45" s="39">
        <v>171</v>
      </c>
      <c r="M45" s="39">
        <v>154.06</v>
      </c>
      <c r="N45" s="39">
        <v>90.93</v>
      </c>
      <c r="O45" s="39">
        <v>26344.26</v>
      </c>
      <c r="P45" s="39">
        <v>15549.03</v>
      </c>
      <c r="Q45" s="39">
        <v>10795.23</v>
      </c>
    </row>
    <row r="46" spans="1:17" x14ac:dyDescent="0.3">
      <c r="A46" s="39" t="s">
        <v>45</v>
      </c>
      <c r="B46" s="39" t="s">
        <v>72</v>
      </c>
      <c r="C46" s="39" t="s">
        <v>48</v>
      </c>
      <c r="D46" s="39" t="s">
        <v>26</v>
      </c>
      <c r="E46" s="39" t="s">
        <v>22</v>
      </c>
      <c r="F46" s="40">
        <v>42322</v>
      </c>
      <c r="G46" s="38">
        <f t="shared" si="3"/>
        <v>2015</v>
      </c>
      <c r="H46" s="38" t="str">
        <f t="shared" si="4"/>
        <v>Q4 (Oct-Dec)</v>
      </c>
      <c r="I46" s="39">
        <v>223359620</v>
      </c>
      <c r="J46" s="40">
        <v>42326</v>
      </c>
      <c r="K46" s="38">
        <f t="shared" si="2"/>
        <v>2015</v>
      </c>
      <c r="L46" s="39">
        <v>5930</v>
      </c>
      <c r="M46" s="39">
        <v>109.28</v>
      </c>
      <c r="N46" s="39">
        <v>35.840000000000003</v>
      </c>
      <c r="O46" s="39">
        <v>648030.4</v>
      </c>
      <c r="P46" s="39">
        <v>212531.20000000001</v>
      </c>
      <c r="Q46" s="39">
        <v>435499.2</v>
      </c>
    </row>
    <row r="47" spans="1:17" x14ac:dyDescent="0.3">
      <c r="A47" s="39" t="s">
        <v>32</v>
      </c>
      <c r="B47" s="39" t="s">
        <v>81</v>
      </c>
      <c r="C47" s="39" t="s">
        <v>25</v>
      </c>
      <c r="D47" s="39" t="s">
        <v>21</v>
      </c>
      <c r="E47" s="39" t="s">
        <v>22</v>
      </c>
      <c r="F47" s="40">
        <v>42458</v>
      </c>
      <c r="G47" s="38">
        <f t="shared" si="3"/>
        <v>2016</v>
      </c>
      <c r="H47" s="38" t="str">
        <f t="shared" si="4"/>
        <v>Q1 (Jan-Mar)</v>
      </c>
      <c r="I47" s="39">
        <v>902102267</v>
      </c>
      <c r="J47" s="40">
        <v>42489</v>
      </c>
      <c r="K47" s="38">
        <f t="shared" si="2"/>
        <v>2016</v>
      </c>
      <c r="L47" s="39">
        <v>962</v>
      </c>
      <c r="M47" s="39">
        <v>205.7</v>
      </c>
      <c r="N47" s="39">
        <v>117.11</v>
      </c>
      <c r="O47" s="39">
        <v>197883.4</v>
      </c>
      <c r="P47" s="39">
        <v>112659.82</v>
      </c>
      <c r="Q47" s="39">
        <v>85223.58</v>
      </c>
    </row>
    <row r="48" spans="1:17" x14ac:dyDescent="0.3">
      <c r="A48" s="39" t="s">
        <v>28</v>
      </c>
      <c r="B48" s="39" t="s">
        <v>82</v>
      </c>
      <c r="C48" s="39" t="s">
        <v>54</v>
      </c>
      <c r="D48" s="39" t="s">
        <v>26</v>
      </c>
      <c r="E48" s="39" t="s">
        <v>27</v>
      </c>
      <c r="F48" s="40">
        <v>42735</v>
      </c>
      <c r="G48" s="38">
        <f t="shared" si="3"/>
        <v>2016</v>
      </c>
      <c r="H48" s="38" t="str">
        <f t="shared" si="4"/>
        <v>Q4 (Oct-Dec)</v>
      </c>
      <c r="I48" s="39">
        <v>331438481</v>
      </c>
      <c r="J48" s="40">
        <v>42735</v>
      </c>
      <c r="K48" s="38">
        <f t="shared" si="2"/>
        <v>2016</v>
      </c>
      <c r="L48" s="39">
        <v>8867</v>
      </c>
      <c r="M48" s="39">
        <v>437.2</v>
      </c>
      <c r="N48" s="39">
        <v>263.33</v>
      </c>
      <c r="O48" s="39">
        <v>3876652.4</v>
      </c>
      <c r="P48" s="39">
        <v>2334947.11</v>
      </c>
      <c r="Q48" s="39">
        <v>1541705.29</v>
      </c>
    </row>
    <row r="49" spans="1:17" x14ac:dyDescent="0.3">
      <c r="A49" s="39" t="s">
        <v>28</v>
      </c>
      <c r="B49" s="39" t="s">
        <v>69</v>
      </c>
      <c r="C49" s="39" t="s">
        <v>43</v>
      </c>
      <c r="D49" s="39" t="s">
        <v>26</v>
      </c>
      <c r="E49" s="39" t="s">
        <v>39</v>
      </c>
      <c r="F49" s="40">
        <v>40535</v>
      </c>
      <c r="G49" s="38">
        <f t="shared" si="3"/>
        <v>2010</v>
      </c>
      <c r="H49" s="38" t="str">
        <f t="shared" si="4"/>
        <v>Q4 (Oct-Dec)</v>
      </c>
      <c r="I49" s="39">
        <v>617667090</v>
      </c>
      <c r="J49" s="40">
        <v>40574</v>
      </c>
      <c r="K49" s="38">
        <f t="shared" si="2"/>
        <v>2011</v>
      </c>
      <c r="L49" s="39">
        <v>273</v>
      </c>
      <c r="M49" s="39">
        <v>81.73</v>
      </c>
      <c r="N49" s="39">
        <v>56.67</v>
      </c>
      <c r="O49" s="39">
        <v>22312.29</v>
      </c>
      <c r="P49" s="39">
        <v>15470.91</v>
      </c>
      <c r="Q49" s="39">
        <v>6841.38</v>
      </c>
    </row>
    <row r="50" spans="1:17" x14ac:dyDescent="0.3">
      <c r="A50" s="39" t="s">
        <v>28</v>
      </c>
      <c r="B50" s="39" t="s">
        <v>83</v>
      </c>
      <c r="C50" s="39" t="s">
        <v>48</v>
      </c>
      <c r="D50" s="39" t="s">
        <v>21</v>
      </c>
      <c r="E50" s="39" t="s">
        <v>27</v>
      </c>
      <c r="F50" s="40">
        <v>41926</v>
      </c>
      <c r="G50" s="38">
        <f t="shared" si="3"/>
        <v>2014</v>
      </c>
      <c r="H50" s="38" t="str">
        <f t="shared" si="4"/>
        <v>Q4 (Oct-Dec)</v>
      </c>
      <c r="I50" s="39">
        <v>787399423</v>
      </c>
      <c r="J50" s="40">
        <v>41957</v>
      </c>
      <c r="K50" s="38">
        <f t="shared" si="2"/>
        <v>2014</v>
      </c>
      <c r="L50" s="39">
        <v>7842</v>
      </c>
      <c r="M50" s="39">
        <v>109.28</v>
      </c>
      <c r="N50" s="39">
        <v>35.840000000000003</v>
      </c>
      <c r="O50" s="39">
        <v>856973.76</v>
      </c>
      <c r="P50" s="39">
        <v>281057.28000000003</v>
      </c>
      <c r="Q50" s="39">
        <v>575916.48</v>
      </c>
    </row>
    <row r="51" spans="1:17" x14ac:dyDescent="0.3">
      <c r="A51" s="39" t="s">
        <v>32</v>
      </c>
      <c r="B51" s="39" t="s">
        <v>84</v>
      </c>
      <c r="C51" s="39" t="s">
        <v>30</v>
      </c>
      <c r="D51" s="39" t="s">
        <v>21</v>
      </c>
      <c r="E51" s="39" t="s">
        <v>27</v>
      </c>
      <c r="F51" s="40">
        <v>40919</v>
      </c>
      <c r="G51" s="38">
        <f t="shared" si="3"/>
        <v>2012</v>
      </c>
      <c r="H51" s="38" t="str">
        <f t="shared" si="4"/>
        <v>Q1 (Jan-Mar)</v>
      </c>
      <c r="I51" s="39">
        <v>837559306</v>
      </c>
      <c r="J51" s="40">
        <v>40921</v>
      </c>
      <c r="K51" s="38">
        <f t="shared" si="2"/>
        <v>2012</v>
      </c>
      <c r="L51" s="39">
        <v>1266</v>
      </c>
      <c r="M51" s="39">
        <v>651.21</v>
      </c>
      <c r="N51" s="39">
        <v>524.96</v>
      </c>
      <c r="O51" s="39">
        <v>824431.86</v>
      </c>
      <c r="P51" s="39">
        <v>664599.36</v>
      </c>
      <c r="Q51" s="39">
        <v>159832.5</v>
      </c>
    </row>
    <row r="52" spans="1:17" x14ac:dyDescent="0.3">
      <c r="A52" s="39" t="s">
        <v>28</v>
      </c>
      <c r="B52" s="39" t="s">
        <v>85</v>
      </c>
      <c r="C52" s="39" t="s">
        <v>48</v>
      </c>
      <c r="D52" s="39" t="s">
        <v>26</v>
      </c>
      <c r="E52" s="39" t="s">
        <v>27</v>
      </c>
      <c r="F52" s="40">
        <v>40211</v>
      </c>
      <c r="G52" s="38">
        <f t="shared" si="3"/>
        <v>2010</v>
      </c>
      <c r="H52" s="38" t="str">
        <f t="shared" si="4"/>
        <v>Q1 (Jan-Mar)</v>
      </c>
      <c r="I52" s="39">
        <v>385383069</v>
      </c>
      <c r="J52" s="40">
        <v>40255</v>
      </c>
      <c r="K52" s="38">
        <f t="shared" si="2"/>
        <v>2010</v>
      </c>
      <c r="L52" s="39">
        <v>2269</v>
      </c>
      <c r="M52" s="39">
        <v>109.28</v>
      </c>
      <c r="N52" s="39">
        <v>35.840000000000003</v>
      </c>
      <c r="O52" s="39">
        <v>247956.32</v>
      </c>
      <c r="P52" s="39">
        <v>81320.960000000006</v>
      </c>
      <c r="Q52" s="39">
        <v>166635.35999999999</v>
      </c>
    </row>
    <row r="53" spans="1:17" x14ac:dyDescent="0.3">
      <c r="A53" s="39" t="s">
        <v>32</v>
      </c>
      <c r="B53" s="39" t="s">
        <v>86</v>
      </c>
      <c r="C53" s="39" t="s">
        <v>34</v>
      </c>
      <c r="D53" s="39" t="s">
        <v>26</v>
      </c>
      <c r="E53" s="39" t="s">
        <v>31</v>
      </c>
      <c r="F53" s="40">
        <v>41504</v>
      </c>
      <c r="G53" s="38">
        <f t="shared" si="3"/>
        <v>2013</v>
      </c>
      <c r="H53" s="38" t="str">
        <f t="shared" si="4"/>
        <v>Q3 (Jul-Sep)</v>
      </c>
      <c r="I53" s="39">
        <v>918419539</v>
      </c>
      <c r="J53" s="40">
        <v>41535</v>
      </c>
      <c r="K53" s="38">
        <f t="shared" si="2"/>
        <v>2013</v>
      </c>
      <c r="L53" s="39">
        <v>9606</v>
      </c>
      <c r="M53" s="39">
        <v>9.33</v>
      </c>
      <c r="N53" s="39">
        <v>6.92</v>
      </c>
      <c r="O53" s="39">
        <v>89623.98</v>
      </c>
      <c r="P53" s="39">
        <v>66473.52</v>
      </c>
      <c r="Q53" s="39">
        <v>23150.46</v>
      </c>
    </row>
    <row r="54" spans="1:17" x14ac:dyDescent="0.3">
      <c r="A54" s="39" t="s">
        <v>75</v>
      </c>
      <c r="B54" s="39" t="s">
        <v>87</v>
      </c>
      <c r="C54" s="39" t="s">
        <v>25</v>
      </c>
      <c r="D54" s="39" t="s">
        <v>26</v>
      </c>
      <c r="E54" s="39" t="s">
        <v>39</v>
      </c>
      <c r="F54" s="40">
        <v>41358</v>
      </c>
      <c r="G54" s="38">
        <f t="shared" si="3"/>
        <v>2013</v>
      </c>
      <c r="H54" s="38" t="str">
        <f t="shared" si="4"/>
        <v>Q1 (Jan-Mar)</v>
      </c>
      <c r="I54" s="39">
        <v>844530045</v>
      </c>
      <c r="J54" s="40">
        <v>41361</v>
      </c>
      <c r="K54" s="38">
        <f t="shared" si="2"/>
        <v>2013</v>
      </c>
      <c r="L54" s="39">
        <v>4063</v>
      </c>
      <c r="M54" s="39">
        <v>205.7</v>
      </c>
      <c r="N54" s="39">
        <v>117.11</v>
      </c>
      <c r="O54" s="39">
        <v>835759.1</v>
      </c>
      <c r="P54" s="39">
        <v>475817.93</v>
      </c>
      <c r="Q54" s="39">
        <v>359941.17</v>
      </c>
    </row>
    <row r="55" spans="1:17" x14ac:dyDescent="0.3">
      <c r="A55" s="39" t="s">
        <v>32</v>
      </c>
      <c r="B55" s="39" t="s">
        <v>88</v>
      </c>
      <c r="C55" s="39" t="s">
        <v>30</v>
      </c>
      <c r="D55" s="39" t="s">
        <v>21</v>
      </c>
      <c r="E55" s="39" t="s">
        <v>39</v>
      </c>
      <c r="F55" s="40">
        <v>40873</v>
      </c>
      <c r="G55" s="38">
        <f t="shared" si="3"/>
        <v>2011</v>
      </c>
      <c r="H55" s="38" t="str">
        <f t="shared" si="4"/>
        <v>Q4 (Oct-Dec)</v>
      </c>
      <c r="I55" s="39">
        <v>441888415</v>
      </c>
      <c r="J55" s="40">
        <v>40915</v>
      </c>
      <c r="K55" s="38">
        <f t="shared" si="2"/>
        <v>2012</v>
      </c>
      <c r="L55" s="39">
        <v>3457</v>
      </c>
      <c r="M55" s="39">
        <v>651.21</v>
      </c>
      <c r="N55" s="39">
        <v>524.96</v>
      </c>
      <c r="O55" s="39">
        <v>2251232.9700000002</v>
      </c>
      <c r="P55" s="39">
        <v>1814786.72</v>
      </c>
      <c r="Q55" s="39">
        <v>436446.25</v>
      </c>
    </row>
    <row r="56" spans="1:17" x14ac:dyDescent="0.3">
      <c r="A56" s="39" t="s">
        <v>32</v>
      </c>
      <c r="B56" s="39" t="s">
        <v>33</v>
      </c>
      <c r="C56" s="39" t="s">
        <v>34</v>
      </c>
      <c r="D56" s="39" t="s">
        <v>21</v>
      </c>
      <c r="E56" s="39" t="s">
        <v>22</v>
      </c>
      <c r="F56" s="40">
        <v>41534</v>
      </c>
      <c r="G56" s="38">
        <f t="shared" si="3"/>
        <v>2013</v>
      </c>
      <c r="H56" s="38" t="str">
        <f t="shared" si="4"/>
        <v>Q3 (Jul-Sep)</v>
      </c>
      <c r="I56" s="39">
        <v>508980977</v>
      </c>
      <c r="J56" s="40">
        <v>41571</v>
      </c>
      <c r="K56" s="38">
        <f t="shared" si="2"/>
        <v>2013</v>
      </c>
      <c r="L56" s="39">
        <v>7637</v>
      </c>
      <c r="M56" s="39">
        <v>9.33</v>
      </c>
      <c r="N56" s="39">
        <v>6.92</v>
      </c>
      <c r="O56" s="39">
        <v>71253.210000000006</v>
      </c>
      <c r="P56" s="39">
        <v>52848.04</v>
      </c>
      <c r="Q56" s="39">
        <v>18405.169999999998</v>
      </c>
    </row>
    <row r="57" spans="1:17" x14ac:dyDescent="0.3">
      <c r="A57" s="39" t="s">
        <v>32</v>
      </c>
      <c r="B57" s="39" t="s">
        <v>89</v>
      </c>
      <c r="C57" s="39" t="s">
        <v>48</v>
      </c>
      <c r="D57" s="39" t="s">
        <v>26</v>
      </c>
      <c r="E57" s="39" t="s">
        <v>27</v>
      </c>
      <c r="F57" s="40">
        <v>41068</v>
      </c>
      <c r="G57" s="38">
        <f t="shared" si="3"/>
        <v>2012</v>
      </c>
      <c r="H57" s="38" t="str">
        <f t="shared" si="4"/>
        <v>Q2 (Apr-Jun)</v>
      </c>
      <c r="I57" s="39">
        <v>114606559</v>
      </c>
      <c r="J57" s="40">
        <v>41087</v>
      </c>
      <c r="K57" s="38">
        <f t="shared" si="2"/>
        <v>2012</v>
      </c>
      <c r="L57" s="39">
        <v>3482</v>
      </c>
      <c r="M57" s="39">
        <v>109.28</v>
      </c>
      <c r="N57" s="39">
        <v>35.840000000000003</v>
      </c>
      <c r="O57" s="39">
        <v>380512.96</v>
      </c>
      <c r="P57" s="39">
        <v>124794.88</v>
      </c>
      <c r="Q57" s="39">
        <v>255718.08</v>
      </c>
    </row>
    <row r="58" spans="1:17" x14ac:dyDescent="0.3">
      <c r="A58" s="39" t="s">
        <v>18</v>
      </c>
      <c r="B58" s="39" t="s">
        <v>90</v>
      </c>
      <c r="C58" s="39" t="s">
        <v>48</v>
      </c>
      <c r="D58" s="39" t="s">
        <v>21</v>
      </c>
      <c r="E58" s="39" t="s">
        <v>27</v>
      </c>
      <c r="F58" s="40">
        <v>40359</v>
      </c>
      <c r="G58" s="38">
        <f t="shared" si="3"/>
        <v>2010</v>
      </c>
      <c r="H58" s="38" t="str">
        <f t="shared" si="4"/>
        <v>Q2 (Apr-Jun)</v>
      </c>
      <c r="I58" s="39">
        <v>647876489</v>
      </c>
      <c r="J58" s="40">
        <v>40391</v>
      </c>
      <c r="K58" s="38">
        <f t="shared" si="2"/>
        <v>2010</v>
      </c>
      <c r="L58" s="39">
        <v>9905</v>
      </c>
      <c r="M58" s="39">
        <v>109.28</v>
      </c>
      <c r="N58" s="39">
        <v>35.840000000000003</v>
      </c>
      <c r="O58" s="39">
        <v>1082418.3999999999</v>
      </c>
      <c r="P58" s="39">
        <v>354995.20000000001</v>
      </c>
      <c r="Q58" s="39">
        <v>727423.2</v>
      </c>
    </row>
    <row r="59" spans="1:17" x14ac:dyDescent="0.3">
      <c r="A59" s="39" t="s">
        <v>28</v>
      </c>
      <c r="B59" s="39" t="s">
        <v>91</v>
      </c>
      <c r="C59" s="39" t="s">
        <v>54</v>
      </c>
      <c r="D59" s="39" t="s">
        <v>21</v>
      </c>
      <c r="E59" s="39" t="s">
        <v>22</v>
      </c>
      <c r="F59" s="40">
        <v>42058</v>
      </c>
      <c r="G59" s="38">
        <f t="shared" si="3"/>
        <v>2015</v>
      </c>
      <c r="H59" s="38" t="str">
        <f t="shared" si="4"/>
        <v>Q1 (Jan-Mar)</v>
      </c>
      <c r="I59" s="39">
        <v>868214595</v>
      </c>
      <c r="J59" s="40">
        <v>42065</v>
      </c>
      <c r="K59" s="38">
        <f t="shared" si="2"/>
        <v>2015</v>
      </c>
      <c r="L59" s="39">
        <v>2847</v>
      </c>
      <c r="M59" s="39">
        <v>437.2</v>
      </c>
      <c r="N59" s="39">
        <v>263.33</v>
      </c>
      <c r="O59" s="39">
        <v>1244708.3999999999</v>
      </c>
      <c r="P59" s="39">
        <v>749700.51</v>
      </c>
      <c r="Q59" s="39">
        <v>495007.89</v>
      </c>
    </row>
    <row r="60" spans="1:17" x14ac:dyDescent="0.3">
      <c r="A60" s="39" t="s">
        <v>28</v>
      </c>
      <c r="B60" s="39" t="s">
        <v>92</v>
      </c>
      <c r="C60" s="39" t="s">
        <v>38</v>
      </c>
      <c r="D60" s="39" t="s">
        <v>26</v>
      </c>
      <c r="E60" s="39" t="s">
        <v>31</v>
      </c>
      <c r="F60" s="40">
        <v>40913</v>
      </c>
      <c r="G60" s="38">
        <f t="shared" si="3"/>
        <v>2012</v>
      </c>
      <c r="H60" s="38" t="str">
        <f t="shared" si="4"/>
        <v>Q1 (Jan-Mar)</v>
      </c>
      <c r="I60" s="39">
        <v>955357205</v>
      </c>
      <c r="J60" s="40">
        <v>40953</v>
      </c>
      <c r="K60" s="38">
        <f t="shared" si="2"/>
        <v>2012</v>
      </c>
      <c r="L60" s="39">
        <v>282</v>
      </c>
      <c r="M60" s="39">
        <v>668.27</v>
      </c>
      <c r="N60" s="39">
        <v>502.54</v>
      </c>
      <c r="O60" s="39">
        <v>188452.14</v>
      </c>
      <c r="P60" s="39">
        <v>141716.28</v>
      </c>
      <c r="Q60" s="39">
        <v>46735.86</v>
      </c>
    </row>
    <row r="61" spans="1:17" x14ac:dyDescent="0.3">
      <c r="A61" s="39" t="s">
        <v>32</v>
      </c>
      <c r="B61" s="39" t="s">
        <v>73</v>
      </c>
      <c r="C61" s="39" t="s">
        <v>54</v>
      </c>
      <c r="D61" s="39" t="s">
        <v>21</v>
      </c>
      <c r="E61" s="39" t="s">
        <v>22</v>
      </c>
      <c r="F61" s="40">
        <v>41736</v>
      </c>
      <c r="G61" s="38">
        <f t="shared" si="3"/>
        <v>2014</v>
      </c>
      <c r="H61" s="38" t="str">
        <f t="shared" si="4"/>
        <v>Q2 (Apr-Jun)</v>
      </c>
      <c r="I61" s="39">
        <v>259353148</v>
      </c>
      <c r="J61" s="40">
        <v>41748</v>
      </c>
      <c r="K61" s="38">
        <f t="shared" si="2"/>
        <v>2014</v>
      </c>
      <c r="L61" s="39">
        <v>7215</v>
      </c>
      <c r="M61" s="39">
        <v>437.2</v>
      </c>
      <c r="N61" s="39">
        <v>263.33</v>
      </c>
      <c r="O61" s="39">
        <v>3154398</v>
      </c>
      <c r="P61" s="39">
        <v>1899925.95</v>
      </c>
      <c r="Q61" s="39">
        <v>1254472.05</v>
      </c>
    </row>
    <row r="62" spans="1:17" x14ac:dyDescent="0.3">
      <c r="A62" s="39" t="s">
        <v>18</v>
      </c>
      <c r="B62" s="39" t="s">
        <v>71</v>
      </c>
      <c r="C62" s="39" t="s">
        <v>25</v>
      </c>
      <c r="D62" s="39" t="s">
        <v>21</v>
      </c>
      <c r="E62" s="39" t="s">
        <v>22</v>
      </c>
      <c r="F62" s="40">
        <v>41434</v>
      </c>
      <c r="G62" s="38">
        <f t="shared" si="3"/>
        <v>2013</v>
      </c>
      <c r="H62" s="38" t="str">
        <f t="shared" si="4"/>
        <v>Q2 (Apr-Jun)</v>
      </c>
      <c r="I62" s="39">
        <v>450563752</v>
      </c>
      <c r="J62" s="40">
        <v>41457</v>
      </c>
      <c r="K62" s="38">
        <f t="shared" si="2"/>
        <v>2013</v>
      </c>
      <c r="L62" s="39">
        <v>682</v>
      </c>
      <c r="M62" s="39">
        <v>205.7</v>
      </c>
      <c r="N62" s="39">
        <v>117.11</v>
      </c>
      <c r="O62" s="39">
        <v>140287.4</v>
      </c>
      <c r="P62" s="39">
        <v>79869.02</v>
      </c>
      <c r="Q62" s="39">
        <v>60418.38</v>
      </c>
    </row>
    <row r="63" spans="1:17" x14ac:dyDescent="0.3">
      <c r="A63" s="39" t="s">
        <v>28</v>
      </c>
      <c r="B63" s="39" t="s">
        <v>93</v>
      </c>
      <c r="C63" s="39" t="s">
        <v>20</v>
      </c>
      <c r="D63" s="39" t="s">
        <v>26</v>
      </c>
      <c r="E63" s="39" t="s">
        <v>31</v>
      </c>
      <c r="F63" s="40">
        <v>41451</v>
      </c>
      <c r="G63" s="38">
        <f t="shared" si="3"/>
        <v>2013</v>
      </c>
      <c r="H63" s="38" t="str">
        <f t="shared" si="4"/>
        <v>Q2 (Apr-Jun)</v>
      </c>
      <c r="I63" s="39">
        <v>569662845</v>
      </c>
      <c r="J63" s="40">
        <v>41456</v>
      </c>
      <c r="K63" s="38">
        <f t="shared" si="2"/>
        <v>2013</v>
      </c>
      <c r="L63" s="39">
        <v>4750</v>
      </c>
      <c r="M63" s="39">
        <v>255.28</v>
      </c>
      <c r="N63" s="39">
        <v>159.41999999999999</v>
      </c>
      <c r="O63" s="39">
        <v>1212580</v>
      </c>
      <c r="P63" s="39">
        <v>757245</v>
      </c>
      <c r="Q63" s="39">
        <v>455335</v>
      </c>
    </row>
    <row r="64" spans="1:17" x14ac:dyDescent="0.3">
      <c r="A64" s="39" t="s">
        <v>32</v>
      </c>
      <c r="B64" s="39" t="s">
        <v>55</v>
      </c>
      <c r="C64" s="39" t="s">
        <v>30</v>
      </c>
      <c r="D64" s="39" t="s">
        <v>26</v>
      </c>
      <c r="E64" s="39" t="s">
        <v>39</v>
      </c>
      <c r="F64" s="40">
        <v>40854</v>
      </c>
      <c r="G64" s="38">
        <f t="shared" si="3"/>
        <v>2011</v>
      </c>
      <c r="H64" s="38" t="str">
        <f t="shared" si="4"/>
        <v>Q4 (Oct-Dec)</v>
      </c>
      <c r="I64" s="39">
        <v>177636754</v>
      </c>
      <c r="J64" s="40">
        <v>40862</v>
      </c>
      <c r="K64" s="38">
        <f t="shared" si="2"/>
        <v>2011</v>
      </c>
      <c r="L64" s="39">
        <v>5518</v>
      </c>
      <c r="M64" s="39">
        <v>651.21</v>
      </c>
      <c r="N64" s="39">
        <v>524.96</v>
      </c>
      <c r="O64" s="39">
        <v>3593376.78</v>
      </c>
      <c r="P64" s="39">
        <v>2896729.28</v>
      </c>
      <c r="Q64" s="39">
        <v>696647.5</v>
      </c>
    </row>
    <row r="65" spans="1:17" x14ac:dyDescent="0.3">
      <c r="A65" s="39" t="s">
        <v>75</v>
      </c>
      <c r="B65" s="39" t="s">
        <v>94</v>
      </c>
      <c r="C65" s="39" t="s">
        <v>48</v>
      </c>
      <c r="D65" s="39" t="s">
        <v>21</v>
      </c>
      <c r="E65" s="39" t="s">
        <v>22</v>
      </c>
      <c r="F65" s="40">
        <v>40481</v>
      </c>
      <c r="G65" s="38">
        <f t="shared" si="3"/>
        <v>2010</v>
      </c>
      <c r="H65" s="38" t="str">
        <f t="shared" si="4"/>
        <v>Q4 (Oct-Dec)</v>
      </c>
      <c r="I65" s="39">
        <v>705784308</v>
      </c>
      <c r="J65" s="40">
        <v>40499</v>
      </c>
      <c r="K65" s="38">
        <f t="shared" si="2"/>
        <v>2010</v>
      </c>
      <c r="L65" s="39">
        <v>6116</v>
      </c>
      <c r="M65" s="39">
        <v>109.28</v>
      </c>
      <c r="N65" s="39">
        <v>35.840000000000003</v>
      </c>
      <c r="O65" s="39">
        <v>668356.48</v>
      </c>
      <c r="P65" s="39">
        <v>219197.44</v>
      </c>
      <c r="Q65" s="39">
        <v>449159.04</v>
      </c>
    </row>
    <row r="66" spans="1:17" x14ac:dyDescent="0.3">
      <c r="A66" s="39" t="s">
        <v>23</v>
      </c>
      <c r="B66" s="39" t="s">
        <v>95</v>
      </c>
      <c r="C66" s="39" t="s">
        <v>54</v>
      </c>
      <c r="D66" s="39" t="s">
        <v>21</v>
      </c>
      <c r="E66" s="39" t="s">
        <v>22</v>
      </c>
      <c r="F66" s="40">
        <v>41560</v>
      </c>
      <c r="G66" s="38">
        <f t="shared" ref="G66:G97" si="5">YEAR(F66)</f>
        <v>2013</v>
      </c>
      <c r="H66" s="38" t="str">
        <f t="shared" ref="H66:H101" si="6">_xlfn.IFS((MONTH(F66))&gt;=10,"Q4 (Oct-Dec)",(MONTH(F66))&gt;=7,"Q3 (Jul-Sep)",(MONTH(F66))&gt;=4,"Q2 (Apr-Jun)",TRUE,"Q1 (Jan-Mar)")</f>
        <v>Q4 (Oct-Dec)</v>
      </c>
      <c r="I66" s="39">
        <v>505716836</v>
      </c>
      <c r="J66" s="40">
        <v>41594</v>
      </c>
      <c r="K66" s="38">
        <f t="shared" si="2"/>
        <v>2013</v>
      </c>
      <c r="L66" s="39">
        <v>1705</v>
      </c>
      <c r="M66" s="39">
        <v>437.2</v>
      </c>
      <c r="N66" s="39">
        <v>263.33</v>
      </c>
      <c r="O66" s="39">
        <v>745426</v>
      </c>
      <c r="P66" s="39">
        <v>448977.65</v>
      </c>
      <c r="Q66" s="39">
        <v>296448.34999999998</v>
      </c>
    </row>
    <row r="67" spans="1:17" x14ac:dyDescent="0.3">
      <c r="A67" s="39" t="s">
        <v>32</v>
      </c>
      <c r="B67" s="39" t="s">
        <v>35</v>
      </c>
      <c r="C67" s="39" t="s">
        <v>54</v>
      </c>
      <c r="D67" s="39" t="s">
        <v>21</v>
      </c>
      <c r="E67" s="39" t="s">
        <v>22</v>
      </c>
      <c r="F67" s="40">
        <v>41558</v>
      </c>
      <c r="G67" s="38">
        <f t="shared" si="5"/>
        <v>2013</v>
      </c>
      <c r="H67" s="38" t="str">
        <f t="shared" si="6"/>
        <v>Q4 (Oct-Dec)</v>
      </c>
      <c r="I67" s="39">
        <v>699358165</v>
      </c>
      <c r="J67" s="40">
        <v>41603</v>
      </c>
      <c r="K67" s="38">
        <f t="shared" ref="K67:K101" si="7">YEAR(J67)</f>
        <v>2013</v>
      </c>
      <c r="L67" s="39">
        <v>4477</v>
      </c>
      <c r="M67" s="39">
        <v>437.2</v>
      </c>
      <c r="N67" s="39">
        <v>263.33</v>
      </c>
      <c r="O67" s="39">
        <v>1957344.4</v>
      </c>
      <c r="P67" s="39">
        <v>1178928.4099999999</v>
      </c>
      <c r="Q67" s="39">
        <v>778415.99</v>
      </c>
    </row>
    <row r="68" spans="1:17" x14ac:dyDescent="0.3">
      <c r="A68" s="39" t="s">
        <v>32</v>
      </c>
      <c r="B68" s="39" t="s">
        <v>96</v>
      </c>
      <c r="C68" s="39" t="s">
        <v>43</v>
      </c>
      <c r="D68" s="39" t="s">
        <v>21</v>
      </c>
      <c r="E68" s="39" t="s">
        <v>31</v>
      </c>
      <c r="F68" s="40">
        <v>41098</v>
      </c>
      <c r="G68" s="38">
        <f t="shared" si="5"/>
        <v>2012</v>
      </c>
      <c r="H68" s="38" t="str">
        <f t="shared" si="6"/>
        <v>Q3 (Jul-Sep)</v>
      </c>
      <c r="I68" s="39">
        <v>228944623</v>
      </c>
      <c r="J68" s="40">
        <v>41099</v>
      </c>
      <c r="K68" s="38">
        <f t="shared" si="7"/>
        <v>2012</v>
      </c>
      <c r="L68" s="39">
        <v>8656</v>
      </c>
      <c r="M68" s="39">
        <v>81.73</v>
      </c>
      <c r="N68" s="39">
        <v>56.67</v>
      </c>
      <c r="O68" s="39">
        <v>707454.88</v>
      </c>
      <c r="P68" s="39">
        <v>490535.52</v>
      </c>
      <c r="Q68" s="39">
        <v>216919.36</v>
      </c>
    </row>
    <row r="69" spans="1:17" x14ac:dyDescent="0.3">
      <c r="A69" s="39" t="s">
        <v>23</v>
      </c>
      <c r="B69" s="39" t="s">
        <v>97</v>
      </c>
      <c r="C69" s="39" t="s">
        <v>48</v>
      </c>
      <c r="D69" s="39" t="s">
        <v>21</v>
      </c>
      <c r="E69" s="39" t="s">
        <v>39</v>
      </c>
      <c r="F69" s="40">
        <v>42576</v>
      </c>
      <c r="G69" s="38">
        <f t="shared" si="5"/>
        <v>2016</v>
      </c>
      <c r="H69" s="38" t="str">
        <f t="shared" si="6"/>
        <v>Q3 (Jul-Sep)</v>
      </c>
      <c r="I69" s="39">
        <v>807025039</v>
      </c>
      <c r="J69" s="40">
        <v>42620</v>
      </c>
      <c r="K69" s="38">
        <f t="shared" si="7"/>
        <v>2016</v>
      </c>
      <c r="L69" s="39">
        <v>5498</v>
      </c>
      <c r="M69" s="39">
        <v>109.28</v>
      </c>
      <c r="N69" s="39">
        <v>35.840000000000003</v>
      </c>
      <c r="O69" s="39">
        <v>600821.43999999994</v>
      </c>
      <c r="P69" s="39">
        <v>197048.32000000001</v>
      </c>
      <c r="Q69" s="39">
        <v>403773.12</v>
      </c>
    </row>
    <row r="70" spans="1:17" x14ac:dyDescent="0.3">
      <c r="A70" s="39" t="s">
        <v>28</v>
      </c>
      <c r="B70" s="39" t="s">
        <v>98</v>
      </c>
      <c r="C70" s="39" t="s">
        <v>30</v>
      </c>
      <c r="D70" s="39" t="s">
        <v>21</v>
      </c>
      <c r="E70" s="39" t="s">
        <v>22</v>
      </c>
      <c r="F70" s="40">
        <v>40475</v>
      </c>
      <c r="G70" s="38">
        <f t="shared" si="5"/>
        <v>2010</v>
      </c>
      <c r="H70" s="38" t="str">
        <f t="shared" si="6"/>
        <v>Q4 (Oct-Dec)</v>
      </c>
      <c r="I70" s="39">
        <v>166460740</v>
      </c>
      <c r="J70" s="40">
        <v>40499</v>
      </c>
      <c r="K70" s="38">
        <f t="shared" si="7"/>
        <v>2010</v>
      </c>
      <c r="L70" s="39">
        <v>8287</v>
      </c>
      <c r="M70" s="39">
        <v>651.21</v>
      </c>
      <c r="N70" s="39">
        <v>524.96</v>
      </c>
      <c r="O70" s="39">
        <v>5396577.2699999996</v>
      </c>
      <c r="P70" s="39">
        <v>4350343.5199999996</v>
      </c>
      <c r="Q70" s="39">
        <v>1046233.75</v>
      </c>
    </row>
    <row r="71" spans="1:17" x14ac:dyDescent="0.3">
      <c r="A71" s="39" t="s">
        <v>32</v>
      </c>
      <c r="B71" s="39" t="s">
        <v>99</v>
      </c>
      <c r="C71" s="39" t="s">
        <v>48</v>
      </c>
      <c r="D71" s="39" t="s">
        <v>21</v>
      </c>
      <c r="E71" s="39" t="s">
        <v>31</v>
      </c>
      <c r="F71" s="40">
        <v>42119</v>
      </c>
      <c r="G71" s="38">
        <f t="shared" si="5"/>
        <v>2015</v>
      </c>
      <c r="H71" s="38" t="str">
        <f t="shared" si="6"/>
        <v>Q2 (Apr-Jun)</v>
      </c>
      <c r="I71" s="39">
        <v>610425555</v>
      </c>
      <c r="J71" s="40">
        <v>42152</v>
      </c>
      <c r="K71" s="38">
        <f t="shared" si="7"/>
        <v>2015</v>
      </c>
      <c r="L71" s="39">
        <v>7342</v>
      </c>
      <c r="M71" s="39">
        <v>109.28</v>
      </c>
      <c r="N71" s="39">
        <v>35.840000000000003</v>
      </c>
      <c r="O71" s="39">
        <v>802333.76</v>
      </c>
      <c r="P71" s="39">
        <v>263137.28000000003</v>
      </c>
      <c r="Q71" s="39">
        <v>539196.48</v>
      </c>
    </row>
    <row r="72" spans="1:17" x14ac:dyDescent="0.3">
      <c r="A72" s="39" t="s">
        <v>45</v>
      </c>
      <c r="B72" s="39" t="s">
        <v>57</v>
      </c>
      <c r="C72" s="39" t="s">
        <v>30</v>
      </c>
      <c r="D72" s="39" t="s">
        <v>26</v>
      </c>
      <c r="E72" s="39" t="s">
        <v>39</v>
      </c>
      <c r="F72" s="40">
        <v>41387</v>
      </c>
      <c r="G72" s="38">
        <f t="shared" si="5"/>
        <v>2013</v>
      </c>
      <c r="H72" s="38" t="str">
        <f t="shared" si="6"/>
        <v>Q2 (Apr-Jun)</v>
      </c>
      <c r="I72" s="39">
        <v>462405812</v>
      </c>
      <c r="J72" s="40">
        <v>41414</v>
      </c>
      <c r="K72" s="38">
        <f t="shared" si="7"/>
        <v>2013</v>
      </c>
      <c r="L72" s="39">
        <v>5010</v>
      </c>
      <c r="M72" s="39">
        <v>651.21</v>
      </c>
      <c r="N72" s="39">
        <v>524.96</v>
      </c>
      <c r="O72" s="39">
        <v>3262562.1</v>
      </c>
      <c r="P72" s="39">
        <v>2630049.6</v>
      </c>
      <c r="Q72" s="39">
        <v>632512.5</v>
      </c>
    </row>
    <row r="73" spans="1:17" x14ac:dyDescent="0.3">
      <c r="A73" s="39" t="s">
        <v>75</v>
      </c>
      <c r="B73" s="39" t="s">
        <v>94</v>
      </c>
      <c r="C73" s="39" t="s">
        <v>34</v>
      </c>
      <c r="D73" s="39" t="s">
        <v>26</v>
      </c>
      <c r="E73" s="39" t="s">
        <v>31</v>
      </c>
      <c r="F73" s="40">
        <v>42230</v>
      </c>
      <c r="G73" s="38">
        <f t="shared" si="5"/>
        <v>2015</v>
      </c>
      <c r="H73" s="38" t="str">
        <f t="shared" si="6"/>
        <v>Q3 (Jul-Sep)</v>
      </c>
      <c r="I73" s="39">
        <v>816200339</v>
      </c>
      <c r="J73" s="40">
        <v>42277</v>
      </c>
      <c r="K73" s="38">
        <f t="shared" si="7"/>
        <v>2015</v>
      </c>
      <c r="L73" s="39">
        <v>673</v>
      </c>
      <c r="M73" s="39">
        <v>9.33</v>
      </c>
      <c r="N73" s="39">
        <v>6.92</v>
      </c>
      <c r="O73" s="39">
        <v>6279.09</v>
      </c>
      <c r="P73" s="39">
        <v>4657.16</v>
      </c>
      <c r="Q73" s="39">
        <v>1621.93</v>
      </c>
    </row>
    <row r="74" spans="1:17" x14ac:dyDescent="0.3">
      <c r="A74" s="39" t="s">
        <v>32</v>
      </c>
      <c r="B74" s="39" t="s">
        <v>100</v>
      </c>
      <c r="C74" s="39" t="s">
        <v>56</v>
      </c>
      <c r="D74" s="39" t="s">
        <v>26</v>
      </c>
      <c r="E74" s="39" t="s">
        <v>27</v>
      </c>
      <c r="F74" s="40">
        <v>40689</v>
      </c>
      <c r="G74" s="38">
        <f t="shared" si="5"/>
        <v>2011</v>
      </c>
      <c r="H74" s="38" t="str">
        <f t="shared" si="6"/>
        <v>Q2 (Apr-Jun)</v>
      </c>
      <c r="I74" s="39">
        <v>585920464</v>
      </c>
      <c r="J74" s="40">
        <v>40739</v>
      </c>
      <c r="K74" s="38">
        <f t="shared" si="7"/>
        <v>2011</v>
      </c>
      <c r="L74" s="39">
        <v>5741</v>
      </c>
      <c r="M74" s="39">
        <v>47.45</v>
      </c>
      <c r="N74" s="39">
        <v>31.79</v>
      </c>
      <c r="O74" s="39">
        <v>272410.45</v>
      </c>
      <c r="P74" s="39">
        <v>182506.39</v>
      </c>
      <c r="Q74" s="39">
        <v>89904.06</v>
      </c>
    </row>
    <row r="75" spans="1:17" x14ac:dyDescent="0.3">
      <c r="A75" s="39" t="s">
        <v>32</v>
      </c>
      <c r="B75" s="39" t="s">
        <v>73</v>
      </c>
      <c r="C75" s="39" t="s">
        <v>25</v>
      </c>
      <c r="D75" s="39" t="s">
        <v>26</v>
      </c>
      <c r="E75" s="39" t="s">
        <v>22</v>
      </c>
      <c r="F75" s="40">
        <v>42875</v>
      </c>
      <c r="G75" s="38">
        <f t="shared" si="5"/>
        <v>2017</v>
      </c>
      <c r="H75" s="38" t="str">
        <f t="shared" si="6"/>
        <v>Q2 (Apr-Jun)</v>
      </c>
      <c r="I75" s="39">
        <v>555990016</v>
      </c>
      <c r="J75" s="40">
        <v>42903</v>
      </c>
      <c r="K75" s="38">
        <f t="shared" si="7"/>
        <v>2017</v>
      </c>
      <c r="L75" s="39">
        <v>8656</v>
      </c>
      <c r="M75" s="39">
        <v>205.7</v>
      </c>
      <c r="N75" s="39">
        <v>117.11</v>
      </c>
      <c r="O75" s="39">
        <v>1780539.2</v>
      </c>
      <c r="P75" s="39">
        <v>1013704.16</v>
      </c>
      <c r="Q75" s="39">
        <v>766835.04</v>
      </c>
    </row>
    <row r="76" spans="1:17" x14ac:dyDescent="0.3">
      <c r="A76" s="39" t="s">
        <v>75</v>
      </c>
      <c r="B76" s="39" t="s">
        <v>101</v>
      </c>
      <c r="C76" s="39" t="s">
        <v>54</v>
      </c>
      <c r="D76" s="39" t="s">
        <v>21</v>
      </c>
      <c r="E76" s="39" t="s">
        <v>31</v>
      </c>
      <c r="F76" s="40">
        <v>41460</v>
      </c>
      <c r="G76" s="38">
        <f t="shared" si="5"/>
        <v>2013</v>
      </c>
      <c r="H76" s="38" t="str">
        <f t="shared" si="6"/>
        <v>Q3 (Jul-Sep)</v>
      </c>
      <c r="I76" s="39">
        <v>231145322</v>
      </c>
      <c r="J76" s="40">
        <v>41502</v>
      </c>
      <c r="K76" s="38">
        <f t="shared" si="7"/>
        <v>2013</v>
      </c>
      <c r="L76" s="39">
        <v>9892</v>
      </c>
      <c r="M76" s="39">
        <v>437.2</v>
      </c>
      <c r="N76" s="39">
        <v>263.33</v>
      </c>
      <c r="O76" s="39">
        <v>4324782.4000000004</v>
      </c>
      <c r="P76" s="39">
        <v>2604860.36</v>
      </c>
      <c r="Q76" s="39">
        <v>1719922.04</v>
      </c>
    </row>
    <row r="77" spans="1:17" x14ac:dyDescent="0.3">
      <c r="A77" s="39" t="s">
        <v>102</v>
      </c>
      <c r="B77" s="39" t="s">
        <v>103</v>
      </c>
      <c r="C77" s="39" t="s">
        <v>38</v>
      </c>
      <c r="D77" s="39" t="s">
        <v>21</v>
      </c>
      <c r="E77" s="39" t="s">
        <v>27</v>
      </c>
      <c r="F77" s="40">
        <v>41949</v>
      </c>
      <c r="G77" s="38">
        <f t="shared" si="5"/>
        <v>2014</v>
      </c>
      <c r="H77" s="38" t="str">
        <f t="shared" si="6"/>
        <v>Q4 (Oct-Dec)</v>
      </c>
      <c r="I77" s="39">
        <v>986435210</v>
      </c>
      <c r="J77" s="40">
        <v>41985</v>
      </c>
      <c r="K77" s="38">
        <f t="shared" si="7"/>
        <v>2014</v>
      </c>
      <c r="L77" s="39">
        <v>6954</v>
      </c>
      <c r="M77" s="39">
        <v>668.27</v>
      </c>
      <c r="N77" s="39">
        <v>502.54</v>
      </c>
      <c r="O77" s="39">
        <v>4647149.58</v>
      </c>
      <c r="P77" s="39">
        <v>3494663.16</v>
      </c>
      <c r="Q77" s="39">
        <v>1152486.42</v>
      </c>
    </row>
    <row r="78" spans="1:17" x14ac:dyDescent="0.3">
      <c r="A78" s="39" t="s">
        <v>18</v>
      </c>
      <c r="B78" s="39" t="s">
        <v>104</v>
      </c>
      <c r="C78" s="39" t="s">
        <v>56</v>
      </c>
      <c r="D78" s="39" t="s">
        <v>26</v>
      </c>
      <c r="E78" s="39" t="s">
        <v>27</v>
      </c>
      <c r="F78" s="40">
        <v>41940</v>
      </c>
      <c r="G78" s="38">
        <f t="shared" si="5"/>
        <v>2014</v>
      </c>
      <c r="H78" s="38" t="str">
        <f t="shared" si="6"/>
        <v>Q4 (Oct-Dec)</v>
      </c>
      <c r="I78" s="39">
        <v>217221009</v>
      </c>
      <c r="J78" s="40">
        <v>41958</v>
      </c>
      <c r="K78" s="38">
        <f t="shared" si="7"/>
        <v>2014</v>
      </c>
      <c r="L78" s="39">
        <v>9379</v>
      </c>
      <c r="M78" s="39">
        <v>47.45</v>
      </c>
      <c r="N78" s="39">
        <v>31.79</v>
      </c>
      <c r="O78" s="39">
        <v>445033.55</v>
      </c>
      <c r="P78" s="39">
        <v>298158.40999999997</v>
      </c>
      <c r="Q78" s="39">
        <v>146875.14000000001</v>
      </c>
    </row>
    <row r="79" spans="1:17" x14ac:dyDescent="0.3">
      <c r="A79" s="39" t="s">
        <v>45</v>
      </c>
      <c r="B79" s="39" t="s">
        <v>105</v>
      </c>
      <c r="C79" s="39" t="s">
        <v>41</v>
      </c>
      <c r="D79" s="39" t="s">
        <v>21</v>
      </c>
      <c r="E79" s="39" t="s">
        <v>27</v>
      </c>
      <c r="F79" s="40">
        <v>40801</v>
      </c>
      <c r="G79" s="38">
        <f t="shared" si="5"/>
        <v>2011</v>
      </c>
      <c r="H79" s="38" t="str">
        <f t="shared" si="6"/>
        <v>Q3 (Jul-Sep)</v>
      </c>
      <c r="I79" s="39">
        <v>789176547</v>
      </c>
      <c r="J79" s="40">
        <v>40839</v>
      </c>
      <c r="K79" s="38">
        <f t="shared" si="7"/>
        <v>2011</v>
      </c>
      <c r="L79" s="39">
        <v>3732</v>
      </c>
      <c r="M79" s="39">
        <v>154.06</v>
      </c>
      <c r="N79" s="39">
        <v>90.93</v>
      </c>
      <c r="O79" s="39">
        <v>574951.92000000004</v>
      </c>
      <c r="P79" s="39">
        <v>339350.76</v>
      </c>
      <c r="Q79" s="39">
        <v>235601.16</v>
      </c>
    </row>
    <row r="80" spans="1:17" x14ac:dyDescent="0.3">
      <c r="A80" s="39" t="s">
        <v>28</v>
      </c>
      <c r="B80" s="39" t="s">
        <v>106</v>
      </c>
      <c r="C80" s="39" t="s">
        <v>20</v>
      </c>
      <c r="D80" s="39" t="s">
        <v>21</v>
      </c>
      <c r="E80" s="39" t="s">
        <v>22</v>
      </c>
      <c r="F80" s="40">
        <v>41058</v>
      </c>
      <c r="G80" s="38">
        <f t="shared" si="5"/>
        <v>2012</v>
      </c>
      <c r="H80" s="38" t="str">
        <f t="shared" si="6"/>
        <v>Q2 (Apr-Jun)</v>
      </c>
      <c r="I80" s="39">
        <v>688288152</v>
      </c>
      <c r="J80" s="40">
        <v>41062</v>
      </c>
      <c r="K80" s="38">
        <f t="shared" si="7"/>
        <v>2012</v>
      </c>
      <c r="L80" s="39">
        <v>8614</v>
      </c>
      <c r="M80" s="39">
        <v>255.28</v>
      </c>
      <c r="N80" s="39">
        <v>159.41999999999999</v>
      </c>
      <c r="O80" s="39">
        <v>2198981.92</v>
      </c>
      <c r="P80" s="39">
        <v>1373243.88</v>
      </c>
      <c r="Q80" s="39">
        <v>825738.04</v>
      </c>
    </row>
    <row r="81" spans="1:17" x14ac:dyDescent="0.3">
      <c r="A81" s="39" t="s">
        <v>18</v>
      </c>
      <c r="B81" s="39" t="s">
        <v>107</v>
      </c>
      <c r="C81" s="39" t="s">
        <v>54</v>
      </c>
      <c r="D81" s="39" t="s">
        <v>26</v>
      </c>
      <c r="E81" s="39" t="s">
        <v>22</v>
      </c>
      <c r="F81" s="40">
        <v>41475</v>
      </c>
      <c r="G81" s="38">
        <f t="shared" si="5"/>
        <v>2013</v>
      </c>
      <c r="H81" s="38" t="str">
        <f t="shared" si="6"/>
        <v>Q3 (Jul-Sep)</v>
      </c>
      <c r="I81" s="39">
        <v>670854651</v>
      </c>
      <c r="J81" s="40">
        <v>41493</v>
      </c>
      <c r="K81" s="38">
        <f t="shared" si="7"/>
        <v>2013</v>
      </c>
      <c r="L81" s="39">
        <v>9654</v>
      </c>
      <c r="M81" s="39">
        <v>437.2</v>
      </c>
      <c r="N81" s="39">
        <v>263.33</v>
      </c>
      <c r="O81" s="39">
        <v>4220728.8</v>
      </c>
      <c r="P81" s="39">
        <v>2542187.8199999998</v>
      </c>
      <c r="Q81" s="39">
        <v>1678540.98</v>
      </c>
    </row>
    <row r="82" spans="1:17" x14ac:dyDescent="0.3">
      <c r="A82" s="39" t="s">
        <v>28</v>
      </c>
      <c r="B82" s="39" t="s">
        <v>108</v>
      </c>
      <c r="C82" s="39" t="s">
        <v>38</v>
      </c>
      <c r="D82" s="39" t="s">
        <v>21</v>
      </c>
      <c r="E82" s="39" t="s">
        <v>31</v>
      </c>
      <c r="F82" s="40">
        <v>41203</v>
      </c>
      <c r="G82" s="38">
        <f t="shared" si="5"/>
        <v>2012</v>
      </c>
      <c r="H82" s="38" t="str">
        <f t="shared" si="6"/>
        <v>Q4 (Oct-Dec)</v>
      </c>
      <c r="I82" s="39">
        <v>213487374</v>
      </c>
      <c r="J82" s="40">
        <v>41243</v>
      </c>
      <c r="K82" s="38">
        <f t="shared" si="7"/>
        <v>2012</v>
      </c>
      <c r="L82" s="39">
        <v>4513</v>
      </c>
      <c r="M82" s="39">
        <v>668.27</v>
      </c>
      <c r="N82" s="39">
        <v>502.54</v>
      </c>
      <c r="O82" s="39">
        <v>3015902.51</v>
      </c>
      <c r="P82" s="39">
        <v>2267963.02</v>
      </c>
      <c r="Q82" s="39">
        <v>747939.49</v>
      </c>
    </row>
    <row r="83" spans="1:17" x14ac:dyDescent="0.3">
      <c r="A83" s="39" t="s">
        <v>75</v>
      </c>
      <c r="B83" s="39" t="s">
        <v>109</v>
      </c>
      <c r="C83" s="39" t="s">
        <v>48</v>
      </c>
      <c r="D83" s="39" t="s">
        <v>26</v>
      </c>
      <c r="E83" s="39" t="s">
        <v>31</v>
      </c>
      <c r="F83" s="40">
        <v>41170</v>
      </c>
      <c r="G83" s="38">
        <f t="shared" si="5"/>
        <v>2012</v>
      </c>
      <c r="H83" s="38" t="str">
        <f t="shared" si="6"/>
        <v>Q3 (Jul-Sep)</v>
      </c>
      <c r="I83" s="39">
        <v>663110148</v>
      </c>
      <c r="J83" s="40">
        <v>41190</v>
      </c>
      <c r="K83" s="38">
        <f t="shared" si="7"/>
        <v>2012</v>
      </c>
      <c r="L83" s="39">
        <v>7884</v>
      </c>
      <c r="M83" s="39">
        <v>109.28</v>
      </c>
      <c r="N83" s="39">
        <v>35.840000000000003</v>
      </c>
      <c r="O83" s="39">
        <v>861563.52</v>
      </c>
      <c r="P83" s="39">
        <v>282562.56</v>
      </c>
      <c r="Q83" s="39">
        <v>579000.96</v>
      </c>
    </row>
    <row r="84" spans="1:17" x14ac:dyDescent="0.3">
      <c r="A84" s="39" t="s">
        <v>75</v>
      </c>
      <c r="B84" s="39" t="s">
        <v>110</v>
      </c>
      <c r="C84" s="39" t="s">
        <v>54</v>
      </c>
      <c r="D84" s="39" t="s">
        <v>26</v>
      </c>
      <c r="E84" s="39" t="s">
        <v>22</v>
      </c>
      <c r="F84" s="40">
        <v>42689</v>
      </c>
      <c r="G84" s="38">
        <f t="shared" si="5"/>
        <v>2016</v>
      </c>
      <c r="H84" s="38" t="str">
        <f t="shared" si="6"/>
        <v>Q4 (Oct-Dec)</v>
      </c>
      <c r="I84" s="39">
        <v>286959302</v>
      </c>
      <c r="J84" s="40">
        <v>42712</v>
      </c>
      <c r="K84" s="38">
        <f t="shared" si="7"/>
        <v>2016</v>
      </c>
      <c r="L84" s="39">
        <v>6489</v>
      </c>
      <c r="M84" s="39">
        <v>437.2</v>
      </c>
      <c r="N84" s="39">
        <v>263.33</v>
      </c>
      <c r="O84" s="39">
        <v>2836990.8</v>
      </c>
      <c r="P84" s="39">
        <v>1708748.37</v>
      </c>
      <c r="Q84" s="39">
        <v>1128242.43</v>
      </c>
    </row>
    <row r="85" spans="1:17" x14ac:dyDescent="0.3">
      <c r="A85" s="39" t="s">
        <v>32</v>
      </c>
      <c r="B85" s="39" t="s">
        <v>111</v>
      </c>
      <c r="C85" s="39" t="s">
        <v>62</v>
      </c>
      <c r="D85" s="39" t="s">
        <v>26</v>
      </c>
      <c r="E85" s="39" t="s">
        <v>31</v>
      </c>
      <c r="F85" s="40">
        <v>40547</v>
      </c>
      <c r="G85" s="38">
        <f t="shared" si="5"/>
        <v>2011</v>
      </c>
      <c r="H85" s="38" t="str">
        <f t="shared" si="6"/>
        <v>Q1 (Jan-Mar)</v>
      </c>
      <c r="I85" s="39">
        <v>122583663</v>
      </c>
      <c r="J85" s="40">
        <v>40548</v>
      </c>
      <c r="K85" s="38">
        <f t="shared" si="7"/>
        <v>2011</v>
      </c>
      <c r="L85" s="39">
        <v>4085</v>
      </c>
      <c r="M85" s="39">
        <v>152.58000000000001</v>
      </c>
      <c r="N85" s="39">
        <v>97.44</v>
      </c>
      <c r="O85" s="39">
        <v>623289.30000000005</v>
      </c>
      <c r="P85" s="39">
        <v>398042.4</v>
      </c>
      <c r="Q85" s="39">
        <v>225246.9</v>
      </c>
    </row>
    <row r="86" spans="1:17" x14ac:dyDescent="0.3">
      <c r="A86" s="39" t="s">
        <v>32</v>
      </c>
      <c r="B86" s="39" t="s">
        <v>112</v>
      </c>
      <c r="C86" s="39" t="s">
        <v>41</v>
      </c>
      <c r="D86" s="39" t="s">
        <v>26</v>
      </c>
      <c r="E86" s="39" t="s">
        <v>31</v>
      </c>
      <c r="F86" s="40">
        <v>40986</v>
      </c>
      <c r="G86" s="38">
        <f t="shared" si="5"/>
        <v>2012</v>
      </c>
      <c r="H86" s="38" t="str">
        <f t="shared" si="6"/>
        <v>Q1 (Jan-Mar)</v>
      </c>
      <c r="I86" s="39">
        <v>827844560</v>
      </c>
      <c r="J86" s="40">
        <v>41006</v>
      </c>
      <c r="K86" s="38">
        <f t="shared" si="7"/>
        <v>2012</v>
      </c>
      <c r="L86" s="39">
        <v>6457</v>
      </c>
      <c r="M86" s="39">
        <v>154.06</v>
      </c>
      <c r="N86" s="39">
        <v>90.93</v>
      </c>
      <c r="O86" s="39">
        <v>994765.42</v>
      </c>
      <c r="P86" s="39">
        <v>587135.01</v>
      </c>
      <c r="Q86" s="39">
        <v>407630.41</v>
      </c>
    </row>
    <row r="87" spans="1:17" x14ac:dyDescent="0.3">
      <c r="A87" s="39" t="s">
        <v>102</v>
      </c>
      <c r="B87" s="39" t="s">
        <v>103</v>
      </c>
      <c r="C87" s="39" t="s">
        <v>43</v>
      </c>
      <c r="D87" s="39" t="s">
        <v>21</v>
      </c>
      <c r="E87" s="39" t="s">
        <v>31</v>
      </c>
      <c r="F87" s="40">
        <v>40956</v>
      </c>
      <c r="G87" s="38">
        <f t="shared" si="5"/>
        <v>2012</v>
      </c>
      <c r="H87" s="38" t="str">
        <f t="shared" si="6"/>
        <v>Q1 (Jan-Mar)</v>
      </c>
      <c r="I87" s="39">
        <v>430915820</v>
      </c>
      <c r="J87" s="40">
        <v>40988</v>
      </c>
      <c r="K87" s="38">
        <f t="shared" si="7"/>
        <v>2012</v>
      </c>
      <c r="L87" s="39">
        <v>6422</v>
      </c>
      <c r="M87" s="39">
        <v>81.73</v>
      </c>
      <c r="N87" s="39">
        <v>56.67</v>
      </c>
      <c r="O87" s="39">
        <v>524870.06000000006</v>
      </c>
      <c r="P87" s="39">
        <v>363934.74</v>
      </c>
      <c r="Q87" s="39">
        <v>160935.32</v>
      </c>
    </row>
    <row r="88" spans="1:17" x14ac:dyDescent="0.3">
      <c r="A88" s="39" t="s">
        <v>32</v>
      </c>
      <c r="B88" s="39" t="s">
        <v>33</v>
      </c>
      <c r="C88" s="39" t="s">
        <v>56</v>
      </c>
      <c r="D88" s="39" t="s">
        <v>21</v>
      </c>
      <c r="E88" s="39" t="s">
        <v>27</v>
      </c>
      <c r="F88" s="40">
        <v>40559</v>
      </c>
      <c r="G88" s="38">
        <f t="shared" si="5"/>
        <v>2011</v>
      </c>
      <c r="H88" s="38" t="str">
        <f t="shared" si="6"/>
        <v>Q1 (Jan-Mar)</v>
      </c>
      <c r="I88" s="39">
        <v>180283772</v>
      </c>
      <c r="J88" s="40">
        <v>40564</v>
      </c>
      <c r="K88" s="38">
        <f t="shared" si="7"/>
        <v>2011</v>
      </c>
      <c r="L88" s="39">
        <v>8829</v>
      </c>
      <c r="M88" s="39">
        <v>47.45</v>
      </c>
      <c r="N88" s="39">
        <v>31.79</v>
      </c>
      <c r="O88" s="39">
        <v>418936.05</v>
      </c>
      <c r="P88" s="39">
        <v>280673.90999999997</v>
      </c>
      <c r="Q88" s="39">
        <v>138262.14000000001</v>
      </c>
    </row>
    <row r="89" spans="1:17" x14ac:dyDescent="0.3">
      <c r="A89" s="39" t="s">
        <v>32</v>
      </c>
      <c r="B89" s="39" t="s">
        <v>68</v>
      </c>
      <c r="C89" s="39" t="s">
        <v>20</v>
      </c>
      <c r="D89" s="39" t="s">
        <v>21</v>
      </c>
      <c r="E89" s="39" t="s">
        <v>39</v>
      </c>
      <c r="F89" s="40">
        <v>41673</v>
      </c>
      <c r="G89" s="38">
        <f t="shared" si="5"/>
        <v>2014</v>
      </c>
      <c r="H89" s="38" t="str">
        <f t="shared" si="6"/>
        <v>Q1 (Jan-Mar)</v>
      </c>
      <c r="I89" s="39">
        <v>494747245</v>
      </c>
      <c r="J89" s="40">
        <v>41718</v>
      </c>
      <c r="K89" s="38">
        <f t="shared" si="7"/>
        <v>2014</v>
      </c>
      <c r="L89" s="39">
        <v>5559</v>
      </c>
      <c r="M89" s="39">
        <v>255.28</v>
      </c>
      <c r="N89" s="39">
        <v>159.41999999999999</v>
      </c>
      <c r="O89" s="39">
        <v>1419101.52</v>
      </c>
      <c r="P89" s="39">
        <v>886215.78</v>
      </c>
      <c r="Q89" s="39">
        <v>532885.74</v>
      </c>
    </row>
    <row r="90" spans="1:17" x14ac:dyDescent="0.3">
      <c r="A90" s="39" t="s">
        <v>75</v>
      </c>
      <c r="B90" s="39" t="s">
        <v>113</v>
      </c>
      <c r="C90" s="39" t="s">
        <v>34</v>
      </c>
      <c r="D90" s="39" t="s">
        <v>26</v>
      </c>
      <c r="E90" s="39" t="s">
        <v>39</v>
      </c>
      <c r="F90" s="40">
        <v>41029</v>
      </c>
      <c r="G90" s="38">
        <f t="shared" si="5"/>
        <v>2012</v>
      </c>
      <c r="H90" s="38" t="str">
        <f t="shared" si="6"/>
        <v>Q2 (Apr-Jun)</v>
      </c>
      <c r="I90" s="39">
        <v>513417565</v>
      </c>
      <c r="J90" s="40">
        <v>41047</v>
      </c>
      <c r="K90" s="38">
        <f t="shared" si="7"/>
        <v>2012</v>
      </c>
      <c r="L90" s="39">
        <v>522</v>
      </c>
      <c r="M90" s="39">
        <v>9.33</v>
      </c>
      <c r="N90" s="39">
        <v>6.92</v>
      </c>
      <c r="O90" s="39">
        <v>4870.26</v>
      </c>
      <c r="P90" s="39">
        <v>3612.24</v>
      </c>
      <c r="Q90" s="39">
        <v>1258.02</v>
      </c>
    </row>
    <row r="91" spans="1:17" x14ac:dyDescent="0.3">
      <c r="A91" s="39" t="s">
        <v>28</v>
      </c>
      <c r="B91" s="39" t="s">
        <v>114</v>
      </c>
      <c r="C91" s="39" t="s">
        <v>56</v>
      </c>
      <c r="D91" s="39" t="s">
        <v>21</v>
      </c>
      <c r="E91" s="39" t="s">
        <v>27</v>
      </c>
      <c r="F91" s="40">
        <v>42666</v>
      </c>
      <c r="G91" s="38">
        <f t="shared" si="5"/>
        <v>2016</v>
      </c>
      <c r="H91" s="38" t="str">
        <f t="shared" si="6"/>
        <v>Q4 (Oct-Dec)</v>
      </c>
      <c r="I91" s="39">
        <v>345718562</v>
      </c>
      <c r="J91" s="40">
        <v>42699</v>
      </c>
      <c r="K91" s="38">
        <f t="shared" si="7"/>
        <v>2016</v>
      </c>
      <c r="L91" s="39">
        <v>4660</v>
      </c>
      <c r="M91" s="39">
        <v>47.45</v>
      </c>
      <c r="N91" s="39">
        <v>31.79</v>
      </c>
      <c r="O91" s="39">
        <v>221117</v>
      </c>
      <c r="P91" s="39">
        <v>148141.4</v>
      </c>
      <c r="Q91" s="39">
        <v>72975.600000000006</v>
      </c>
    </row>
    <row r="92" spans="1:17" x14ac:dyDescent="0.3">
      <c r="A92" s="39" t="s">
        <v>32</v>
      </c>
      <c r="B92" s="39" t="s">
        <v>88</v>
      </c>
      <c r="C92" s="39" t="s">
        <v>30</v>
      </c>
      <c r="D92" s="39" t="s">
        <v>21</v>
      </c>
      <c r="E92" s="39" t="s">
        <v>22</v>
      </c>
      <c r="F92" s="40">
        <v>42710</v>
      </c>
      <c r="G92" s="38">
        <f t="shared" si="5"/>
        <v>2016</v>
      </c>
      <c r="H92" s="38" t="str">
        <f t="shared" si="6"/>
        <v>Q4 (Oct-Dec)</v>
      </c>
      <c r="I92" s="39">
        <v>621386563</v>
      </c>
      <c r="J92" s="40">
        <v>42718</v>
      </c>
      <c r="K92" s="38">
        <f t="shared" si="7"/>
        <v>2016</v>
      </c>
      <c r="L92" s="39">
        <v>948</v>
      </c>
      <c r="M92" s="39">
        <v>651.21</v>
      </c>
      <c r="N92" s="39">
        <v>524.96</v>
      </c>
      <c r="O92" s="39">
        <v>617347.07999999996</v>
      </c>
      <c r="P92" s="39">
        <v>497662.08</v>
      </c>
      <c r="Q92" s="39">
        <v>119685</v>
      </c>
    </row>
    <row r="93" spans="1:17" x14ac:dyDescent="0.3">
      <c r="A93" s="39" t="s">
        <v>18</v>
      </c>
      <c r="B93" s="39" t="s">
        <v>71</v>
      </c>
      <c r="C93" s="39" t="s">
        <v>56</v>
      </c>
      <c r="D93" s="39" t="s">
        <v>21</v>
      </c>
      <c r="E93" s="39" t="s">
        <v>22</v>
      </c>
      <c r="F93" s="40">
        <v>41827</v>
      </c>
      <c r="G93" s="38">
        <f t="shared" si="5"/>
        <v>2014</v>
      </c>
      <c r="H93" s="38" t="str">
        <f t="shared" si="6"/>
        <v>Q3 (Jul-Sep)</v>
      </c>
      <c r="I93" s="39">
        <v>240470397</v>
      </c>
      <c r="J93" s="40">
        <v>41831</v>
      </c>
      <c r="K93" s="38">
        <f t="shared" si="7"/>
        <v>2014</v>
      </c>
      <c r="L93" s="39">
        <v>9389</v>
      </c>
      <c r="M93" s="39">
        <v>47.45</v>
      </c>
      <c r="N93" s="39">
        <v>31.79</v>
      </c>
      <c r="O93" s="39">
        <v>445508.05</v>
      </c>
      <c r="P93" s="39">
        <v>298476.31</v>
      </c>
      <c r="Q93" s="39">
        <v>147031.74</v>
      </c>
    </row>
    <row r="94" spans="1:17" x14ac:dyDescent="0.3">
      <c r="A94" s="39" t="s">
        <v>75</v>
      </c>
      <c r="B94" s="39" t="s">
        <v>79</v>
      </c>
      <c r="C94" s="39" t="s">
        <v>30</v>
      </c>
      <c r="D94" s="39" t="s">
        <v>26</v>
      </c>
      <c r="E94" s="39" t="s">
        <v>39</v>
      </c>
      <c r="F94" s="40">
        <v>41073</v>
      </c>
      <c r="G94" s="38">
        <f t="shared" si="5"/>
        <v>2012</v>
      </c>
      <c r="H94" s="38" t="str">
        <f t="shared" si="6"/>
        <v>Q2 (Apr-Jun)</v>
      </c>
      <c r="I94" s="39">
        <v>423331391</v>
      </c>
      <c r="J94" s="40">
        <v>41114</v>
      </c>
      <c r="K94" s="38">
        <f t="shared" si="7"/>
        <v>2012</v>
      </c>
      <c r="L94" s="39">
        <v>2021</v>
      </c>
      <c r="M94" s="39">
        <v>651.21</v>
      </c>
      <c r="N94" s="39">
        <v>524.96</v>
      </c>
      <c r="O94" s="39">
        <v>1316095.4099999999</v>
      </c>
      <c r="P94" s="39">
        <v>1060944.1599999999</v>
      </c>
      <c r="Q94" s="39">
        <v>255151.25</v>
      </c>
    </row>
    <row r="95" spans="1:17" x14ac:dyDescent="0.3">
      <c r="A95" s="39" t="s">
        <v>28</v>
      </c>
      <c r="B95" s="39" t="s">
        <v>115</v>
      </c>
      <c r="C95" s="39" t="s">
        <v>54</v>
      </c>
      <c r="D95" s="39" t="s">
        <v>26</v>
      </c>
      <c r="E95" s="39" t="s">
        <v>22</v>
      </c>
      <c r="F95" s="40">
        <v>40508</v>
      </c>
      <c r="G95" s="38">
        <f t="shared" si="5"/>
        <v>2010</v>
      </c>
      <c r="H95" s="38" t="str">
        <f t="shared" si="6"/>
        <v>Q4 (Oct-Dec)</v>
      </c>
      <c r="I95" s="39">
        <v>660643374</v>
      </c>
      <c r="J95" s="40">
        <v>40537</v>
      </c>
      <c r="K95" s="38">
        <f t="shared" si="7"/>
        <v>2010</v>
      </c>
      <c r="L95" s="39">
        <v>7910</v>
      </c>
      <c r="M95" s="39">
        <v>437.2</v>
      </c>
      <c r="N95" s="39">
        <v>263.33</v>
      </c>
      <c r="O95" s="39">
        <v>3458252</v>
      </c>
      <c r="P95" s="39">
        <v>2082940.3</v>
      </c>
      <c r="Q95" s="39">
        <v>1375311.7</v>
      </c>
    </row>
    <row r="96" spans="1:17" x14ac:dyDescent="0.3">
      <c r="A96" s="39" t="s">
        <v>23</v>
      </c>
      <c r="B96" s="39" t="s">
        <v>116</v>
      </c>
      <c r="C96" s="39" t="s">
        <v>56</v>
      </c>
      <c r="D96" s="39" t="s">
        <v>21</v>
      </c>
      <c r="E96" s="39" t="s">
        <v>27</v>
      </c>
      <c r="F96" s="40">
        <v>40582</v>
      </c>
      <c r="G96" s="38">
        <f t="shared" si="5"/>
        <v>2011</v>
      </c>
      <c r="H96" s="38" t="str">
        <f t="shared" si="6"/>
        <v>Q1 (Jan-Mar)</v>
      </c>
      <c r="I96" s="39">
        <v>963392674</v>
      </c>
      <c r="J96" s="40">
        <v>40623</v>
      </c>
      <c r="K96" s="38">
        <f t="shared" si="7"/>
        <v>2011</v>
      </c>
      <c r="L96" s="39">
        <v>8156</v>
      </c>
      <c r="M96" s="39">
        <v>47.45</v>
      </c>
      <c r="N96" s="39">
        <v>31.79</v>
      </c>
      <c r="O96" s="39">
        <v>387002.2</v>
      </c>
      <c r="P96" s="39">
        <v>259279.24</v>
      </c>
      <c r="Q96" s="39">
        <v>127722.96</v>
      </c>
    </row>
    <row r="97" spans="1:17" x14ac:dyDescent="0.3">
      <c r="A97" s="39" t="s">
        <v>32</v>
      </c>
      <c r="B97" s="39" t="s">
        <v>67</v>
      </c>
      <c r="C97" s="39" t="s">
        <v>48</v>
      </c>
      <c r="D97" s="39" t="s">
        <v>26</v>
      </c>
      <c r="E97" s="39" t="s">
        <v>39</v>
      </c>
      <c r="F97" s="40">
        <v>40750</v>
      </c>
      <c r="G97" s="38">
        <f t="shared" si="5"/>
        <v>2011</v>
      </c>
      <c r="H97" s="38" t="str">
        <f t="shared" si="6"/>
        <v>Q3 (Jul-Sep)</v>
      </c>
      <c r="I97" s="39">
        <v>512878119</v>
      </c>
      <c r="J97" s="40">
        <v>40789</v>
      </c>
      <c r="K97" s="38">
        <f t="shared" si="7"/>
        <v>2011</v>
      </c>
      <c r="L97" s="39">
        <v>888</v>
      </c>
      <c r="M97" s="39">
        <v>109.28</v>
      </c>
      <c r="N97" s="39">
        <v>35.840000000000003</v>
      </c>
      <c r="O97" s="39">
        <v>97040.639999999999</v>
      </c>
      <c r="P97" s="39">
        <v>31825.919999999998</v>
      </c>
      <c r="Q97" s="39">
        <v>65214.720000000001</v>
      </c>
    </row>
    <row r="98" spans="1:17" x14ac:dyDescent="0.3">
      <c r="A98" s="39" t="s">
        <v>45</v>
      </c>
      <c r="B98" s="39" t="s">
        <v>117</v>
      </c>
      <c r="C98" s="39" t="s">
        <v>34</v>
      </c>
      <c r="D98" s="39" t="s">
        <v>21</v>
      </c>
      <c r="E98" s="39" t="s">
        <v>31</v>
      </c>
      <c r="F98" s="40">
        <v>40858</v>
      </c>
      <c r="G98" s="38">
        <f t="shared" ref="G98:G101" si="8">YEAR(F98)</f>
        <v>2011</v>
      </c>
      <c r="H98" s="38" t="str">
        <f t="shared" si="6"/>
        <v>Q4 (Oct-Dec)</v>
      </c>
      <c r="I98" s="39">
        <v>810711038</v>
      </c>
      <c r="J98" s="40">
        <v>40905</v>
      </c>
      <c r="K98" s="38">
        <f t="shared" si="7"/>
        <v>2011</v>
      </c>
      <c r="L98" s="39">
        <v>6267</v>
      </c>
      <c r="M98" s="39">
        <v>9.33</v>
      </c>
      <c r="N98" s="39">
        <v>6.92</v>
      </c>
      <c r="O98" s="39">
        <v>58471.11</v>
      </c>
      <c r="P98" s="39">
        <v>43367.64</v>
      </c>
      <c r="Q98" s="39">
        <v>15103.47</v>
      </c>
    </row>
    <row r="99" spans="1:17" x14ac:dyDescent="0.3">
      <c r="A99" s="39" t="s">
        <v>32</v>
      </c>
      <c r="B99" s="39" t="s">
        <v>88</v>
      </c>
      <c r="C99" s="39" t="s">
        <v>41</v>
      </c>
      <c r="D99" s="39" t="s">
        <v>21</v>
      </c>
      <c r="E99" s="39" t="s">
        <v>27</v>
      </c>
      <c r="F99" s="40">
        <v>42522</v>
      </c>
      <c r="G99" s="38">
        <f t="shared" si="8"/>
        <v>2016</v>
      </c>
      <c r="H99" s="38" t="str">
        <f t="shared" si="6"/>
        <v>Q2 (Apr-Jun)</v>
      </c>
      <c r="I99" s="39">
        <v>728815257</v>
      </c>
      <c r="J99" s="40">
        <v>42550</v>
      </c>
      <c r="K99" s="38">
        <f t="shared" si="7"/>
        <v>2016</v>
      </c>
      <c r="L99" s="39">
        <v>1485</v>
      </c>
      <c r="M99" s="39">
        <v>154.06</v>
      </c>
      <c r="N99" s="39">
        <v>90.93</v>
      </c>
      <c r="O99" s="39">
        <v>228779.1</v>
      </c>
      <c r="P99" s="39">
        <v>135031.04999999999</v>
      </c>
      <c r="Q99" s="39">
        <v>93748.05</v>
      </c>
    </row>
    <row r="100" spans="1:17" x14ac:dyDescent="0.3">
      <c r="A100" s="39" t="s">
        <v>102</v>
      </c>
      <c r="B100" s="39" t="s">
        <v>103</v>
      </c>
      <c r="C100" s="39" t="s">
        <v>43</v>
      </c>
      <c r="D100" s="39" t="s">
        <v>21</v>
      </c>
      <c r="E100" s="39" t="s">
        <v>39</v>
      </c>
      <c r="F100" s="40">
        <v>42215</v>
      </c>
      <c r="G100" s="38">
        <f t="shared" si="8"/>
        <v>2015</v>
      </c>
      <c r="H100" s="38" t="str">
        <f t="shared" si="6"/>
        <v>Q3 (Jul-Sep)</v>
      </c>
      <c r="I100" s="39">
        <v>559427106</v>
      </c>
      <c r="J100" s="40">
        <v>42224</v>
      </c>
      <c r="K100" s="38">
        <f t="shared" si="7"/>
        <v>2015</v>
      </c>
      <c r="L100" s="39">
        <v>5767</v>
      </c>
      <c r="M100" s="39">
        <v>81.73</v>
      </c>
      <c r="N100" s="39">
        <v>56.67</v>
      </c>
      <c r="O100" s="39">
        <v>471336.91</v>
      </c>
      <c r="P100" s="39">
        <v>326815.89</v>
      </c>
      <c r="Q100" s="39">
        <v>144521.01999999999</v>
      </c>
    </row>
    <row r="101" spans="1:17" x14ac:dyDescent="0.3">
      <c r="A101" s="39" t="s">
        <v>32</v>
      </c>
      <c r="B101" s="39" t="s">
        <v>118</v>
      </c>
      <c r="C101" s="39" t="s">
        <v>38</v>
      </c>
      <c r="D101" s="39" t="s">
        <v>21</v>
      </c>
      <c r="E101" s="39" t="s">
        <v>31</v>
      </c>
      <c r="F101" s="40">
        <v>40949</v>
      </c>
      <c r="G101" s="38">
        <f t="shared" si="8"/>
        <v>2012</v>
      </c>
      <c r="H101" s="38" t="str">
        <f t="shared" si="6"/>
        <v>Q1 (Jan-Mar)</v>
      </c>
      <c r="I101" s="39">
        <v>665095412</v>
      </c>
      <c r="J101" s="40">
        <v>40954</v>
      </c>
      <c r="K101" s="38">
        <f t="shared" si="7"/>
        <v>2012</v>
      </c>
      <c r="L101" s="39">
        <v>5367</v>
      </c>
      <c r="M101" s="39">
        <v>668.27</v>
      </c>
      <c r="N101" s="39">
        <v>502.54</v>
      </c>
      <c r="O101" s="39">
        <v>3586605.09</v>
      </c>
      <c r="P101" s="39">
        <v>2697132.18</v>
      </c>
      <c r="Q101" s="39">
        <v>889472.91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DCB60-7CB1-4303-B94C-C42E9DE564E4}">
  <dimension ref="D5:F13"/>
  <sheetViews>
    <sheetView topLeftCell="B1" zoomScale="80" zoomScaleNormal="80" workbookViewId="0">
      <selection activeCell="E29" sqref="E29"/>
    </sheetView>
  </sheetViews>
  <sheetFormatPr defaultRowHeight="14.4" x14ac:dyDescent="0.3"/>
  <cols>
    <col min="3" max="3" width="12.88671875" bestFit="1" customWidth="1"/>
    <col min="4" max="4" width="31.5546875" bestFit="1" customWidth="1"/>
    <col min="5" max="5" width="15.77734375" bestFit="1" customWidth="1"/>
    <col min="6" max="6" width="6.77734375" bestFit="1" customWidth="1"/>
    <col min="8" max="8" width="31.5546875" bestFit="1" customWidth="1"/>
    <col min="9" max="9" width="12.33203125" bestFit="1" customWidth="1"/>
    <col min="10" max="10" width="9.6640625" bestFit="1" customWidth="1"/>
    <col min="11" max="11" width="10.77734375" bestFit="1" customWidth="1"/>
    <col min="12" max="20" width="14.109375" bestFit="1" customWidth="1"/>
    <col min="21" max="21" width="10.77734375" bestFit="1" customWidth="1"/>
  </cols>
  <sheetData>
    <row r="5" spans="4:6" x14ac:dyDescent="0.3">
      <c r="D5" s="4" t="s">
        <v>130</v>
      </c>
      <c r="E5" s="4" t="s">
        <v>5</v>
      </c>
      <c r="F5" s="3"/>
    </row>
    <row r="6" spans="4:6" x14ac:dyDescent="0.3">
      <c r="D6" s="4" t="s">
        <v>2</v>
      </c>
      <c r="E6" s="2" t="s">
        <v>21</v>
      </c>
      <c r="F6" s="21" t="s">
        <v>26</v>
      </c>
    </row>
    <row r="7" spans="4:6" x14ac:dyDescent="0.3">
      <c r="D7" s="2" t="s">
        <v>45</v>
      </c>
      <c r="E7" s="24">
        <v>33932</v>
      </c>
      <c r="F7" s="25">
        <v>26035</v>
      </c>
    </row>
    <row r="8" spans="4:6" x14ac:dyDescent="0.3">
      <c r="D8" s="5" t="s">
        <v>18</v>
      </c>
      <c r="E8" s="26">
        <v>29901</v>
      </c>
      <c r="F8" s="27">
        <v>38424</v>
      </c>
    </row>
    <row r="9" spans="4:6" x14ac:dyDescent="0.3">
      <c r="D9" s="5" t="s">
        <v>23</v>
      </c>
      <c r="E9" s="26">
        <v>30742</v>
      </c>
      <c r="F9" s="27">
        <v>5029</v>
      </c>
    </row>
    <row r="10" spans="4:6" x14ac:dyDescent="0.3">
      <c r="D10" s="5" t="s">
        <v>28</v>
      </c>
      <c r="E10" s="26">
        <v>52327</v>
      </c>
      <c r="F10" s="27">
        <v>45790</v>
      </c>
    </row>
    <row r="11" spans="4:6" x14ac:dyDescent="0.3">
      <c r="D11" s="5" t="s">
        <v>75</v>
      </c>
      <c r="E11" s="26">
        <v>16008</v>
      </c>
      <c r="F11" s="27">
        <v>32670</v>
      </c>
    </row>
    <row r="12" spans="4:6" x14ac:dyDescent="0.3">
      <c r="D12" s="5" t="s">
        <v>102</v>
      </c>
      <c r="E12" s="26">
        <v>19143</v>
      </c>
      <c r="F12" s="27"/>
    </row>
    <row r="13" spans="4:6" x14ac:dyDescent="0.3">
      <c r="D13" s="17" t="s">
        <v>32</v>
      </c>
      <c r="E13" s="28">
        <v>94729</v>
      </c>
      <c r="F13" s="29">
        <v>88141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0B7D3-01E8-4CF6-90EC-CD745A62FA2B}">
  <dimension ref="E7:G21"/>
  <sheetViews>
    <sheetView workbookViewId="0">
      <selection activeCell="T13" sqref="T13"/>
    </sheetView>
  </sheetViews>
  <sheetFormatPr defaultRowHeight="14.4" x14ac:dyDescent="0.3"/>
  <cols>
    <col min="5" max="5" width="19" customWidth="1"/>
    <col min="6" max="6" width="12.21875" bestFit="1" customWidth="1"/>
    <col min="7" max="7" width="5.6640625" bestFit="1" customWidth="1"/>
  </cols>
  <sheetData>
    <row r="7" spans="5:7" x14ac:dyDescent="0.3">
      <c r="E7" s="4" t="s">
        <v>127</v>
      </c>
      <c r="F7" s="30"/>
      <c r="G7" s="7"/>
    </row>
    <row r="8" spans="5:7" x14ac:dyDescent="0.3">
      <c r="E8" s="4" t="s">
        <v>147</v>
      </c>
      <c r="F8" s="4" t="s">
        <v>7</v>
      </c>
      <c r="G8" s="7" t="s">
        <v>126</v>
      </c>
    </row>
    <row r="9" spans="5:7" x14ac:dyDescent="0.3">
      <c r="E9" s="2" t="s">
        <v>154</v>
      </c>
      <c r="F9" s="30"/>
      <c r="G9" s="12">
        <v>10482467.120000001</v>
      </c>
    </row>
    <row r="10" spans="5:7" x14ac:dyDescent="0.3">
      <c r="E10" s="2" t="s">
        <v>148</v>
      </c>
      <c r="F10" s="30"/>
      <c r="G10" s="12">
        <v>24740517.769999996</v>
      </c>
    </row>
    <row r="11" spans="5:7" x14ac:dyDescent="0.3">
      <c r="E11" s="2" t="s">
        <v>155</v>
      </c>
      <c r="F11" s="30"/>
      <c r="G11" s="12">
        <v>2274823.87</v>
      </c>
    </row>
    <row r="12" spans="5:7" x14ac:dyDescent="0.3">
      <c r="E12" s="2" t="s">
        <v>156</v>
      </c>
      <c r="F12" s="30"/>
      <c r="G12" s="12">
        <v>16187186.33</v>
      </c>
    </row>
    <row r="13" spans="5:7" x14ac:dyDescent="0.3">
      <c r="E13" s="2" t="s">
        <v>149</v>
      </c>
      <c r="F13" s="30"/>
      <c r="G13" s="12">
        <v>13215739.989999998</v>
      </c>
    </row>
    <row r="14" spans="5:7" x14ac:dyDescent="0.3">
      <c r="E14" s="2" t="s">
        <v>150</v>
      </c>
      <c r="F14" s="30"/>
      <c r="G14" s="12">
        <v>5230325.7699999996</v>
      </c>
    </row>
    <row r="15" spans="5:7" x14ac:dyDescent="0.3">
      <c r="E15" s="2" t="s">
        <v>157</v>
      </c>
      <c r="F15" s="30"/>
      <c r="G15" s="12">
        <v>15669518.500000004</v>
      </c>
    </row>
    <row r="16" spans="5:7" x14ac:dyDescent="0.3">
      <c r="E16" s="2" t="s">
        <v>158</v>
      </c>
      <c r="F16" s="30"/>
      <c r="G16" s="12">
        <v>1128164.9100000001</v>
      </c>
    </row>
    <row r="17" spans="5:7" x14ac:dyDescent="0.3">
      <c r="E17" s="2" t="s">
        <v>159</v>
      </c>
      <c r="F17" s="30"/>
      <c r="G17" s="12">
        <v>5314762.5600000005</v>
      </c>
    </row>
    <row r="18" spans="5:7" x14ac:dyDescent="0.3">
      <c r="E18" s="2" t="s">
        <v>151</v>
      </c>
      <c r="F18" s="30"/>
      <c r="G18" s="12">
        <v>15287576.610000001</v>
      </c>
    </row>
    <row r="19" spans="5:7" x14ac:dyDescent="0.3">
      <c r="E19" s="2" t="s">
        <v>152</v>
      </c>
      <c r="F19" s="30"/>
      <c r="G19" s="12">
        <v>20568222.759999998</v>
      </c>
    </row>
    <row r="20" spans="5:7" x14ac:dyDescent="0.3">
      <c r="E20" s="2" t="s">
        <v>153</v>
      </c>
      <c r="F20" s="30"/>
      <c r="G20" s="12">
        <v>7249462.1200000001</v>
      </c>
    </row>
    <row r="21" spans="5:7" x14ac:dyDescent="0.3">
      <c r="E21" s="6" t="s">
        <v>129</v>
      </c>
      <c r="F21" s="31"/>
      <c r="G21" s="14">
        <v>137348768.31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8C44F-90AD-4E61-B361-3FB132A1CCE5}">
  <dimension ref="W1:AD106"/>
  <sheetViews>
    <sheetView showGridLines="0" zoomScale="60" zoomScaleNormal="60" workbookViewId="0">
      <selection activeCell="AE40" sqref="AE40"/>
    </sheetView>
  </sheetViews>
  <sheetFormatPr defaultColWidth="0" defaultRowHeight="14.4" zeroHeight="1" x14ac:dyDescent="0.3"/>
  <cols>
    <col min="1" max="1" width="3.33203125" customWidth="1"/>
    <col min="2" max="24" width="8.88671875" customWidth="1"/>
    <col min="25" max="25" width="2.6640625" customWidth="1"/>
    <col min="26" max="27" width="8.88671875" customWidth="1"/>
    <col min="28" max="28" width="2.5546875" customWidth="1"/>
    <col min="29" max="30" width="8.88671875" customWidth="1"/>
    <col min="31" max="31" width="3.44140625" customWidth="1"/>
  </cols>
  <sheetData>
    <row r="1" spans="23:30" x14ac:dyDescent="0.3"/>
    <row r="2" spans="23:30" ht="21" x14ac:dyDescent="0.4">
      <c r="W2" s="32" t="s">
        <v>12</v>
      </c>
      <c r="X2" s="33"/>
      <c r="Z2" s="32" t="s">
        <v>17</v>
      </c>
      <c r="AA2" s="33"/>
      <c r="AC2" s="32" t="s">
        <v>15</v>
      </c>
      <c r="AD2" s="33"/>
    </row>
    <row r="3" spans="23:30" x14ac:dyDescent="0.3">
      <c r="W3" s="34">
        <f>KPI!$D$14</f>
        <v>512871</v>
      </c>
      <c r="X3" s="34"/>
      <c r="Z3" s="35">
        <f>KPI!$G$14</f>
        <v>44168198.400000006</v>
      </c>
      <c r="AA3" s="35"/>
      <c r="AC3" s="35">
        <f>KPI!$J$14</f>
        <v>137348768.31</v>
      </c>
      <c r="AD3" s="35"/>
    </row>
    <row r="4" spans="23:30" x14ac:dyDescent="0.3">
      <c r="W4" s="34"/>
      <c r="X4" s="34"/>
      <c r="Z4" s="35"/>
      <c r="AA4" s="35"/>
      <c r="AC4" s="35"/>
      <c r="AD4" s="35"/>
    </row>
    <row r="5" spans="23:30" x14ac:dyDescent="0.3"/>
    <row r="6" spans="23:30" x14ac:dyDescent="0.3"/>
    <row r="7" spans="23:30" x14ac:dyDescent="0.3"/>
    <row r="8" spans="23:30" x14ac:dyDescent="0.3">
      <c r="W8" s="23"/>
    </row>
    <row r="9" spans="23:30" x14ac:dyDescent="0.3"/>
    <row r="10" spans="23:30" x14ac:dyDescent="0.3">
      <c r="Y10" s="23"/>
    </row>
    <row r="11" spans="23:30" x14ac:dyDescent="0.3"/>
    <row r="12" spans="23:30" x14ac:dyDescent="0.3"/>
    <row r="13" spans="23:30" x14ac:dyDescent="0.3"/>
    <row r="14" spans="23:30" x14ac:dyDescent="0.3"/>
    <row r="15" spans="23:30" x14ac:dyDescent="0.3"/>
    <row r="16" spans="23:30"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hidden="1" x14ac:dyDescent="0.3"/>
    <row r="42" customFormat="1" hidden="1" x14ac:dyDescent="0.3"/>
    <row r="43" customFormat="1" hidden="1" x14ac:dyDescent="0.3"/>
    <row r="44" customFormat="1" hidden="1" x14ac:dyDescent="0.3"/>
    <row r="45" customFormat="1" hidden="1" x14ac:dyDescent="0.3"/>
    <row r="46" customFormat="1" hidden="1" x14ac:dyDescent="0.3"/>
    <row r="47" customFormat="1" hidden="1" x14ac:dyDescent="0.3"/>
    <row r="48" customFormat="1" hidden="1" x14ac:dyDescent="0.3"/>
    <row r="49" customFormat="1" hidden="1" x14ac:dyDescent="0.3"/>
    <row r="50" customFormat="1" hidden="1" x14ac:dyDescent="0.3"/>
    <row r="51" customFormat="1" hidden="1" x14ac:dyDescent="0.3"/>
    <row r="52" customFormat="1" hidden="1" x14ac:dyDescent="0.3"/>
    <row r="53" customFormat="1" hidden="1" x14ac:dyDescent="0.3"/>
    <row r="54" customFormat="1" hidden="1" x14ac:dyDescent="0.3"/>
    <row r="55" customFormat="1" hidden="1" x14ac:dyDescent="0.3"/>
    <row r="56" customFormat="1" hidden="1" x14ac:dyDescent="0.3"/>
    <row r="57" customFormat="1" hidden="1" x14ac:dyDescent="0.3"/>
    <row r="58" customFormat="1" hidden="1" x14ac:dyDescent="0.3"/>
    <row r="59" customFormat="1" hidden="1" x14ac:dyDescent="0.3"/>
    <row r="60" customFormat="1" hidden="1" x14ac:dyDescent="0.3"/>
    <row r="61" customFormat="1" hidden="1" x14ac:dyDescent="0.3"/>
    <row r="62" customFormat="1" hidden="1" x14ac:dyDescent="0.3"/>
    <row r="63" customFormat="1" hidden="1" x14ac:dyDescent="0.3"/>
    <row r="64" customFormat="1" hidden="1" x14ac:dyDescent="0.3"/>
    <row r="65" customFormat="1" hidden="1" x14ac:dyDescent="0.3"/>
    <row r="66" customFormat="1" hidden="1" x14ac:dyDescent="0.3"/>
    <row r="67" customFormat="1" hidden="1" x14ac:dyDescent="0.3"/>
    <row r="68" customFormat="1" hidden="1" x14ac:dyDescent="0.3"/>
    <row r="69" customFormat="1" hidden="1" x14ac:dyDescent="0.3"/>
    <row r="70" customFormat="1" hidden="1" x14ac:dyDescent="0.3"/>
    <row r="71" customFormat="1" hidden="1" x14ac:dyDescent="0.3"/>
    <row r="72" customFormat="1" hidden="1" x14ac:dyDescent="0.3"/>
    <row r="73" customFormat="1" hidden="1" x14ac:dyDescent="0.3"/>
    <row r="74" customFormat="1" hidden="1" x14ac:dyDescent="0.3"/>
    <row r="75" customFormat="1" hidden="1" x14ac:dyDescent="0.3"/>
    <row r="76" customFormat="1" hidden="1" x14ac:dyDescent="0.3"/>
    <row r="77" customFormat="1" hidden="1" x14ac:dyDescent="0.3"/>
    <row r="78" customFormat="1" hidden="1" x14ac:dyDescent="0.3"/>
    <row r="79" customFormat="1" hidden="1" x14ac:dyDescent="0.3"/>
    <row r="80" customFormat="1" hidden="1" x14ac:dyDescent="0.3"/>
    <row r="81" customFormat="1" hidden="1" x14ac:dyDescent="0.3"/>
    <row r="82" customFormat="1" hidden="1" x14ac:dyDescent="0.3"/>
    <row r="83" customFormat="1" hidden="1" x14ac:dyDescent="0.3"/>
    <row r="84" customFormat="1" hidden="1" x14ac:dyDescent="0.3"/>
    <row r="85" customFormat="1" hidden="1" x14ac:dyDescent="0.3"/>
    <row r="86" customFormat="1" hidden="1" x14ac:dyDescent="0.3"/>
    <row r="87" customFormat="1" hidden="1" x14ac:dyDescent="0.3"/>
    <row r="88" customFormat="1" hidden="1" x14ac:dyDescent="0.3"/>
    <row r="89" customFormat="1" hidden="1" x14ac:dyDescent="0.3"/>
    <row r="90" customFormat="1" hidden="1" x14ac:dyDescent="0.3"/>
    <row r="91" customFormat="1" hidden="1" x14ac:dyDescent="0.3"/>
    <row r="92" customFormat="1" hidden="1" x14ac:dyDescent="0.3"/>
    <row r="93" customFormat="1" hidden="1" x14ac:dyDescent="0.3"/>
    <row r="94" customFormat="1" hidden="1" x14ac:dyDescent="0.3"/>
    <row r="95" customFormat="1" hidden="1" x14ac:dyDescent="0.3"/>
    <row r="96" customFormat="1" hidden="1" x14ac:dyDescent="0.3"/>
    <row r="97" customFormat="1" hidden="1" x14ac:dyDescent="0.3"/>
    <row r="98" customFormat="1" hidden="1" x14ac:dyDescent="0.3"/>
    <row r="99" customFormat="1" hidden="1" x14ac:dyDescent="0.3"/>
    <row r="100" customFormat="1" hidden="1" x14ac:dyDescent="0.3"/>
    <row r="101" customFormat="1" hidden="1" x14ac:dyDescent="0.3"/>
    <row r="102" customFormat="1" hidden="1" x14ac:dyDescent="0.3"/>
    <row r="103" customFormat="1" hidden="1" x14ac:dyDescent="0.3"/>
    <row r="104" customFormat="1" hidden="1" x14ac:dyDescent="0.3"/>
    <row r="105" customFormat="1" hidden="1" x14ac:dyDescent="0.3"/>
    <row r="106" customFormat="1" hidden="1" x14ac:dyDescent="0.3"/>
  </sheetData>
  <mergeCells count="6">
    <mergeCell ref="W2:X2"/>
    <mergeCell ref="Z2:AA2"/>
    <mergeCell ref="AC2:AD2"/>
    <mergeCell ref="W3:X4"/>
    <mergeCell ref="Z3:AA4"/>
    <mergeCell ref="AC3:AD4"/>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4CD1A-DF10-4AA8-B92D-0E12EAF5A4B4}">
  <dimension ref="A1"/>
  <sheetViews>
    <sheetView workbookViewId="0">
      <selection activeCell="L25" sqref="L25"/>
    </sheetView>
  </sheetViews>
  <sheetFormatPr defaultRowHeight="14.4" x14ac:dyDescent="0.3"/>
  <cols>
    <col min="4" max="4" width="11.5546875" customWidth="1"/>
    <col min="5" max="5" width="11.6640625" customWidth="1"/>
    <col min="6" max="6" width="10.8867187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8F4F9-51FF-46D6-97D8-229836D98AFE}">
  <dimension ref="B4:K14"/>
  <sheetViews>
    <sheetView zoomScale="150" zoomScaleNormal="150" workbookViewId="0">
      <selection activeCell="B5" sqref="B5"/>
    </sheetView>
  </sheetViews>
  <sheetFormatPr defaultRowHeight="14.4" x14ac:dyDescent="0.3"/>
  <sheetData>
    <row r="4" spans="2:11" x14ac:dyDescent="0.3">
      <c r="B4">
        <v>1</v>
      </c>
      <c r="C4" s="37" t="s">
        <v>123</v>
      </c>
      <c r="K4" s="8" t="s">
        <v>119</v>
      </c>
    </row>
    <row r="5" spans="2:11" x14ac:dyDescent="0.3">
      <c r="B5">
        <v>2</v>
      </c>
      <c r="C5" s="37" t="s">
        <v>122</v>
      </c>
      <c r="K5" s="8" t="s">
        <v>119</v>
      </c>
    </row>
    <row r="6" spans="2:11" x14ac:dyDescent="0.3">
      <c r="B6">
        <v>3</v>
      </c>
      <c r="C6" s="37" t="s">
        <v>0</v>
      </c>
      <c r="K6" s="8" t="s">
        <v>119</v>
      </c>
    </row>
    <row r="7" spans="2:11" x14ac:dyDescent="0.3">
      <c r="B7">
        <v>4</v>
      </c>
      <c r="C7" s="37" t="s">
        <v>1</v>
      </c>
      <c r="K7" s="8" t="s">
        <v>121</v>
      </c>
    </row>
    <row r="8" spans="2:11" x14ac:dyDescent="0.3">
      <c r="B8">
        <v>5</v>
      </c>
      <c r="C8" s="37" t="s">
        <v>144</v>
      </c>
      <c r="K8" s="8" t="s">
        <v>120</v>
      </c>
    </row>
    <row r="9" spans="2:11" x14ac:dyDescent="0.3">
      <c r="B9">
        <v>6</v>
      </c>
      <c r="C9" s="37" t="s">
        <v>143</v>
      </c>
      <c r="K9" s="8" t="s">
        <v>120</v>
      </c>
    </row>
    <row r="10" spans="2:11" x14ac:dyDescent="0.3">
      <c r="B10">
        <v>7</v>
      </c>
      <c r="C10" s="39" t="s">
        <v>142</v>
      </c>
      <c r="K10" s="8" t="s">
        <v>120</v>
      </c>
    </row>
    <row r="11" spans="2:11" x14ac:dyDescent="0.3">
      <c r="B11">
        <v>8</v>
      </c>
      <c r="C11" s="37" t="s">
        <v>140</v>
      </c>
      <c r="K11" s="8" t="s">
        <v>120</v>
      </c>
    </row>
    <row r="12" spans="2:11" x14ac:dyDescent="0.3">
      <c r="B12">
        <v>9</v>
      </c>
      <c r="C12" s="37" t="s">
        <v>125</v>
      </c>
      <c r="K12" s="8" t="s">
        <v>145</v>
      </c>
    </row>
    <row r="13" spans="2:11" x14ac:dyDescent="0.3">
      <c r="B13">
        <v>10</v>
      </c>
      <c r="C13" s="37" t="s">
        <v>146</v>
      </c>
      <c r="K13" s="8" t="s">
        <v>120</v>
      </c>
    </row>
    <row r="14" spans="2:11" x14ac:dyDescent="0.3">
      <c r="B14">
        <v>11</v>
      </c>
      <c r="C14" s="37" t="s">
        <v>160</v>
      </c>
      <c r="K14" s="8" t="s">
        <v>161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A5F4-A9D4-4043-ADF3-F85871214B16}">
  <dimension ref="C5:J14"/>
  <sheetViews>
    <sheetView workbookViewId="0"/>
  </sheetViews>
  <sheetFormatPr defaultRowHeight="14.4" x14ac:dyDescent="0.3"/>
  <cols>
    <col min="3" max="3" width="29.77734375" bestFit="1" customWidth="1"/>
    <col min="4" max="4" width="5.21875" bestFit="1" customWidth="1"/>
    <col min="5" max="6" width="29.77734375" bestFit="1" customWidth="1"/>
    <col min="7" max="7" width="5.21875" bestFit="1" customWidth="1"/>
    <col min="8" max="9" width="29.77734375" bestFit="1" customWidth="1"/>
    <col min="10" max="10" width="5.6640625" bestFit="1" customWidth="1"/>
    <col min="11" max="11" width="10.5546875" bestFit="1" customWidth="1"/>
  </cols>
  <sheetData>
    <row r="5" spans="3:10" x14ac:dyDescent="0.3">
      <c r="C5" s="4" t="s">
        <v>130</v>
      </c>
      <c r="D5" s="7"/>
      <c r="F5" s="4" t="s">
        <v>128</v>
      </c>
      <c r="G5" s="7"/>
      <c r="I5" s="4" t="s">
        <v>127</v>
      </c>
      <c r="J5" s="7"/>
    </row>
    <row r="6" spans="3:10" x14ac:dyDescent="0.3">
      <c r="C6" s="4" t="s">
        <v>2</v>
      </c>
      <c r="D6" s="7" t="s">
        <v>126</v>
      </c>
      <c r="F6" s="4" t="s">
        <v>2</v>
      </c>
      <c r="G6" s="7" t="s">
        <v>126</v>
      </c>
      <c r="I6" s="4" t="s">
        <v>2</v>
      </c>
      <c r="J6" s="7" t="s">
        <v>126</v>
      </c>
    </row>
    <row r="7" spans="3:10" x14ac:dyDescent="0.3">
      <c r="C7" s="2" t="s">
        <v>102</v>
      </c>
      <c r="D7" s="9">
        <v>19143</v>
      </c>
      <c r="F7" s="2" t="s">
        <v>102</v>
      </c>
      <c r="G7" s="12">
        <v>1457942.76</v>
      </c>
      <c r="I7" s="2" t="s">
        <v>102</v>
      </c>
      <c r="J7" s="12">
        <v>5643356.5500000007</v>
      </c>
    </row>
    <row r="8" spans="3:10" x14ac:dyDescent="0.3">
      <c r="C8" s="5" t="s">
        <v>23</v>
      </c>
      <c r="D8" s="10">
        <v>35771</v>
      </c>
      <c r="F8" s="5" t="s">
        <v>23</v>
      </c>
      <c r="G8" s="13">
        <v>2846907.85</v>
      </c>
      <c r="I8" s="5" t="s">
        <v>23</v>
      </c>
      <c r="J8" s="13">
        <v>9170385.4900000002</v>
      </c>
    </row>
    <row r="9" spans="3:10" x14ac:dyDescent="0.3">
      <c r="C9" s="5" t="s">
        <v>75</v>
      </c>
      <c r="D9" s="10">
        <v>48678</v>
      </c>
      <c r="F9" s="5" t="s">
        <v>18</v>
      </c>
      <c r="G9" s="13">
        <v>4722160.03</v>
      </c>
      <c r="I9" s="5" t="s">
        <v>75</v>
      </c>
      <c r="J9" s="13">
        <v>14052706.58</v>
      </c>
    </row>
    <row r="10" spans="3:10" x14ac:dyDescent="0.3">
      <c r="C10" s="5" t="s">
        <v>45</v>
      </c>
      <c r="D10" s="10">
        <v>59967</v>
      </c>
      <c r="F10" s="5" t="s">
        <v>75</v>
      </c>
      <c r="G10" s="13">
        <v>5761191.8599999994</v>
      </c>
      <c r="I10" s="5" t="s">
        <v>18</v>
      </c>
      <c r="J10" s="13">
        <v>14094265.130000003</v>
      </c>
    </row>
    <row r="11" spans="3:10" x14ac:dyDescent="0.3">
      <c r="C11" s="5" t="s">
        <v>18</v>
      </c>
      <c r="D11" s="10">
        <v>68325</v>
      </c>
      <c r="F11" s="5" t="s">
        <v>45</v>
      </c>
      <c r="G11" s="13">
        <v>6113845.8700000001</v>
      </c>
      <c r="I11" s="5" t="s">
        <v>45</v>
      </c>
      <c r="J11" s="13">
        <v>21347091.020000003</v>
      </c>
    </row>
    <row r="12" spans="3:10" x14ac:dyDescent="0.3">
      <c r="C12" s="5" t="s">
        <v>28</v>
      </c>
      <c r="D12" s="10">
        <v>98117</v>
      </c>
      <c r="F12" s="5" t="s">
        <v>28</v>
      </c>
      <c r="G12" s="13">
        <v>11082938.629999999</v>
      </c>
      <c r="I12" s="5" t="s">
        <v>28</v>
      </c>
      <c r="J12" s="13">
        <v>33368932.109999999</v>
      </c>
    </row>
    <row r="13" spans="3:10" x14ac:dyDescent="0.3">
      <c r="C13" s="5" t="s">
        <v>32</v>
      </c>
      <c r="D13" s="10">
        <v>182870</v>
      </c>
      <c r="F13" s="5" t="s">
        <v>32</v>
      </c>
      <c r="G13" s="13">
        <v>12183211.400000004</v>
      </c>
      <c r="I13" s="5" t="s">
        <v>32</v>
      </c>
      <c r="J13" s="13">
        <v>39672031.430000007</v>
      </c>
    </row>
    <row r="14" spans="3:10" x14ac:dyDescent="0.3">
      <c r="C14" s="6" t="s">
        <v>129</v>
      </c>
      <c r="D14" s="11">
        <v>512871</v>
      </c>
      <c r="F14" s="6" t="s">
        <v>129</v>
      </c>
      <c r="G14" s="14">
        <v>44168198.400000006</v>
      </c>
      <c r="I14" s="6" t="s">
        <v>129</v>
      </c>
      <c r="J14" s="14">
        <v>137348768.31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6874A-AAC1-4B2C-9A2E-754718BE7CBA}">
  <dimension ref="C4:D7"/>
  <sheetViews>
    <sheetView workbookViewId="0">
      <selection activeCell="M11" sqref="M11"/>
    </sheetView>
  </sheetViews>
  <sheetFormatPr defaultRowHeight="14.4" x14ac:dyDescent="0.3"/>
  <cols>
    <col min="3" max="3" width="23.109375" bestFit="1" customWidth="1"/>
    <col min="4" max="4" width="5.21875" bestFit="1" customWidth="1"/>
  </cols>
  <sheetData>
    <row r="4" spans="3:4" x14ac:dyDescent="0.3">
      <c r="C4" s="4" t="s">
        <v>131</v>
      </c>
      <c r="D4" s="7"/>
    </row>
    <row r="5" spans="3:4" x14ac:dyDescent="0.3">
      <c r="C5" s="4" t="s">
        <v>5</v>
      </c>
      <c r="D5" s="7" t="s">
        <v>126</v>
      </c>
    </row>
    <row r="6" spans="3:4" x14ac:dyDescent="0.3">
      <c r="C6" s="2" t="s">
        <v>21</v>
      </c>
      <c r="D6" s="16">
        <v>0.53967176931431105</v>
      </c>
    </row>
    <row r="7" spans="3:4" x14ac:dyDescent="0.3">
      <c r="C7" s="17" t="s">
        <v>26</v>
      </c>
      <c r="D7" s="18">
        <v>0.46032823068568901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46BB7-B381-4C96-8381-C115E5D50F48}">
  <dimension ref="C4:D11"/>
  <sheetViews>
    <sheetView workbookViewId="0">
      <selection activeCell="Q3" sqref="Q3"/>
    </sheetView>
  </sheetViews>
  <sheetFormatPr defaultRowHeight="14.4" x14ac:dyDescent="0.3"/>
  <cols>
    <col min="3" max="3" width="15.5546875" bestFit="1" customWidth="1"/>
    <col min="4" max="4" width="5.21875" bestFit="1" customWidth="1"/>
  </cols>
  <sheetData>
    <row r="4" spans="3:4" x14ac:dyDescent="0.3">
      <c r="C4" s="4" t="s">
        <v>132</v>
      </c>
      <c r="D4" s="7"/>
    </row>
    <row r="5" spans="3:4" x14ac:dyDescent="0.3">
      <c r="C5" s="4" t="s">
        <v>4</v>
      </c>
      <c r="D5" s="7" t="s">
        <v>126</v>
      </c>
    </row>
    <row r="6" spans="3:4" x14ac:dyDescent="0.3">
      <c r="C6" s="2" t="s">
        <v>54</v>
      </c>
      <c r="D6" s="9">
        <v>83718</v>
      </c>
    </row>
    <row r="7" spans="3:4" x14ac:dyDescent="0.3">
      <c r="C7" s="5" t="s">
        <v>48</v>
      </c>
      <c r="D7" s="10">
        <v>71260</v>
      </c>
    </row>
    <row r="8" spans="3:4" x14ac:dyDescent="0.3">
      <c r="C8" s="5" t="s">
        <v>56</v>
      </c>
      <c r="D8" s="10">
        <v>56708</v>
      </c>
    </row>
    <row r="9" spans="3:4" x14ac:dyDescent="0.3">
      <c r="C9" s="5" t="s">
        <v>34</v>
      </c>
      <c r="D9" s="10">
        <v>49998</v>
      </c>
    </row>
    <row r="10" spans="3:4" x14ac:dyDescent="0.3">
      <c r="C10" s="5" t="s">
        <v>43</v>
      </c>
      <c r="D10" s="10">
        <v>48708</v>
      </c>
    </row>
    <row r="11" spans="3:4" x14ac:dyDescent="0.3">
      <c r="C11" s="17" t="s">
        <v>30</v>
      </c>
      <c r="D11" s="19">
        <v>46967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C7BA6-ABEA-4EB9-BD65-2AC91E2463C2}">
  <dimension ref="C4:I12"/>
  <sheetViews>
    <sheetView workbookViewId="0">
      <selection activeCell="P19" sqref="P19"/>
    </sheetView>
  </sheetViews>
  <sheetFormatPr defaultRowHeight="14.4" x14ac:dyDescent="0.3"/>
  <cols>
    <col min="3" max="3" width="29.77734375" bestFit="1" customWidth="1"/>
    <col min="4" max="4" width="5.21875" bestFit="1" customWidth="1"/>
  </cols>
  <sheetData>
    <row r="4" spans="3:9" x14ac:dyDescent="0.3">
      <c r="C4" s="4" t="s">
        <v>133</v>
      </c>
      <c r="D4" s="7"/>
    </row>
    <row r="5" spans="3:9" x14ac:dyDescent="0.3">
      <c r="C5" s="4" t="s">
        <v>2</v>
      </c>
      <c r="D5" s="7" t="s">
        <v>126</v>
      </c>
    </row>
    <row r="6" spans="3:9" x14ac:dyDescent="0.3">
      <c r="C6" s="2" t="s">
        <v>102</v>
      </c>
      <c r="D6" s="12">
        <v>1457942.76</v>
      </c>
      <c r="I6" s="22"/>
    </row>
    <row r="7" spans="3:9" x14ac:dyDescent="0.3">
      <c r="C7" s="5" t="s">
        <v>23</v>
      </c>
      <c r="D7" s="13">
        <v>2846907.85</v>
      </c>
      <c r="I7" s="22"/>
    </row>
    <row r="8" spans="3:9" x14ac:dyDescent="0.3">
      <c r="C8" s="5" t="s">
        <v>18</v>
      </c>
      <c r="D8" s="13">
        <v>4722160.03</v>
      </c>
      <c r="I8" s="22"/>
    </row>
    <row r="9" spans="3:9" x14ac:dyDescent="0.3">
      <c r="C9" s="5" t="s">
        <v>75</v>
      </c>
      <c r="D9" s="13">
        <v>5761191.8599999994</v>
      </c>
      <c r="I9" s="22"/>
    </row>
    <row r="10" spans="3:9" x14ac:dyDescent="0.3">
      <c r="C10" s="5" t="s">
        <v>45</v>
      </c>
      <c r="D10" s="13">
        <v>6113845.8700000001</v>
      </c>
      <c r="I10" s="22"/>
    </row>
    <row r="11" spans="3:9" x14ac:dyDescent="0.3">
      <c r="C11" s="5" t="s">
        <v>28</v>
      </c>
      <c r="D11" s="13">
        <v>11082938.629999999</v>
      </c>
      <c r="I11" s="22"/>
    </row>
    <row r="12" spans="3:9" x14ac:dyDescent="0.3">
      <c r="C12" s="17" t="s">
        <v>32</v>
      </c>
      <c r="D12" s="20">
        <v>12183211.400000004</v>
      </c>
      <c r="I12" s="22"/>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EECE3-C2C4-4FF9-B01A-0BC28F779772}">
  <dimension ref="B6:C14"/>
  <sheetViews>
    <sheetView workbookViewId="0">
      <selection activeCell="D22" sqref="D22"/>
    </sheetView>
  </sheetViews>
  <sheetFormatPr defaultRowHeight="14.4" x14ac:dyDescent="0.3"/>
  <cols>
    <col min="2" max="2" width="29.77734375" bestFit="1" customWidth="1"/>
    <col min="3" max="3" width="5.21875" bestFit="1" customWidth="1"/>
    <col min="4" max="4" width="18.88671875" bestFit="1" customWidth="1"/>
    <col min="5" max="5" width="29.77734375" bestFit="1" customWidth="1"/>
    <col min="6" max="6" width="6.77734375" bestFit="1" customWidth="1"/>
    <col min="7" max="7" width="24.6640625" bestFit="1" customWidth="1"/>
    <col min="8" max="8" width="12.88671875" bestFit="1" customWidth="1"/>
    <col min="9" max="9" width="16.44140625" bestFit="1" customWidth="1"/>
    <col min="10" max="10" width="10.5546875" bestFit="1" customWidth="1"/>
  </cols>
  <sheetData>
    <row r="6" spans="2:3" x14ac:dyDescent="0.3">
      <c r="B6" s="4" t="s">
        <v>141</v>
      </c>
      <c r="C6" s="7"/>
    </row>
    <row r="7" spans="2:3" x14ac:dyDescent="0.3">
      <c r="B7" s="4" t="s">
        <v>2</v>
      </c>
      <c r="C7" s="7" t="s">
        <v>126</v>
      </c>
    </row>
    <row r="8" spans="2:3" x14ac:dyDescent="0.3">
      <c r="B8" s="2" t="s">
        <v>32</v>
      </c>
      <c r="C8" s="9">
        <v>182870</v>
      </c>
    </row>
    <row r="9" spans="2:3" x14ac:dyDescent="0.3">
      <c r="B9" s="5" t="s">
        <v>28</v>
      </c>
      <c r="C9" s="10">
        <v>98117</v>
      </c>
    </row>
    <row r="10" spans="2:3" x14ac:dyDescent="0.3">
      <c r="B10" s="5" t="s">
        <v>18</v>
      </c>
      <c r="C10" s="10">
        <v>68325</v>
      </c>
    </row>
    <row r="11" spans="2:3" x14ac:dyDescent="0.3">
      <c r="B11" s="5" t="s">
        <v>45</v>
      </c>
      <c r="C11" s="10">
        <v>59967</v>
      </c>
    </row>
    <row r="12" spans="2:3" x14ac:dyDescent="0.3">
      <c r="B12" s="5" t="s">
        <v>75</v>
      </c>
      <c r="C12" s="10">
        <v>48678</v>
      </c>
    </row>
    <row r="13" spans="2:3" x14ac:dyDescent="0.3">
      <c r="B13" s="5" t="s">
        <v>23</v>
      </c>
      <c r="C13" s="10">
        <v>35771</v>
      </c>
    </row>
    <row r="14" spans="2:3" x14ac:dyDescent="0.3">
      <c r="B14" s="17" t="s">
        <v>102</v>
      </c>
      <c r="C14" s="19">
        <v>19143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84653-200F-4D5A-AFF1-36FFF4A0E6BE}">
  <dimension ref="C5:D10"/>
  <sheetViews>
    <sheetView workbookViewId="0">
      <selection activeCell="K22" sqref="K22"/>
    </sheetView>
  </sheetViews>
  <sheetFormatPr defaultRowHeight="14.4" x14ac:dyDescent="0.3"/>
  <cols>
    <col min="3" max="3" width="18.6640625" bestFit="1" customWidth="1"/>
    <col min="4" max="4" width="5.21875" bestFit="1" customWidth="1"/>
    <col min="5" max="5" width="18.6640625" bestFit="1" customWidth="1"/>
  </cols>
  <sheetData>
    <row r="5" spans="3:4" x14ac:dyDescent="0.3">
      <c r="C5" s="4" t="s">
        <v>139</v>
      </c>
      <c r="D5" s="7"/>
    </row>
    <row r="6" spans="3:4" x14ac:dyDescent="0.3">
      <c r="C6" s="4" t="s">
        <v>124</v>
      </c>
      <c r="D6" s="7" t="s">
        <v>126</v>
      </c>
    </row>
    <row r="7" spans="3:4" x14ac:dyDescent="0.3">
      <c r="C7" s="2" t="s">
        <v>134</v>
      </c>
      <c r="D7" s="12">
        <v>10817258.590000004</v>
      </c>
    </row>
    <row r="8" spans="3:4" x14ac:dyDescent="0.3">
      <c r="C8" s="5" t="s">
        <v>135</v>
      </c>
      <c r="D8" s="13">
        <v>11528280.080000002</v>
      </c>
    </row>
    <row r="9" spans="3:4" x14ac:dyDescent="0.3">
      <c r="C9" s="5" t="s">
        <v>136</v>
      </c>
      <c r="D9" s="13">
        <v>8501905.7599999998</v>
      </c>
    </row>
    <row r="10" spans="3:4" x14ac:dyDescent="0.3">
      <c r="C10" s="17" t="s">
        <v>137</v>
      </c>
      <c r="D10" s="20">
        <v>13320753.969999999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A601-B9A2-4A67-8C4C-E3DD11FE0EEF}">
  <dimension ref="C5:D18"/>
  <sheetViews>
    <sheetView topLeftCell="B1" workbookViewId="0">
      <selection activeCell="R8" sqref="R8"/>
    </sheetView>
  </sheetViews>
  <sheetFormatPr defaultRowHeight="14.4" x14ac:dyDescent="0.3"/>
  <cols>
    <col min="3" max="3" width="18.88671875" bestFit="1" customWidth="1"/>
    <col min="4" max="4" width="5.21875" bestFit="1" customWidth="1"/>
  </cols>
  <sheetData>
    <row r="5" spans="3:4" x14ac:dyDescent="0.3">
      <c r="C5" s="4" t="s">
        <v>138</v>
      </c>
      <c r="D5" s="7"/>
    </row>
    <row r="6" spans="3:4" x14ac:dyDescent="0.3">
      <c r="C6" s="4" t="s">
        <v>4</v>
      </c>
      <c r="D6" s="7" t="s">
        <v>126</v>
      </c>
    </row>
    <row r="7" spans="3:4" x14ac:dyDescent="0.3">
      <c r="C7" s="2" t="s">
        <v>48</v>
      </c>
      <c r="D7" s="16">
        <v>0.67203513909224033</v>
      </c>
    </row>
    <row r="8" spans="3:4" x14ac:dyDescent="0.3">
      <c r="C8" s="5" t="s">
        <v>25</v>
      </c>
      <c r="D8" s="15">
        <v>0.43067574137092846</v>
      </c>
    </row>
    <row r="9" spans="3:4" x14ac:dyDescent="0.3">
      <c r="C9" s="5" t="s">
        <v>41</v>
      </c>
      <c r="D9" s="15">
        <v>0.40977541217707392</v>
      </c>
    </row>
    <row r="10" spans="3:4" x14ac:dyDescent="0.3">
      <c r="C10" s="5" t="s">
        <v>54</v>
      </c>
      <c r="D10" s="15">
        <v>0.39768984446477584</v>
      </c>
    </row>
    <row r="11" spans="3:4" x14ac:dyDescent="0.3">
      <c r="C11" s="5" t="s">
        <v>20</v>
      </c>
      <c r="D11" s="15">
        <v>0.37550924475086184</v>
      </c>
    </row>
    <row r="12" spans="3:4" x14ac:dyDescent="0.3">
      <c r="C12" s="5" t="s">
        <v>62</v>
      </c>
      <c r="D12" s="15">
        <v>0.36138419189933152</v>
      </c>
    </row>
    <row r="13" spans="3:4" x14ac:dyDescent="0.3">
      <c r="C13" s="5" t="s">
        <v>56</v>
      </c>
      <c r="D13" s="15">
        <v>0.330031612223393</v>
      </c>
    </row>
    <row r="14" spans="3:4" x14ac:dyDescent="0.3">
      <c r="C14" s="5" t="s">
        <v>43</v>
      </c>
      <c r="D14" s="15">
        <v>0.30661935641747212</v>
      </c>
    </row>
    <row r="15" spans="3:4" x14ac:dyDescent="0.3">
      <c r="C15" s="5" t="s">
        <v>34</v>
      </c>
      <c r="D15" s="15">
        <v>0.25830653804930331</v>
      </c>
    </row>
    <row r="16" spans="3:4" x14ac:dyDescent="0.3">
      <c r="C16" s="5" t="s">
        <v>38</v>
      </c>
      <c r="D16" s="15">
        <v>0.24799856345489105</v>
      </c>
    </row>
    <row r="17" spans="3:4" x14ac:dyDescent="0.3">
      <c r="C17" s="5" t="s">
        <v>30</v>
      </c>
      <c r="D17" s="15">
        <v>0.19386987300563566</v>
      </c>
    </row>
    <row r="18" spans="3:4" x14ac:dyDescent="0.3">
      <c r="C18" s="17" t="s">
        <v>59</v>
      </c>
      <c r="D18" s="18">
        <v>0.13558036455000119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vt:lpstr>
      <vt:lpstr>ques</vt:lpstr>
      <vt:lpstr>KPI</vt:lpstr>
      <vt:lpstr>4</vt:lpstr>
      <vt:lpstr>5</vt:lpstr>
      <vt:lpstr>6</vt:lpstr>
      <vt:lpstr>7</vt:lpstr>
      <vt:lpstr>8</vt:lpstr>
      <vt:lpstr>9</vt:lpstr>
      <vt:lpstr>10</vt:lpstr>
      <vt:lpstr>11</vt:lpstr>
      <vt:lpstr>Dashboard</vt:lpstr>
      <vt:lpstr>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 DAS</dc:creator>
  <cp:lastModifiedBy>SUMAN DAS</cp:lastModifiedBy>
  <dcterms:created xsi:type="dcterms:W3CDTF">2024-07-05T13:10:08Z</dcterms:created>
  <dcterms:modified xsi:type="dcterms:W3CDTF">2024-09-09T05:01:27Z</dcterms:modified>
</cp:coreProperties>
</file>